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IEVIEŠANAS UZRAUDZĪBA\ZIŅOJUMI_MAKSĀJUMU PROGNOZES EK\VI_regularie_zinojumi_MK_ES_fondi\1 - MK\2016.gads\Ikmēneša informatīvie ziņojumi\12_janvaris_2017_iesn_MK_lidz_31.01.2017\"/>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DPP!$B$6:$AD$13</definedName>
    <definedName name="_xlnm.Print_Area" localSheetId="0">DPP!$B$1:$AE$21</definedName>
    <definedName name="_xlnm.Print_Titles" localSheetId="0">DPP!$3:$5</definedName>
  </definedNames>
  <calcPr calcId="162913"/>
</workbook>
</file>

<file path=xl/calcChain.xml><?xml version="1.0" encoding="utf-8"?>
<calcChain xmlns="http://schemas.openxmlformats.org/spreadsheetml/2006/main">
  <c r="G14" i="23" l="1"/>
  <c r="F14" i="23"/>
  <c r="M10" i="23" l="1"/>
  <c r="G10" i="23"/>
  <c r="F10" i="23" l="1"/>
  <c r="O10" i="23" s="1"/>
  <c r="L10" i="23" l="1"/>
  <c r="Q10" i="23"/>
  <c r="S10" i="23"/>
  <c r="M13" i="23" l="1"/>
  <c r="G13" i="23"/>
  <c r="G11" i="23" s="1"/>
  <c r="F13" i="23" l="1"/>
  <c r="S13" i="23" l="1"/>
  <c r="F11" i="23"/>
  <c r="O13" i="23"/>
  <c r="L13" i="23"/>
  <c r="Q13" i="23"/>
  <c r="M9" i="23" l="1"/>
  <c r="G9" i="23"/>
  <c r="G8" i="23" s="1"/>
  <c r="G7" i="23" s="1"/>
  <c r="F9" i="23" l="1"/>
  <c r="S9" i="23" l="1"/>
  <c r="F8" i="23"/>
  <c r="F7" i="23" s="1"/>
  <c r="O9" i="23"/>
  <c r="Q9" i="23"/>
  <c r="L9"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<sst xmlns="http://schemas.openxmlformats.org/spreadsheetml/2006/main" count="169" uniqueCount="114">
  <si>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</si>
  <si>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</si>
  <si>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</si>
  <si>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</si>
  <si>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</si>
  <si>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</si>
  <si>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</si>
  <si>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</si>
  <si>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</si>
  <si>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</si>
  <si>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</si>
  <si>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</si>
  <si>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</si>
  <si>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</si>
  <si>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</si>
  <si>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</si>
  <si>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</si>
  <si>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</si>
  <si>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</si>
  <si>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</si>
  <si>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</si>
  <si>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</si>
  <si>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</si>
  <si>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</si>
  <si>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</si>
  <si>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</si>
  <si>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</si>
  <si>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</si>
  <si>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1.1.1.5.</t>
  </si>
  <si>
    <t>3.1.1.3.</t>
  </si>
  <si>
    <t>Atbalsts starptautiskās sadarbības projektiem pētniecībā un inovācijās</t>
  </si>
  <si>
    <t>SAM/Pasākuma nosaukums/atlases kārta</t>
  </si>
  <si>
    <t>Nav pienācis</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</si>
  <si>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</si>
  <si>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</si>
  <si>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</si>
  <si>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</si>
  <si>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</si>
  <si>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</si>
  <si>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</si>
  <si>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</si>
  <si>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</si>
  <si>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</si>
  <si>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</si>
  <si>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</si>
  <si>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</si>
  <si>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</si>
  <si>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Nr.p.k.</t>
  </si>
  <si>
    <t xml:space="preserve">Sākotnēji plānotais
</t>
  </si>
  <si>
    <t>2016 februāris</t>
  </si>
  <si>
    <t xml:space="preserve">Plānotais atlases uzsākšanas datums (sludinājums vai uzaicinājumu nosūtīšana) </t>
  </si>
  <si>
    <t>01.01.2016.</t>
  </si>
  <si>
    <t>Līguma/vienošanās noslēgšana</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</si>
  <si>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</si>
  <si>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</si>
  <si>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</si>
  <si>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</si>
  <si>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</si>
  <si>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</si>
  <si>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</si>
  <si>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</si>
  <si>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t>D.Reizniece-Ozola</t>
  </si>
  <si>
    <t>2017.gada III cet.</t>
  </si>
  <si>
    <r>
      <t xml:space="preserve">Kritēriju apstiprināšana UK
</t>
    </r>
    <r>
      <rPr>
        <i/>
        <sz val="10"/>
        <rFont val="Calibri"/>
        <family val="2"/>
        <charset val="186"/>
        <scheme val="minor"/>
      </rPr>
      <t>(Apstiprināšanas datums)</t>
    </r>
  </si>
  <si>
    <t>EUR
Indikatīvais finansējums kopā</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</si>
  <si>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</si>
  <si>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EUR
JNI</t>
  </si>
  <si>
    <t>Ir izpildīts
22.06.2016</t>
  </si>
  <si>
    <t>Ekonomikas ministrija</t>
  </si>
  <si>
    <t>Izglītības un zinātnes ministrija</t>
  </si>
  <si>
    <r>
      <t xml:space="preserve">Fonds </t>
    </r>
    <r>
      <rPr>
        <b/>
        <vertAlign val="superscript"/>
        <sz val="10"/>
        <rFont val="Calibri"/>
        <family val="2"/>
        <charset val="186"/>
        <scheme val="minor"/>
      </rPr>
      <t>[2]</t>
    </r>
  </si>
  <si>
    <t>[2] ERAF - Eiropas Reģionālās attīstības fonds; ESF - Eiropas Sociālais fonds; KF - Kohēzijas fonds;</t>
  </si>
  <si>
    <t>Plānotais/ aktualizētais</t>
  </si>
  <si>
    <t xml:space="preserve"> Izpildes statuss</t>
  </si>
  <si>
    <t>VSS</t>
  </si>
  <si>
    <t>MK</t>
  </si>
  <si>
    <t>8.3.6.2.</t>
  </si>
  <si>
    <t>Izglītības kvalitātes monitoringa sistēmas ieviešana</t>
  </si>
  <si>
    <t>III cet 2016</t>
  </si>
  <si>
    <t>Izpildes statuss</t>
  </si>
  <si>
    <t>Kavējuma iemesli (Atbildīgo iestāžu sniegtā informācija)</t>
  </si>
  <si>
    <t>Biznesa eņģeļu ko-investīciju fonds</t>
  </si>
  <si>
    <t>1.2.1.1.</t>
  </si>
  <si>
    <t>Atbalsts jaunu produktu un tehnoloģiju izstrādei kompetences centru ietvaros (3.kārta)</t>
  </si>
  <si>
    <t>APIA</t>
  </si>
  <si>
    <t>2015 jūnijs</t>
  </si>
  <si>
    <t>2016 oktobris</t>
  </si>
  <si>
    <t>2017 marts</t>
  </si>
  <si>
    <t>5.2.1.3.</t>
  </si>
  <si>
    <t>Atkritumu reģenerācijas veicināšana</t>
  </si>
  <si>
    <t>I cet 2017</t>
  </si>
  <si>
    <t>5/priekšnosacījums - valsts atbalsta programma, DP grozījumi</t>
  </si>
  <si>
    <t>Vides aizsardzības un reģionālās attīstības ministrija</t>
  </si>
  <si>
    <t>Kavējums saistāms ar pasākuma virzības ciešo sasaisti ar IZM plānoto IKT projektu  2.2.1.1.pasākuma ietvaros  (šobrīd tiek finalizēts IKT  projekta idejas apraksts iesniegšanai VARAM, tālāk to plānojot apstiprināt MK 2017.gada janvārī).  
Tāpat 2016.gada vidū/otrajā pusē IZM prioritāri intensīvi strādājusi pie citām, stratēģiski un finansiāli ietilpīgākām programmām vispārējā izglītībā – 8.1.2.SAM, 8.3.5.SAM, 8.3.4.SAM, 8.3.2.2.pasākums.</t>
  </si>
  <si>
    <t>Ilgāks nekā plānots saskaņošanas process ar nozari, EIF kā plānotā finanšu instrumenta potenciālā ieviesēja atteikums iesaistīties instrumetna īstenošanā nepietiekamās tirgus  absorbcijas kapacitātes dēļ.EM sadarbībā ar Altum līdz martam plāno izstrādāt  jaunu instrumenta ieviešanas modeļa priekšlikumu.</t>
  </si>
  <si>
    <t>Virzību aizkavēja pasākuma saskaņošana ar nozari. 1.1.1.5.pasākuma pilnveidotais koncepts tika prezentēts 29.septembra AK sēdē. Pēc diskusijām pasākums tika sadalīts trīs kārtās. MK noteikumi par visām kārtām VSS tiks izsludināti janvārī, jo par gala konceptuāla vienošanās par sākotnējo novērtējumu un pasākuma īstenošanu tika panākta 15.decembra apakškomitejā.</t>
  </si>
  <si>
    <r>
      <rPr>
        <strike/>
        <sz val="10"/>
        <rFont val="Calibri"/>
        <family val="2"/>
        <charset val="186"/>
        <scheme val="minor"/>
      </rPr>
      <t>2017 I cet</t>
    </r>
    <r>
      <rPr>
        <sz val="10"/>
        <rFont val="Calibri"/>
        <family val="2"/>
        <charset val="186"/>
        <scheme val="minor"/>
      </rPr>
      <t xml:space="preserve">
</t>
    </r>
    <r>
      <rPr>
        <sz val="10"/>
        <color rgb="FFFF0000"/>
        <rFont val="Calibri"/>
        <family val="2"/>
        <charset val="186"/>
        <scheme val="minor"/>
      </rPr>
      <t xml:space="preserve">2017 maijs </t>
    </r>
  </si>
  <si>
    <t xml:space="preserve">Lai nodrošinātu pieejamā finansējuma lietderīgu  ieviešanas plānošanu, par 1.2.1.1. pasākuma 3.kārtas ieviešanu konceptuāli EM plāno lemt 2017.gada sākumā, kad būs zināmi EM pārziņā esošo 1.TM pasākumu finansējuma atlikumi, t.sk., būs noslēgusies 1.2.1.4.pasākuma projektu atlase. </t>
  </si>
  <si>
    <t>2.pielikums</t>
  </si>
  <si>
    <t>Salvis.Skladovs@fm.gov.lv</t>
  </si>
  <si>
    <t>Skladovs, 67095699</t>
  </si>
  <si>
    <r>
      <rPr>
        <strike/>
        <sz val="10"/>
        <rFont val="Calibri"/>
        <family val="2"/>
        <charset val="186"/>
        <scheme val="minor"/>
      </rPr>
      <t>2017 janvāris</t>
    </r>
    <r>
      <rPr>
        <sz val="10"/>
        <rFont val="Calibri"/>
        <family val="2"/>
        <charset val="186"/>
        <scheme val="minor"/>
      </rPr>
      <t xml:space="preserve">/
</t>
    </r>
    <r>
      <rPr>
        <strike/>
        <sz val="10"/>
        <color rgb="FFFF0000"/>
        <rFont val="Calibri"/>
        <family val="2"/>
        <charset val="186"/>
        <scheme val="minor"/>
      </rPr>
      <t xml:space="preserve">2017 aprīlis </t>
    </r>
    <r>
      <rPr>
        <sz val="10"/>
        <color rgb="FFFF0000"/>
        <rFont val="Calibri"/>
        <family val="2"/>
        <charset val="186"/>
        <scheme val="minor"/>
      </rPr>
      <t xml:space="preserve">   
2017 augusts</t>
    </r>
  </si>
  <si>
    <r>
      <rPr>
        <strike/>
        <sz val="10"/>
        <rFont val="Calibri"/>
        <family val="2"/>
        <charset val="186"/>
        <scheme val="minor"/>
      </rPr>
      <t>2016 februāris</t>
    </r>
    <r>
      <rPr>
        <sz val="10"/>
        <rFont val="Calibri"/>
        <family val="2"/>
        <charset val="186"/>
        <scheme val="minor"/>
      </rPr>
      <t xml:space="preserve">/
</t>
    </r>
    <r>
      <rPr>
        <strike/>
        <sz val="10"/>
        <color rgb="FFFF0000"/>
        <rFont val="Calibri"/>
        <family val="2"/>
        <charset val="186"/>
        <scheme val="minor"/>
      </rPr>
      <t xml:space="preserve">2017 janvāris
</t>
    </r>
    <r>
      <rPr>
        <sz val="10"/>
        <color rgb="FFFF0000"/>
        <rFont val="Calibri"/>
        <family val="2"/>
        <charset val="186"/>
        <scheme val="minor"/>
      </rPr>
      <t>2017 jūnijs</t>
    </r>
  </si>
  <si>
    <r>
      <rPr>
        <strike/>
        <sz val="10"/>
        <rFont val="Calibri"/>
        <family val="2"/>
        <charset val="186"/>
        <scheme val="minor"/>
      </rPr>
      <t>2016 oktobri</t>
    </r>
    <r>
      <rPr>
        <sz val="10"/>
        <rFont val="Calibri"/>
        <family val="2"/>
        <charset val="186"/>
        <scheme val="minor"/>
      </rPr>
      <t xml:space="preserve">s/
</t>
    </r>
    <r>
      <rPr>
        <sz val="10"/>
        <color rgb="FFFF0000"/>
        <rFont val="Calibri"/>
        <family val="2"/>
        <charset val="186"/>
        <scheme val="minor"/>
      </rPr>
      <t xml:space="preserve">2017 marts </t>
    </r>
  </si>
  <si>
    <r>
      <rPr>
        <strike/>
        <sz val="10"/>
        <rFont val="Calibri"/>
        <family val="2"/>
        <charset val="186"/>
        <scheme val="minor"/>
      </rPr>
      <t>2016 oktobris</t>
    </r>
    <r>
      <rPr>
        <sz val="10"/>
        <rFont val="Calibri"/>
        <family val="2"/>
        <charset val="186"/>
        <scheme val="minor"/>
      </rPr>
      <t xml:space="preserve">/
</t>
    </r>
    <r>
      <rPr>
        <sz val="10"/>
        <color rgb="FFFF0000"/>
        <rFont val="Calibri"/>
        <family val="2"/>
        <charset val="186"/>
        <scheme val="minor"/>
      </rPr>
      <t>2017 janvāris</t>
    </r>
  </si>
  <si>
    <r>
      <rPr>
        <strike/>
        <sz val="10"/>
        <rFont val="Calibri"/>
        <family val="2"/>
        <charset val="186"/>
        <scheme val="minor"/>
      </rPr>
      <t>2017 janvāris/</t>
    </r>
    <r>
      <rPr>
        <sz val="10"/>
        <rFont val="Calibri"/>
        <family val="2"/>
        <charset val="186"/>
        <scheme val="minor"/>
      </rPr>
      <t xml:space="preserve">
</t>
    </r>
    <r>
      <rPr>
        <sz val="10"/>
        <color rgb="FFFF0000"/>
        <rFont val="Calibri"/>
        <family val="2"/>
        <charset val="186"/>
        <scheme val="minor"/>
      </rPr>
      <t>2017 maijs</t>
    </r>
  </si>
  <si>
    <r>
      <rPr>
        <strike/>
        <sz val="10"/>
        <rFont val="Calibri"/>
        <family val="2"/>
        <charset val="186"/>
        <scheme val="minor"/>
      </rPr>
      <t>I cet 2017</t>
    </r>
    <r>
      <rPr>
        <sz val="10"/>
        <rFont val="Calibri"/>
        <family val="2"/>
        <charset val="186"/>
        <scheme val="minor"/>
      </rPr>
      <t xml:space="preserve">/
</t>
    </r>
    <r>
      <rPr>
        <strike/>
        <sz val="10"/>
        <color rgb="FFFF0000"/>
        <rFont val="Calibri"/>
        <family val="2"/>
        <charset val="186"/>
        <scheme val="minor"/>
      </rPr>
      <t xml:space="preserve">2017 aprīlis
</t>
    </r>
    <r>
      <rPr>
        <sz val="10"/>
        <color rgb="FFFF0000"/>
        <rFont val="Calibri"/>
        <family val="2"/>
        <charset val="186"/>
        <scheme val="minor"/>
      </rPr>
      <t>2017 augusts</t>
    </r>
  </si>
  <si>
    <r>
      <rPr>
        <strike/>
        <sz val="10"/>
        <rFont val="Calibri"/>
        <family val="2"/>
        <charset val="186"/>
        <scheme val="minor"/>
      </rPr>
      <t>III cet 2016</t>
    </r>
    <r>
      <rPr>
        <sz val="10"/>
        <rFont val="Calibri"/>
        <family val="2"/>
        <charset val="186"/>
        <scheme val="minor"/>
      </rPr>
      <t xml:space="preserve">/
</t>
    </r>
    <r>
      <rPr>
        <strike/>
        <sz val="10"/>
        <color rgb="FFFF0000"/>
        <rFont val="Calibri"/>
        <family val="2"/>
        <charset val="186"/>
        <scheme val="minor"/>
      </rPr>
      <t xml:space="preserve">2017 februāris
</t>
    </r>
    <r>
      <rPr>
        <sz val="10"/>
        <color rgb="FFFF0000"/>
        <rFont val="Calibri"/>
        <family val="2"/>
        <charset val="186"/>
        <scheme val="minor"/>
      </rPr>
      <t>2017 jūlijs</t>
    </r>
  </si>
  <si>
    <r>
      <rPr>
        <strike/>
        <sz val="10"/>
        <rFont val="Calibri"/>
        <family val="2"/>
        <charset val="186"/>
        <scheme val="minor"/>
      </rPr>
      <t>2016 jūlijs</t>
    </r>
    <r>
      <rPr>
        <sz val="10"/>
        <rFont val="Calibri"/>
        <family val="2"/>
        <charset val="186"/>
        <scheme val="minor"/>
      </rPr>
      <t xml:space="preserve">/
</t>
    </r>
    <r>
      <rPr>
        <strike/>
        <sz val="10"/>
        <color rgb="FFFF0000"/>
        <rFont val="Calibri"/>
        <family val="2"/>
        <charset val="186"/>
        <scheme val="minor"/>
      </rPr>
      <t>2017 februāris</t>
    </r>
    <r>
      <rPr>
        <sz val="10"/>
        <rFont val="Calibri"/>
        <family val="2"/>
        <charset val="186"/>
        <scheme val="minor"/>
      </rPr>
      <t xml:space="preserve">
</t>
    </r>
    <r>
      <rPr>
        <strike/>
        <sz val="10"/>
        <color rgb="FFFF0000"/>
        <rFont val="Calibri"/>
        <family val="2"/>
        <charset val="186"/>
        <scheme val="minor"/>
      </rPr>
      <t xml:space="preserve">2017 marts
</t>
    </r>
    <r>
      <rPr>
        <sz val="10"/>
        <color rgb="FFFF0000"/>
        <rFont val="Calibri"/>
        <family val="2"/>
        <charset val="186"/>
        <scheme val="minor"/>
      </rPr>
      <t>2017 aprīlis</t>
    </r>
  </si>
  <si>
    <r>
      <rPr>
        <strike/>
        <sz val="10"/>
        <rFont val="Calibri"/>
        <family val="2"/>
        <charset val="186"/>
        <scheme val="minor"/>
      </rPr>
      <t>2016 februāris</t>
    </r>
    <r>
      <rPr>
        <sz val="10"/>
        <rFont val="Calibri"/>
        <family val="2"/>
        <charset val="186"/>
        <scheme val="minor"/>
      </rPr>
      <t xml:space="preserve">/
</t>
    </r>
    <r>
      <rPr>
        <strike/>
        <sz val="10"/>
        <color rgb="FFFF0000"/>
        <rFont val="Calibri"/>
        <family val="2"/>
        <charset val="186"/>
        <scheme val="minor"/>
      </rPr>
      <t>2016 decembris</t>
    </r>
    <r>
      <rPr>
        <sz val="10"/>
        <rFont val="Calibri"/>
        <family val="2"/>
        <charset val="186"/>
        <scheme val="minor"/>
      </rPr>
      <t xml:space="preserve">
</t>
    </r>
    <r>
      <rPr>
        <sz val="10"/>
        <color rgb="FFFF0000"/>
        <rFont val="Calibri"/>
        <family val="2"/>
        <charset val="186"/>
        <scheme val="minor"/>
      </rPr>
      <t>2017 janvāris</t>
    </r>
  </si>
  <si>
    <t>Kavēšanās skaidrojama ar nepieciešamību atrisināt jautājumu par intensitātes palielinājuma iespējām, kur sadarbībā ar SPRK tika veiktas izmaiņas regulējumā, lai paredzētu NAIK kā vienu no kurināmā veidiem sabiedriskā pakalpojuma sniegšanai. Pasākuma ietvaros plānotās investīcijas sākotnēji nebija plānotas vispār un tika paredzētas līdz ar DP grozījumiem (šobrīd konceptuāli saskaņots ar EK, regulējuma virzību iespējams uzsākt vēl līdz EK oficiālajam lēmumam).</t>
  </si>
  <si>
    <t>Kavēta Kohēzijas politikas ES fondu 2014-2020.gada plānošanas perioda investīciju Ministru kabineta noteikumu izsludināšana valsts sekretāru sanāksmē, statuss līdz 24.01.2017.</t>
  </si>
  <si>
    <t>J.Reirs</t>
  </si>
  <si>
    <t>Finanšu ministres vietā labklājības ministrs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</si>
</sst>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1"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i/>
      <sz val="10"/>
      <color rgb="FFFF0000"/>
      <name val="Calibri"/>
      <family val="2"/>
      <charset val="186"/>
      <scheme val="minor"/>
    </font>
    <font>
      <i/>
      <sz val="9"/>
      <color rgb="FFFF0000"/>
      <name val="Calibri"/>
      <family val="2"/>
      <charset val="186"/>
      <scheme val="minor"/>
    </font>
    <font>
      <b/>
      <i/>
      <sz val="10"/>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b/>
      <sz val="12"/>
      <color theme="1"/>
      <name val="Calibri"/>
      <family val="2"/>
      <charset val="186"/>
      <scheme val="minor"/>
    </font>
    <font>
      <sz val="10"/>
      <color rgb="FFFF0000"/>
      <name val="Calibri"/>
      <family val="2"/>
      <charset val="186"/>
      <scheme val="minor"/>
    </font>
    <font>
      <strike/>
      <sz val="10"/>
      <color rgb="FFFF0000"/>
      <name val="Calibri"/>
      <family val="2"/>
      <charset val="186"/>
      <scheme val="minor"/>
    </font>
    <font>
      <strike/>
      <sz val="10"/>
      <name val="Calibri"/>
      <family val="2"/>
      <charset val="186"/>
      <scheme val="minor"/>
    </font>
    <font>
      <u/>
      <sz val="12"/>
      <color theme="10"/>
      <name val="Times New Roman"/>
      <family val="2"/>
      <charset val="186"/>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20046">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0" fillId="0" borderId="0" applyNumberFormat="0" applyFill="0" applyBorder="0" applyAlignment="0" applyProtection="0"/>
  </cellStyleXfs>
  <cellXfs count="82">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5" xfId="0" applyNumberFormat="1" applyFont="1" applyBorder="1"/>
    <xf numFmtId="49" fontId="22" fillId="0" borderId="1" xfId="5" applyNumberFormat="1" applyFont="1" applyFill="1" applyBorder="1" applyAlignment="1">
      <alignment horizontal="center" vertical="center"/>
    </xf>
    <xf numFmtId="14" fontId="22" fillId="8" borderId="1"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3" fontId="23" fillId="0" borderId="0" xfId="0" applyNumberFormat="1" applyFont="1"/>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 fontId="22" fillId="0" borderId="0" xfId="0" applyNumberFormat="1" applyFont="1"/>
    <xf numFmtId="0" fontId="22" fillId="0" borderId="0" xfId="0" applyNumberFormat="1" applyFont="1"/>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7" borderId="1" xfId="0" applyNumberFormat="1" applyFont="1" applyFill="1" applyBorder="1" applyAlignment="1">
      <alignment horizontal="center" vertical="center" wrapText="1"/>
    </xf>
    <xf numFmtId="0"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2" fillId="0" borderId="0" xfId="0" applyFont="1" applyFill="1" applyAlignment="1"/>
    <xf numFmtId="0" fontId="33" fillId="0" borderId="0" xfId="0" applyFont="1" applyBorder="1" applyAlignment="1">
      <alignment horizontal="left"/>
    </xf>
    <xf numFmtId="0" fontId="34" fillId="0" borderId="0" xfId="0" applyFont="1"/>
    <xf numFmtId="0" fontId="35" fillId="0" borderId="0" xfId="0" applyFont="1"/>
    <xf numFmtId="14" fontId="22" fillId="6"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xf>
    <xf numFmtId="14" fontId="23" fillId="3" borderId="1" xfId="0" applyNumberFormat="1" applyFont="1" applyFill="1" applyBorder="1" applyAlignment="1">
      <alignment horizontal="center" vertical="center"/>
    </xf>
    <xf numFmtId="0" fontId="25" fillId="5" borderId="4"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0" fillId="9" borderId="4" xfId="0" applyFont="1" applyFill="1" applyBorder="1" applyAlignment="1">
      <alignment horizontal="left" vertical="center" wrapText="1"/>
    </xf>
    <xf numFmtId="3" fontId="25" fillId="9" borderId="4" xfId="0" applyNumberFormat="1" applyFont="1" applyFill="1" applyBorder="1" applyAlignment="1">
      <alignment horizontal="center" vertical="center" wrapText="1"/>
    </xf>
    <xf numFmtId="49" fontId="22" fillId="4" borderId="1" xfId="5" applyNumberFormat="1" applyFont="1" applyFill="1" applyBorder="1" applyAlignment="1">
      <alignment horizontal="center" vertical="center"/>
    </xf>
    <xf numFmtId="3" fontId="30" fillId="9" borderId="4" xfId="0" applyNumberFormat="1" applyFont="1" applyFill="1" applyBorder="1" applyAlignment="1">
      <alignment horizontal="center" vertical="center" wrapText="1"/>
    </xf>
    <xf numFmtId="0" fontId="22" fillId="9" borderId="6" xfId="0" applyNumberFormat="1"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14" fontId="22" fillId="0" borderId="1" xfId="0" applyNumberFormat="1" applyFont="1" applyFill="1" applyBorder="1" applyAlignment="1">
      <alignment horizontal="center" vertical="center"/>
    </xf>
    <xf numFmtId="14" fontId="22" fillId="7" borderId="1" xfId="0" applyNumberFormat="1" applyFont="1" applyFill="1" applyBorder="1" applyAlignment="1">
      <alignment horizontal="center" vertical="center"/>
    </xf>
    <xf numFmtId="0" fontId="23" fillId="0" borderId="12" xfId="0" applyFont="1" applyBorder="1"/>
    <xf numFmtId="0" fontId="23" fillId="0" borderId="1" xfId="0" applyFont="1" applyFill="1" applyBorder="1" applyAlignment="1">
      <alignment horizontal="left" vertical="center" wrapText="1"/>
    </xf>
    <xf numFmtId="0" fontId="23" fillId="0" borderId="1" xfId="0" applyFont="1" applyBorder="1" applyAlignment="1">
      <alignment vertical="top" wrapText="1"/>
    </xf>
    <xf numFmtId="0" fontId="22" fillId="0" borderId="1" xfId="0" applyFont="1" applyBorder="1" applyAlignment="1">
      <alignment horizontal="left" vertical="center" wrapText="1"/>
    </xf>
    <xf numFmtId="0" fontId="40" fillId="0" borderId="0" xfId="20045" applyBorder="1" applyAlignment="1">
      <alignment horizontal="left"/>
    </xf>
    <xf numFmtId="0" fontId="36" fillId="0" borderId="12" xfId="0" applyFont="1" applyBorder="1" applyAlignment="1">
      <alignment horizontal="center" vertical="center"/>
    </xf>
    <xf numFmtId="3" fontId="22" fillId="10" borderId="2" xfId="16059" applyNumberFormat="1" applyFont="1" applyFill="1" applyBorder="1" applyAlignment="1" applyProtection="1">
      <alignment horizontal="center" vertical="center" wrapText="1"/>
      <protection locked="0"/>
    </xf>
    <xf numFmtId="3" fontId="22" fillId="10" borderId="4" xfId="16059" applyNumberFormat="1" applyFont="1" applyFill="1" applyBorder="1" applyAlignment="1" applyProtection="1">
      <alignment horizontal="center" vertical="center" wrapText="1"/>
      <protection locked="0"/>
    </xf>
    <xf numFmtId="0" fontId="25" fillId="5" borderId="2"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9" xfId="0" applyNumberFormat="1" applyFont="1" applyFill="1" applyBorder="1" applyAlignment="1">
      <alignment horizontal="center" vertical="center" wrapText="1"/>
    </xf>
    <xf numFmtId="0" fontId="22" fillId="9" borderId="10" xfId="0" applyFont="1" applyFill="1" applyBorder="1" applyAlignment="1">
      <alignment horizontal="center" vertical="center" wrapText="1"/>
    </xf>
    <xf numFmtId="1" fontId="22" fillId="9" borderId="2" xfId="0" applyNumberFormat="1" applyFont="1" applyFill="1" applyBorder="1" applyAlignment="1">
      <alignment horizontal="center" vertical="center" wrapText="1"/>
    </xf>
    <xf numFmtId="1" fontId="22" fillId="9" borderId="4" xfId="0" applyNumberFormat="1" applyFont="1" applyFill="1" applyBorder="1" applyAlignment="1">
      <alignment horizontal="center" vertical="center" wrapText="1"/>
    </xf>
    <xf numFmtId="0" fontId="22" fillId="5" borderId="11" xfId="0" applyFont="1" applyFill="1" applyBorder="1" applyAlignment="1">
      <alignment horizontal="center" vertical="center" wrapText="1"/>
    </xf>
    <xf numFmtId="3" fontId="22" fillId="10" borderId="1" xfId="16059" applyNumberFormat="1" applyFont="1" applyFill="1" applyBorder="1" applyAlignment="1" applyProtection="1">
      <alignment horizontal="center" vertical="center" wrapText="1"/>
      <protection locked="0"/>
    </xf>
  </cellXfs>
  <cellStyles count="20046">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Hyperlink" xfId="20045" builtinId="8"/>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lvis.Skladovs@fm.go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Q57"/>
  <sheetViews>
    <sheetView tabSelected="1" zoomScale="80" zoomScaleNormal="80" workbookViewId="0">
      <pane xSplit="2" ySplit="6" topLeftCell="C13" activePane="bottomRight" state="frozen"/>
      <selection pane="topRight" activeCell="C1" sqref="C1"/>
      <selection pane="bottomLeft" activeCell="A7" sqref="A7"/>
      <selection pane="bottomRight" activeCell="G59" sqref="G59"/>
    </sheetView>
  </sheetViews>
  <sheetFormatPr defaultColWidth="9" defaultRowHeight="12.75" outlineLevelCol="1" x14ac:dyDescent="0.2"/>
  <cols>
    <col min="1" max="1" width="4.625" style="7" hidden="1" customWidth="1"/>
    <col min="2" max="2" width="12.375" style="7" customWidth="1"/>
    <col min="3" max="3" width="44.75" style="7" customWidth="1"/>
    <col min="4" max="4" width="7.5" style="7" customWidth="1"/>
    <col min="5" max="5" width="7" style="7" customWidth="1"/>
    <col min="6" max="6" width="13.5" style="7" customWidth="1"/>
    <col min="7" max="7" width="18.125" style="7" bestFit="1" customWidth="1" collapsed="1"/>
    <col min="8" max="8" width="10.875" style="17" hidden="1" customWidth="1" outlineLevel="1"/>
    <col min="9" max="9" width="10" style="7" hidden="1" customWidth="1" outlineLevel="1"/>
    <col min="10" max="10" width="13.75" style="7" hidden="1" customWidth="1" outlineLevel="1"/>
    <col min="11" max="11" width="10.5" style="7" hidden="1" customWidth="1" outlineLevel="1"/>
    <col min="12" max="12" width="18" style="7" hidden="1" customWidth="1" outlineLevel="1"/>
    <col min="13" max="13" width="14.25" style="7" hidden="1" customWidth="1" outlineLevel="1"/>
    <col min="14" max="14" width="11.875" style="7" hidden="1" customWidth="1" outlineLevel="1"/>
    <col min="15" max="15" width="15.25" style="7" hidden="1" customWidth="1" outlineLevel="1"/>
    <col min="16" max="16" width="10.125" style="7" hidden="1" customWidth="1" outlineLevel="1"/>
    <col min="17" max="17" width="17.375" style="7" hidden="1" customWidth="1" outlineLevel="1"/>
    <col min="18" max="18" width="12.75" style="7" hidden="1" customWidth="1" outlineLevel="1"/>
    <col min="19" max="19" width="15.75" style="9" hidden="1" customWidth="1" outlineLevel="1"/>
    <col min="20" max="20" width="15.5" style="11" hidden="1" customWidth="1" outlineLevel="1"/>
    <col min="21" max="21" width="16.875" style="11" hidden="1" customWidth="1" outlineLevel="1"/>
    <col min="22" max="22" width="13.875" style="11" hidden="1" customWidth="1" outlineLevel="1"/>
    <col min="23" max="23" width="15.75" style="11" customWidth="1"/>
    <col min="24" max="24" width="15.125" style="11" customWidth="1"/>
    <col min="25" max="25" width="19.75" style="11" customWidth="1"/>
    <col min="26" max="26" width="18.625" style="11" customWidth="1" collapsed="1"/>
    <col min="27" max="27" width="13.75" style="25" hidden="1" customWidth="1" outlineLevel="1"/>
    <col min="28" max="28" width="13.75" style="11" hidden="1" customWidth="1" outlineLevel="1"/>
    <col min="29" max="29" width="13.75" style="24" hidden="1" customWidth="1" outlineLevel="1"/>
    <col min="30" max="30" width="15.5" style="11" hidden="1" customWidth="1" outlineLevel="1"/>
    <col min="31" max="31" width="72.375" style="7" customWidth="1"/>
    <col min="32" max="16384" width="9" style="7"/>
  </cols>
  <sheetData>
    <row r="1" spans="1:31" s="17" customFormat="1" x14ac:dyDescent="0.2">
      <c r="S1" s="9"/>
      <c r="T1" s="11"/>
      <c r="U1" s="11"/>
      <c r="V1" s="11"/>
      <c r="W1" s="11"/>
      <c r="X1" s="11"/>
      <c r="Y1" s="11"/>
      <c r="Z1" s="11"/>
      <c r="AA1" s="25"/>
      <c r="AB1" s="11"/>
      <c r="AC1" s="24"/>
      <c r="AD1" s="11"/>
      <c r="AE1" s="17" t="s">
        <v>98</v>
      </c>
    </row>
    <row r="2" spans="1:31" s="17" customFormat="1" ht="21" customHeight="1" thickBot="1" x14ac:dyDescent="0.25">
      <c r="B2" s="59" t="s">
        <v>111</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4"/>
    </row>
    <row r="3" spans="1:31" s="6" customFormat="1" ht="24.75" customHeight="1" x14ac:dyDescent="0.2">
      <c r="A3" s="64" t="s">
        <v>47</v>
      </c>
      <c r="B3" s="62" t="s">
        <v>59</v>
      </c>
      <c r="C3" s="62" t="s">
        <v>31</v>
      </c>
      <c r="D3" s="62" t="s">
        <v>57</v>
      </c>
      <c r="E3" s="63" t="s">
        <v>70</v>
      </c>
      <c r="F3" s="60" t="s">
        <v>64</v>
      </c>
      <c r="G3" s="60" t="s">
        <v>58</v>
      </c>
      <c r="H3" s="60" t="s">
        <v>66</v>
      </c>
      <c r="I3" s="60" t="s">
        <v>36</v>
      </c>
      <c r="J3" s="60" t="s">
        <v>37</v>
      </c>
      <c r="K3" s="60" t="s">
        <v>38</v>
      </c>
      <c r="L3" s="60" t="s">
        <v>39</v>
      </c>
      <c r="M3" s="60" t="s">
        <v>40</v>
      </c>
      <c r="N3" s="60" t="s">
        <v>41</v>
      </c>
      <c r="O3" s="60" t="s">
        <v>42</v>
      </c>
      <c r="P3" s="60" t="s">
        <v>43</v>
      </c>
      <c r="Q3" s="60" t="s">
        <v>44</v>
      </c>
      <c r="R3" s="60" t="s">
        <v>45</v>
      </c>
      <c r="S3" s="60" t="s">
        <v>46</v>
      </c>
      <c r="T3" s="69" t="s">
        <v>56</v>
      </c>
      <c r="U3" s="70"/>
      <c r="V3" s="62" t="s">
        <v>63</v>
      </c>
      <c r="W3" s="69" t="s">
        <v>35</v>
      </c>
      <c r="X3" s="80"/>
      <c r="Y3" s="80"/>
      <c r="Z3" s="70"/>
      <c r="AA3" s="76" t="s">
        <v>50</v>
      </c>
      <c r="AB3" s="77"/>
      <c r="AC3" s="78" t="s">
        <v>55</v>
      </c>
      <c r="AD3" s="74" t="s">
        <v>65</v>
      </c>
      <c r="AE3" s="61" t="s">
        <v>80</v>
      </c>
    </row>
    <row r="4" spans="1:31" s="6" customFormat="1" ht="16.5" customHeight="1" x14ac:dyDescent="0.2">
      <c r="A4" s="62"/>
      <c r="B4" s="62"/>
      <c r="C4" s="62"/>
      <c r="D4" s="62"/>
      <c r="E4" s="65"/>
      <c r="F4" s="60"/>
      <c r="G4" s="60"/>
      <c r="H4" s="60"/>
      <c r="I4" s="60"/>
      <c r="J4" s="60"/>
      <c r="K4" s="60"/>
      <c r="L4" s="60"/>
      <c r="M4" s="60"/>
      <c r="N4" s="60"/>
      <c r="O4" s="60"/>
      <c r="P4" s="60"/>
      <c r="Q4" s="60"/>
      <c r="R4" s="60"/>
      <c r="S4" s="60"/>
      <c r="T4" s="50"/>
      <c r="U4" s="51"/>
      <c r="V4" s="62"/>
      <c r="W4" s="71" t="s">
        <v>74</v>
      </c>
      <c r="X4" s="72"/>
      <c r="Y4" s="72" t="s">
        <v>75</v>
      </c>
      <c r="Z4" s="73"/>
      <c r="AA4" s="48"/>
      <c r="AB4" s="49"/>
      <c r="AC4" s="78"/>
      <c r="AD4" s="75"/>
      <c r="AE4" s="81"/>
    </row>
    <row r="5" spans="1:31" s="6" customFormat="1" ht="41.25" customHeight="1" x14ac:dyDescent="0.2">
      <c r="A5" s="63" t="s">
        <v>47</v>
      </c>
      <c r="B5" s="63"/>
      <c r="C5" s="63"/>
      <c r="D5" s="63"/>
      <c r="E5" s="65"/>
      <c r="F5" s="61"/>
      <c r="G5" s="61"/>
      <c r="H5" s="61"/>
      <c r="I5" s="61"/>
      <c r="J5" s="61"/>
      <c r="K5" s="61"/>
      <c r="L5" s="61"/>
      <c r="M5" s="61"/>
      <c r="N5" s="61"/>
      <c r="O5" s="61"/>
      <c r="P5" s="61"/>
      <c r="Q5" s="61"/>
      <c r="R5" s="61"/>
      <c r="S5" s="61"/>
      <c r="T5" s="43" t="s">
        <v>48</v>
      </c>
      <c r="U5" s="43" t="s">
        <v>34</v>
      </c>
      <c r="V5" s="63"/>
      <c r="W5" s="43" t="s">
        <v>72</v>
      </c>
      <c r="X5" s="43" t="s">
        <v>73</v>
      </c>
      <c r="Y5" s="43" t="s">
        <v>72</v>
      </c>
      <c r="Z5" s="43" t="s">
        <v>79</v>
      </c>
      <c r="AA5" s="30" t="s">
        <v>53</v>
      </c>
      <c r="AB5" s="31" t="s">
        <v>54</v>
      </c>
      <c r="AC5" s="79"/>
      <c r="AD5" s="75"/>
      <c r="AE5" s="81"/>
    </row>
    <row r="6" spans="1:31" s="6" customFormat="1" x14ac:dyDescent="0.2">
      <c r="A6" s="15">
        <v>1</v>
      </c>
      <c r="B6" s="42">
        <v>1</v>
      </c>
      <c r="C6" s="42">
        <v>2</v>
      </c>
      <c r="D6" s="42">
        <v>3</v>
      </c>
      <c r="E6" s="42">
        <v>4</v>
      </c>
      <c r="F6" s="42">
        <v>5</v>
      </c>
      <c r="G6" s="42">
        <v>6</v>
      </c>
      <c r="H6" s="42"/>
      <c r="I6" s="42">
        <v>9</v>
      </c>
      <c r="J6" s="42">
        <v>10</v>
      </c>
      <c r="K6" s="42">
        <v>11</v>
      </c>
      <c r="L6" s="42">
        <v>12</v>
      </c>
      <c r="M6" s="42">
        <v>13</v>
      </c>
      <c r="N6" s="42">
        <v>14</v>
      </c>
      <c r="O6" s="42">
        <v>15</v>
      </c>
      <c r="P6" s="42">
        <v>16</v>
      </c>
      <c r="Q6" s="42">
        <v>17</v>
      </c>
      <c r="R6" s="42">
        <v>18</v>
      </c>
      <c r="S6" s="42">
        <v>19</v>
      </c>
      <c r="T6" s="42">
        <v>8</v>
      </c>
      <c r="U6" s="42">
        <v>9</v>
      </c>
      <c r="V6" s="42">
        <v>10</v>
      </c>
      <c r="W6" s="42">
        <v>7</v>
      </c>
      <c r="X6" s="42">
        <v>8</v>
      </c>
      <c r="Y6" s="42">
        <v>9</v>
      </c>
      <c r="Z6" s="42">
        <v>10</v>
      </c>
      <c r="AA6" s="42">
        <v>10</v>
      </c>
      <c r="AB6" s="42">
        <v>10</v>
      </c>
      <c r="AC6" s="42">
        <v>10</v>
      </c>
      <c r="AD6" s="42">
        <v>10</v>
      </c>
      <c r="AE6" s="42">
        <v>11</v>
      </c>
    </row>
    <row r="7" spans="1:31" s="6" customFormat="1" x14ac:dyDescent="0.2">
      <c r="A7" s="41"/>
      <c r="B7" s="42"/>
      <c r="C7" s="44" t="s">
        <v>4</v>
      </c>
      <c r="D7" s="42"/>
      <c r="E7" s="42"/>
      <c r="F7" s="47">
        <f>F11+F8+F14</f>
        <v>90587158.058823526</v>
      </c>
      <c r="G7" s="47">
        <f>G11+G8+G14</f>
        <v>63377729</v>
      </c>
      <c r="H7" s="42"/>
      <c r="I7" s="42"/>
      <c r="J7" s="42"/>
      <c r="K7" s="42"/>
      <c r="L7" s="42"/>
      <c r="M7" s="42"/>
      <c r="N7" s="42"/>
      <c r="O7" s="42"/>
      <c r="P7" s="42"/>
      <c r="Q7" s="42"/>
      <c r="R7" s="42"/>
      <c r="S7" s="42"/>
      <c r="T7" s="42"/>
      <c r="U7" s="42"/>
      <c r="V7" s="42"/>
      <c r="W7" s="66"/>
      <c r="X7" s="67"/>
      <c r="Y7" s="67"/>
      <c r="Z7" s="67"/>
      <c r="AA7" s="67"/>
      <c r="AB7" s="67"/>
      <c r="AC7" s="67"/>
      <c r="AD7" s="67"/>
      <c r="AE7" s="68"/>
    </row>
    <row r="8" spans="1:31" s="17" customFormat="1" ht="14.25" customHeight="1" x14ac:dyDescent="0.2">
      <c r="A8" s="19"/>
      <c r="B8" s="46"/>
      <c r="C8" s="66" t="s">
        <v>69</v>
      </c>
      <c r="D8" s="67"/>
      <c r="E8" s="68"/>
      <c r="F8" s="45">
        <f>SUM(F9:F10)</f>
        <v>37427145</v>
      </c>
      <c r="G8" s="45">
        <f>SUM(G9:G10)</f>
        <v>31762073</v>
      </c>
      <c r="H8" s="42"/>
      <c r="I8" s="42"/>
      <c r="J8" s="42"/>
      <c r="K8" s="42"/>
      <c r="L8" s="42"/>
      <c r="M8" s="42"/>
      <c r="N8" s="42"/>
      <c r="O8" s="42"/>
      <c r="P8" s="42"/>
      <c r="Q8" s="42"/>
      <c r="R8" s="42"/>
      <c r="S8" s="42"/>
      <c r="T8" s="42"/>
      <c r="U8" s="42"/>
      <c r="V8" s="42"/>
      <c r="W8" s="66"/>
      <c r="X8" s="67"/>
      <c r="Y8" s="67"/>
      <c r="Z8" s="67"/>
      <c r="AA8" s="67"/>
      <c r="AB8" s="67"/>
      <c r="AC8" s="67"/>
      <c r="AD8" s="67"/>
      <c r="AE8" s="68"/>
    </row>
    <row r="9" spans="1:31" s="17" customFormat="1" ht="60.75" customHeight="1" x14ac:dyDescent="0.2">
      <c r="A9" s="19"/>
      <c r="B9" s="13" t="s">
        <v>28</v>
      </c>
      <c r="C9" s="28" t="s">
        <v>30</v>
      </c>
      <c r="D9" s="26" t="s">
        <v>3</v>
      </c>
      <c r="E9" s="26" t="s">
        <v>1</v>
      </c>
      <c r="F9" s="20">
        <f>G9+M9</f>
        <v>32552786</v>
      </c>
      <c r="G9" s="20">
        <f>I9+J9+K9</f>
        <v>27669868</v>
      </c>
      <c r="H9" s="20"/>
      <c r="I9" s="20">
        <v>0</v>
      </c>
      <c r="J9" s="20">
        <v>27669868</v>
      </c>
      <c r="K9" s="20">
        <v>0</v>
      </c>
      <c r="L9" s="21">
        <f>G9/F9</f>
        <v>0.84999999692806627</v>
      </c>
      <c r="M9" s="20">
        <f>N9+P9+R9</f>
        <v>4882918</v>
      </c>
      <c r="N9" s="20">
        <v>4882918</v>
      </c>
      <c r="O9" s="21">
        <f>N9/F9</f>
        <v>0.1500000030719337</v>
      </c>
      <c r="P9" s="20">
        <v>0</v>
      </c>
      <c r="Q9" s="21">
        <f>P9/F9</f>
        <v>0</v>
      </c>
      <c r="R9" s="20">
        <v>0</v>
      </c>
      <c r="S9" s="21">
        <f>R9/F9</f>
        <v>0</v>
      </c>
      <c r="T9" s="27" t="s">
        <v>49</v>
      </c>
      <c r="U9" s="38" t="s">
        <v>67</v>
      </c>
      <c r="V9" s="40"/>
      <c r="W9" s="20" t="s">
        <v>109</v>
      </c>
      <c r="X9" s="14" t="s">
        <v>33</v>
      </c>
      <c r="Y9" s="27" t="s">
        <v>108</v>
      </c>
      <c r="Z9" s="14" t="s">
        <v>33</v>
      </c>
      <c r="AA9" s="18">
        <v>2</v>
      </c>
      <c r="AB9" s="29" t="s">
        <v>32</v>
      </c>
      <c r="AC9" s="18">
        <v>4</v>
      </c>
      <c r="AD9" s="27" t="s">
        <v>51</v>
      </c>
      <c r="AE9" s="57" t="s">
        <v>95</v>
      </c>
    </row>
    <row r="10" spans="1:31" s="17" customFormat="1" ht="84" customHeight="1" x14ac:dyDescent="0.2">
      <c r="A10" s="19"/>
      <c r="B10" s="26" t="s">
        <v>76</v>
      </c>
      <c r="C10" s="28" t="s">
        <v>77</v>
      </c>
      <c r="D10" s="23" t="s">
        <v>3</v>
      </c>
      <c r="E10" s="23" t="s">
        <v>2</v>
      </c>
      <c r="F10" s="22">
        <f>G10+M10</f>
        <v>4874359</v>
      </c>
      <c r="G10" s="20">
        <f>I10+J10+K10</f>
        <v>4092205</v>
      </c>
      <c r="H10" s="20"/>
      <c r="I10" s="22">
        <v>0</v>
      </c>
      <c r="J10" s="22">
        <v>0</v>
      </c>
      <c r="K10" s="22">
        <v>4092205</v>
      </c>
      <c r="L10" s="21">
        <f>G10/F10</f>
        <v>0.83953705502610698</v>
      </c>
      <c r="M10" s="20">
        <f>N10+P10+R10</f>
        <v>782154</v>
      </c>
      <c r="N10" s="20">
        <v>782154</v>
      </c>
      <c r="O10" s="21">
        <f>N10/F10</f>
        <v>0.16046294497389299</v>
      </c>
      <c r="P10" s="22">
        <v>0</v>
      </c>
      <c r="Q10" s="21">
        <f>P10/F10</f>
        <v>0</v>
      </c>
      <c r="R10" s="22">
        <v>0</v>
      </c>
      <c r="S10" s="21">
        <f>R10/F10</f>
        <v>0</v>
      </c>
      <c r="T10" s="52" t="s">
        <v>78</v>
      </c>
      <c r="U10" s="14" t="s">
        <v>33</v>
      </c>
      <c r="V10" s="39"/>
      <c r="W10" s="27" t="s">
        <v>107</v>
      </c>
      <c r="X10" s="14" t="s">
        <v>33</v>
      </c>
      <c r="Y10" s="27" t="s">
        <v>106</v>
      </c>
      <c r="Z10" s="29" t="s">
        <v>32</v>
      </c>
      <c r="AA10" s="18">
        <v>2</v>
      </c>
      <c r="AB10" s="53" t="s">
        <v>32</v>
      </c>
      <c r="AC10" s="18">
        <v>4</v>
      </c>
      <c r="AD10" s="27" t="s">
        <v>52</v>
      </c>
      <c r="AE10" s="56" t="s">
        <v>93</v>
      </c>
    </row>
    <row r="11" spans="1:31" s="17" customFormat="1" ht="15.75" customHeight="1" x14ac:dyDescent="0.2">
      <c r="A11" s="19"/>
      <c r="B11" s="46"/>
      <c r="C11" s="66" t="s">
        <v>68</v>
      </c>
      <c r="D11" s="67"/>
      <c r="E11" s="68"/>
      <c r="F11" s="45">
        <f>SUM(F12:F13)</f>
        <v>26919302.05882353</v>
      </c>
      <c r="G11" s="45">
        <f>SUM(G12:G13)</f>
        <v>22431407</v>
      </c>
      <c r="H11" s="42"/>
      <c r="I11" s="42"/>
      <c r="J11" s="42"/>
      <c r="K11" s="42"/>
      <c r="L11" s="42"/>
      <c r="M11" s="42"/>
      <c r="N11" s="42"/>
      <c r="O11" s="42"/>
      <c r="P11" s="42"/>
      <c r="Q11" s="42"/>
      <c r="R11" s="42"/>
      <c r="S11" s="42"/>
      <c r="T11" s="42"/>
      <c r="U11" s="42"/>
      <c r="V11" s="42"/>
      <c r="W11" s="66"/>
      <c r="X11" s="67"/>
      <c r="Y11" s="67"/>
      <c r="Z11" s="67"/>
      <c r="AA11" s="67"/>
      <c r="AB11" s="67"/>
      <c r="AC11" s="67"/>
      <c r="AD11" s="67"/>
      <c r="AE11" s="68"/>
    </row>
    <row r="12" spans="1:31" s="17" customFormat="1" ht="108.75" customHeight="1" x14ac:dyDescent="0.2">
      <c r="A12" s="19"/>
      <c r="B12" s="26" t="s">
        <v>82</v>
      </c>
      <c r="C12" s="28" t="s">
        <v>83</v>
      </c>
      <c r="D12" s="26" t="s">
        <v>84</v>
      </c>
      <c r="E12" s="20" t="s">
        <v>1</v>
      </c>
      <c r="F12" s="20">
        <v>14135167.05882353</v>
      </c>
      <c r="G12" s="20">
        <v>12014892</v>
      </c>
      <c r="I12" s="20">
        <v>0</v>
      </c>
      <c r="J12" s="20">
        <v>12014892</v>
      </c>
      <c r="K12" s="20">
        <v>0</v>
      </c>
      <c r="L12" s="21">
        <v>0.85</v>
      </c>
      <c r="M12" s="20">
        <v>2120275.0588235292</v>
      </c>
      <c r="N12" s="20">
        <v>0</v>
      </c>
      <c r="O12" s="21">
        <v>0</v>
      </c>
      <c r="P12" s="20">
        <v>0</v>
      </c>
      <c r="Q12" s="21">
        <v>0</v>
      </c>
      <c r="R12" s="20">
        <v>2120275.0588235292</v>
      </c>
      <c r="S12" s="21">
        <v>0.14999999999999997</v>
      </c>
      <c r="T12" s="27" t="s">
        <v>85</v>
      </c>
      <c r="U12" s="14" t="s">
        <v>33</v>
      </c>
      <c r="V12" s="27"/>
      <c r="W12" s="27" t="s">
        <v>103</v>
      </c>
      <c r="X12" s="14" t="s">
        <v>33</v>
      </c>
      <c r="Y12" s="27" t="s">
        <v>105</v>
      </c>
      <c r="Z12" s="29" t="s">
        <v>32</v>
      </c>
      <c r="AA12" s="18" t="s">
        <v>87</v>
      </c>
      <c r="AB12" s="29" t="s">
        <v>32</v>
      </c>
      <c r="AC12" s="18">
        <v>4</v>
      </c>
      <c r="AD12" s="27" t="s">
        <v>87</v>
      </c>
      <c r="AE12" s="55" t="s">
        <v>97</v>
      </c>
    </row>
    <row r="13" spans="1:31" s="17" customFormat="1" ht="54" customHeight="1" x14ac:dyDescent="0.2">
      <c r="A13" s="19"/>
      <c r="B13" s="26" t="s">
        <v>29</v>
      </c>
      <c r="C13" s="28" t="s">
        <v>81</v>
      </c>
      <c r="D13" s="26" t="s">
        <v>3</v>
      </c>
      <c r="E13" s="26" t="s">
        <v>1</v>
      </c>
      <c r="F13" s="20">
        <f>G13+M13</f>
        <v>12784135</v>
      </c>
      <c r="G13" s="20">
        <f>I13+J13+K13</f>
        <v>10416515</v>
      </c>
      <c r="H13" s="20"/>
      <c r="I13" s="20">
        <v>0</v>
      </c>
      <c r="J13" s="20">
        <v>10416515</v>
      </c>
      <c r="K13" s="20">
        <v>0</v>
      </c>
      <c r="L13" s="21">
        <f>G13/F13</f>
        <v>0.81480014095595832</v>
      </c>
      <c r="M13" s="20">
        <f>N13+P13+R13</f>
        <v>2367620</v>
      </c>
      <c r="N13" s="20">
        <v>2367620</v>
      </c>
      <c r="O13" s="21">
        <f>N13/F13</f>
        <v>0.18519985904404171</v>
      </c>
      <c r="P13" s="20">
        <v>0</v>
      </c>
      <c r="Q13" s="21">
        <f>P13/F13</f>
        <v>0</v>
      </c>
      <c r="R13" s="20">
        <v>0</v>
      </c>
      <c r="S13" s="21">
        <f>R13/F13</f>
        <v>0</v>
      </c>
      <c r="T13" s="27" t="s">
        <v>16</v>
      </c>
      <c r="U13" s="27" t="s">
        <v>16</v>
      </c>
      <c r="V13" s="27" t="s">
        <v>16</v>
      </c>
      <c r="W13" s="27" t="s">
        <v>102</v>
      </c>
      <c r="X13" s="14" t="s">
        <v>33</v>
      </c>
      <c r="Y13" s="27" t="s">
        <v>101</v>
      </c>
      <c r="Z13" s="29" t="s">
        <v>32</v>
      </c>
      <c r="AA13" s="18">
        <v>2</v>
      </c>
      <c r="AB13" s="29" t="s">
        <v>32</v>
      </c>
      <c r="AC13" s="18">
        <v>6</v>
      </c>
      <c r="AD13" s="27" t="s">
        <v>62</v>
      </c>
      <c r="AE13" s="55" t="s">
        <v>94</v>
      </c>
    </row>
    <row r="14" spans="1:31" s="17" customFormat="1" ht="15.75" customHeight="1" x14ac:dyDescent="0.2">
      <c r="A14" s="19"/>
      <c r="B14" s="46"/>
      <c r="C14" s="66" t="s">
        <v>92</v>
      </c>
      <c r="D14" s="67"/>
      <c r="E14" s="68"/>
      <c r="F14" s="45">
        <f>F15</f>
        <v>26240711</v>
      </c>
      <c r="G14" s="45">
        <f>G15</f>
        <v>9184249</v>
      </c>
      <c r="H14" s="42"/>
      <c r="I14" s="42"/>
      <c r="J14" s="42"/>
      <c r="K14" s="42"/>
      <c r="L14" s="42"/>
      <c r="M14" s="42"/>
      <c r="N14" s="42"/>
      <c r="O14" s="42"/>
      <c r="P14" s="42"/>
      <c r="Q14" s="42"/>
      <c r="R14" s="42"/>
      <c r="S14" s="42"/>
      <c r="T14" s="42"/>
      <c r="U14" s="42"/>
      <c r="V14" s="42"/>
      <c r="W14" s="66"/>
      <c r="X14" s="67"/>
      <c r="Y14" s="67"/>
      <c r="Z14" s="67"/>
      <c r="AA14" s="67"/>
      <c r="AB14" s="67"/>
      <c r="AC14" s="67"/>
      <c r="AD14" s="67"/>
      <c r="AE14" s="68"/>
    </row>
    <row r="15" spans="1:31" s="17" customFormat="1" ht="81" customHeight="1" x14ac:dyDescent="0.2">
      <c r="A15" s="19"/>
      <c r="B15" s="26" t="s">
        <v>88</v>
      </c>
      <c r="C15" s="28" t="s">
        <v>89</v>
      </c>
      <c r="D15" s="26" t="s">
        <v>84</v>
      </c>
      <c r="E15" s="20" t="s">
        <v>0</v>
      </c>
      <c r="F15" s="20">
        <v>26240711</v>
      </c>
      <c r="G15" s="20">
        <v>9184249</v>
      </c>
      <c r="H15" s="20"/>
      <c r="I15" s="20">
        <v>9184249</v>
      </c>
      <c r="J15" s="20">
        <v>0</v>
      </c>
      <c r="K15" s="20">
        <v>0</v>
      </c>
      <c r="L15" s="21">
        <v>0.35000000571630852</v>
      </c>
      <c r="M15" s="20">
        <v>17056462</v>
      </c>
      <c r="N15" s="20">
        <v>0</v>
      </c>
      <c r="O15" s="21">
        <v>0</v>
      </c>
      <c r="P15" s="20">
        <v>0</v>
      </c>
      <c r="Q15" s="21">
        <v>0</v>
      </c>
      <c r="R15" s="20">
        <v>17056462</v>
      </c>
      <c r="S15" s="21">
        <v>0.64999999428369148</v>
      </c>
      <c r="T15" s="27" t="s">
        <v>86</v>
      </c>
      <c r="U15" s="14" t="s">
        <v>33</v>
      </c>
      <c r="V15" s="27"/>
      <c r="W15" s="27" t="s">
        <v>104</v>
      </c>
      <c r="X15" s="14" t="s">
        <v>33</v>
      </c>
      <c r="Y15" s="27" t="s">
        <v>96</v>
      </c>
      <c r="Z15" s="29" t="s">
        <v>32</v>
      </c>
      <c r="AA15" s="18" t="s">
        <v>91</v>
      </c>
      <c r="AB15" s="29" t="s">
        <v>32</v>
      </c>
      <c r="AC15" s="18">
        <v>4</v>
      </c>
      <c r="AD15" s="27" t="s">
        <v>90</v>
      </c>
      <c r="AE15" s="55" t="s">
        <v>110</v>
      </c>
    </row>
    <row r="16" spans="1:31" ht="17.25" customHeight="1" x14ac:dyDescent="0.2">
      <c r="B16" s="32" t="s">
        <v>60</v>
      </c>
      <c r="C16" s="32"/>
      <c r="S16" s="7"/>
    </row>
    <row r="17" spans="2:43" s="17" customFormat="1" ht="17.25" customHeight="1" x14ac:dyDescent="0.2">
      <c r="B17" s="32" t="s">
        <v>71</v>
      </c>
      <c r="T17" s="11"/>
      <c r="U17" s="11"/>
      <c r="V17" s="11"/>
      <c r="W17" s="11"/>
      <c r="X17" s="11"/>
      <c r="Y17" s="11"/>
      <c r="Z17" s="11"/>
      <c r="AA17" s="25"/>
      <c r="AB17" s="11"/>
      <c r="AC17" s="24"/>
      <c r="AD17" s="11"/>
    </row>
    <row r="18" spans="2:43" ht="19.5" customHeight="1" x14ac:dyDescent="0.45">
      <c r="G18" s="35" t="s">
        <v>113</v>
      </c>
      <c r="X18" s="36"/>
      <c r="Y18" s="36"/>
      <c r="Z18" s="37"/>
      <c r="AA18" s="37"/>
      <c r="AB18" s="35" t="s">
        <v>61</v>
      </c>
      <c r="AC18" s="33"/>
      <c r="AD18" s="33"/>
      <c r="AE18" s="35" t="s">
        <v>112</v>
      </c>
      <c r="AG18" s="34"/>
      <c r="AH18" s="34"/>
      <c r="AI18" s="34"/>
      <c r="AJ18" s="34"/>
      <c r="AK18" s="34"/>
      <c r="AL18" s="34"/>
      <c r="AM18" s="34"/>
      <c r="AN18" s="34"/>
      <c r="AO18" s="34"/>
      <c r="AP18" s="34"/>
      <c r="AQ18" s="2"/>
    </row>
    <row r="19" spans="2:43" ht="14.25" customHeight="1" x14ac:dyDescent="0.2">
      <c r="B19" s="33"/>
    </row>
    <row r="20" spans="2:43" ht="15" customHeight="1" x14ac:dyDescent="0.2">
      <c r="B20" s="33" t="s">
        <v>100</v>
      </c>
    </row>
    <row r="21" spans="2:43" ht="12.75" customHeight="1" x14ac:dyDescent="0.25">
      <c r="B21" s="58" t="s">
        <v>99</v>
      </c>
      <c r="G21" s="16"/>
      <c r="H21" s="16"/>
      <c r="S21" s="7"/>
    </row>
    <row r="22" spans="2:43" ht="12.75" customHeight="1" x14ac:dyDescent="0.2">
      <c r="B22" s="33"/>
      <c r="S22" s="7"/>
    </row>
    <row r="23" spans="2:43" x14ac:dyDescent="0.2">
      <c r="S23" s="7"/>
    </row>
    <row r="24" spans="2:43" collapsed="1" x14ac:dyDescent="0.2">
      <c r="S24" s="7"/>
    </row>
    <row r="25" spans="2:43" hidden="1" x14ac:dyDescent="0.2">
      <c r="D25" s="10"/>
      <c r="S25" s="7"/>
      <c r="AA25" s="11"/>
    </row>
    <row r="26" spans="2:43" hidden="1" x14ac:dyDescent="0.2">
      <c r="D26" s="10"/>
      <c r="S26" s="12"/>
      <c r="AA26" s="11"/>
    </row>
    <row r="27" spans="2:43" hidden="1" x14ac:dyDescent="0.2">
      <c r="D27" s="10"/>
      <c r="S27" s="12"/>
      <c r="AA27" s="11"/>
    </row>
    <row r="28" spans="2:43" hidden="1" x14ac:dyDescent="0.2">
      <c r="D28" s="10"/>
      <c r="S28" s="12"/>
      <c r="AA28" s="11"/>
    </row>
    <row r="29" spans="2:43" hidden="1" x14ac:dyDescent="0.2">
      <c r="D29" s="10"/>
      <c r="S29" s="12"/>
      <c r="AA29" s="11"/>
    </row>
    <row r="30" spans="2:43" hidden="1" x14ac:dyDescent="0.2">
      <c r="D30" s="10"/>
      <c r="AA30" s="11"/>
    </row>
    <row r="31" spans="2:43" hidden="1" x14ac:dyDescent="0.2">
      <c r="D31" s="10"/>
      <c r="AA31" s="11"/>
    </row>
    <row r="32" spans="2:43" hidden="1" x14ac:dyDescent="0.2">
      <c r="D32" s="10"/>
      <c r="AA32" s="11"/>
    </row>
    <row r="33" spans="4:27" hidden="1" x14ac:dyDescent="0.2">
      <c r="D33" s="10"/>
      <c r="AA33" s="11"/>
    </row>
    <row r="34" spans="4:27" hidden="1" x14ac:dyDescent="0.2">
      <c r="D34" s="10"/>
      <c r="AA34" s="11"/>
    </row>
    <row r="35" spans="4:27" hidden="1" x14ac:dyDescent="0.2">
      <c r="D35" s="10"/>
      <c r="AA35" s="11"/>
    </row>
    <row r="36" spans="4:27" hidden="1" x14ac:dyDescent="0.2">
      <c r="D36" s="10"/>
      <c r="AA36" s="11"/>
    </row>
    <row r="37" spans="4:27" hidden="1" x14ac:dyDescent="0.2">
      <c r="D37" s="10"/>
      <c r="AA37" s="11"/>
    </row>
    <row r="38" spans="4:27" hidden="1" x14ac:dyDescent="0.2">
      <c r="D38" s="10"/>
      <c r="AA38" s="11"/>
    </row>
    <row r="39" spans="4:27" hidden="1" x14ac:dyDescent="0.2">
      <c r="D39" s="10"/>
      <c r="AA39" s="11"/>
    </row>
    <row r="40" spans="4:27" hidden="1" x14ac:dyDescent="0.2">
      <c r="D40" s="10"/>
      <c r="AA40" s="11"/>
    </row>
    <row r="41" spans="4:27" hidden="1" x14ac:dyDescent="0.2">
      <c r="D41" s="10"/>
      <c r="AA41" s="11"/>
    </row>
    <row r="42" spans="4:27" hidden="1" x14ac:dyDescent="0.2">
      <c r="D42" s="10"/>
      <c r="AA42" s="11"/>
    </row>
    <row r="43" spans="4:27" hidden="1" x14ac:dyDescent="0.2">
      <c r="D43" s="10"/>
      <c r="AA43" s="11"/>
    </row>
    <row r="44" spans="4:27" hidden="1" x14ac:dyDescent="0.2">
      <c r="D44" s="10"/>
      <c r="AA44" s="11"/>
    </row>
    <row r="45" spans="4:27" hidden="1" x14ac:dyDescent="0.2">
      <c r="D45" s="10"/>
      <c r="AA45" s="11"/>
    </row>
    <row r="46" spans="4:27" hidden="1" x14ac:dyDescent="0.2">
      <c r="D46" s="10"/>
      <c r="AA46" s="11"/>
    </row>
    <row r="47" spans="4:27" hidden="1" x14ac:dyDescent="0.2">
      <c r="D47" s="10"/>
      <c r="AA47" s="11"/>
    </row>
    <row r="48" spans="4:27" hidden="1" x14ac:dyDescent="0.2">
      <c r="D48" s="10"/>
      <c r="AA48" s="11"/>
    </row>
    <row r="49" spans="4:27" hidden="1" x14ac:dyDescent="0.2">
      <c r="D49" s="10"/>
      <c r="AA49" s="11"/>
    </row>
    <row r="50" spans="4:27" hidden="1" x14ac:dyDescent="0.2">
      <c r="D50" s="10"/>
      <c r="AA50" s="11"/>
    </row>
    <row r="51" spans="4:27" hidden="1" x14ac:dyDescent="0.2">
      <c r="D51" s="10"/>
      <c r="AA51" s="11"/>
    </row>
    <row r="52" spans="4:27" hidden="1" x14ac:dyDescent="0.2">
      <c r="D52" s="10"/>
      <c r="AA52" s="11"/>
    </row>
    <row r="53" spans="4:27" hidden="1" x14ac:dyDescent="0.2">
      <c r="D53" s="10"/>
      <c r="AA53" s="11"/>
    </row>
    <row r="54" spans="4:27" hidden="1" x14ac:dyDescent="0.2">
      <c r="D54" s="8"/>
      <c r="AA54" s="11"/>
    </row>
    <row r="55" spans="4:27" hidden="1" x14ac:dyDescent="0.2">
      <c r="AA55" s="11"/>
    </row>
    <row r="56" spans="4:27" hidden="1" x14ac:dyDescent="0.2">
      <c r="AA56" s="11"/>
    </row>
    <row r="57" spans="4:27" hidden="1" x14ac:dyDescent="0.2">
      <c r="AA57" s="11"/>
    </row>
  </sheetData>
  <autoFilter ref="B6:AD13"/>
  <dataConsolidate/>
  <mergeCells count="36">
    <mergeCell ref="C14:E14"/>
    <mergeCell ref="W7:AE7"/>
    <mergeCell ref="W11:AE11"/>
    <mergeCell ref="W8:AE8"/>
    <mergeCell ref="W4:X4"/>
    <mergeCell ref="Y4:Z4"/>
    <mergeCell ref="AD3:AD5"/>
    <mergeCell ref="AA3:AB3"/>
    <mergeCell ref="AC3:AC5"/>
    <mergeCell ref="W3:Z3"/>
    <mergeCell ref="W14:AE14"/>
    <mergeCell ref="AE3:AE5"/>
    <mergeCell ref="A3:A5"/>
    <mergeCell ref="V3:V5"/>
    <mergeCell ref="E3:E5"/>
    <mergeCell ref="B3:B5"/>
    <mergeCell ref="C11:E11"/>
    <mergeCell ref="C8:E8"/>
    <mergeCell ref="T3:U3"/>
    <mergeCell ref="G3:G5"/>
    <mergeCell ref="I3:I5"/>
    <mergeCell ref="J3:J5"/>
    <mergeCell ref="K3:K5"/>
    <mergeCell ref="H3:H5"/>
    <mergeCell ref="R3:R5"/>
    <mergeCell ref="B2:AD2"/>
    <mergeCell ref="L3:L5"/>
    <mergeCell ref="M3:M5"/>
    <mergeCell ref="O3:O5"/>
    <mergeCell ref="D3:D5"/>
    <mergeCell ref="C3:C5"/>
    <mergeCell ref="F3:F5"/>
    <mergeCell ref="S3:S5"/>
    <mergeCell ref="P3:P5"/>
    <mergeCell ref="N3:N5"/>
    <mergeCell ref="Q3:Q5"/>
  </mergeCells>
  <hyperlinks>
    <hyperlink ref="B21" r:id="rId1"/>
  </hyperlinks>
  <pageMargins left="0.23622047244094491" right="0.23622047244094491" top="1.2519685039370079" bottom="0.74803149606299213" header="0.31496062992125984" footer="0.31496062992125984"/>
  <pageSetup paperSize="9" scale="54" fitToHeight="0" orientation="landscape" r:id="rId2"/>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D60C38-2F4C-4B3E-A0A9-D4A307D943C1}">
  <ds:schemaRef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9BB743-2B3A-43D8-87C3-5F1670A6C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Kavēta Kohēzijas politikas ES fondu 2014-2020.gada plānošanas perioda investīciju Ministru kabineta noteikumu izsludināšana valsts sekretāru sanāksmē</dc:title>
  <dc:subject>Pielikums</dc:subject>
  <dc:creator>Salvis Skladovs</dc:creator>
  <dc:description>67095699, salvis.skladovs@fm.gov.lv</dc:description>
  <cp:lastModifiedBy>Inta Dimzule</cp:lastModifiedBy>
  <cp:lastPrinted>2017-01-19T08:53:44Z</cp:lastPrinted>
  <dcterms:created xsi:type="dcterms:W3CDTF">2013-05-20T05:28:43Z</dcterms:created>
  <dcterms:modified xsi:type="dcterms:W3CDTF">2017-01-25T13:05:20Z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