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Fs\esfd\IEVIEŠANAS UZRAUDZĪBA\ZIŅOJUMI_MAKSĀJUMU PROGNOZES EK\VI_regularie_zinojumi_MK_ES_fondi\1 - MK\2016.gads\Ikmēneša informatīvie ziņojumi\7_augusts_2016_iesn_MK_lidz_31.08\"/>
    </mc:Choice>
  </mc:AlternateContent>
  <bookViews>
    <workbookView xWindow="0" yWindow="0" windowWidth="20580" windowHeight="11640" tabRatio="734"/>
  </bookViews>
  <sheets>
    <sheet name="DPP" sheetId="23" r:id="rId1"/>
    <sheet name="pa gadiem aktuālais" sheetId="22" state="hidden" r:id="rId2"/>
  </sheets>
  <definedNames>
    <definedName name="_xlnm._FilterDatabase" localSheetId="0" hidden="1">DPP!$B$7:$AF$140</definedName>
    <definedName name="_xlnm.Print_Area" localSheetId="0">DPP!$A$1:$AE$152</definedName>
    <definedName name="_xlnm.Print_Titles" localSheetId="0">DPP!$5:$6</definedName>
  </definedNames>
  <calcPr calcId="152511"/>
</workbook>
</file>

<file path=xl/calcChain.xml><?xml version="1.0" encoding="utf-8"?>
<calcChain xmlns="http://schemas.openxmlformats.org/spreadsheetml/2006/main">
  <c r="N112" i="23" l="1"/>
  <c r="H112" i="23"/>
  <c r="N110" i="23"/>
  <c r="H110" i="23"/>
  <c r="N111" i="23"/>
  <c r="H111" i="23"/>
  <c r="H96" i="23"/>
  <c r="G96" i="23" s="1"/>
  <c r="T96" i="23" s="1"/>
  <c r="N95" i="23"/>
  <c r="H95" i="23"/>
  <c r="N92" i="23"/>
  <c r="G92" i="23" s="1"/>
  <c r="N94" i="23"/>
  <c r="H94" i="23"/>
  <c r="N75" i="23"/>
  <c r="H75" i="23"/>
  <c r="N74" i="23"/>
  <c r="H74" i="23"/>
  <c r="N73" i="23"/>
  <c r="H73" i="23"/>
  <c r="N72" i="23"/>
  <c r="H72" i="23"/>
  <c r="N71" i="23"/>
  <c r="H71" i="23"/>
  <c r="N70" i="23"/>
  <c r="H70" i="23"/>
  <c r="N69" i="23"/>
  <c r="H69" i="23"/>
  <c r="N68" i="23"/>
  <c r="H68" i="23"/>
  <c r="N67" i="23"/>
  <c r="H67" i="23"/>
  <c r="N66" i="23"/>
  <c r="H66" i="23"/>
  <c r="N65" i="23"/>
  <c r="H65" i="23"/>
  <c r="N64" i="23"/>
  <c r="H64" i="23"/>
  <c r="N63" i="23"/>
  <c r="H63" i="23"/>
  <c r="N62" i="23"/>
  <c r="H62" i="23"/>
  <c r="G111" i="23" l="1"/>
  <c r="R111" i="23" s="1"/>
  <c r="G95" i="23"/>
  <c r="P95" i="23" s="1"/>
  <c r="G110" i="23"/>
  <c r="P110" i="23" s="1"/>
  <c r="G112" i="23"/>
  <c r="T112" i="23" s="1"/>
  <c r="G74" i="23"/>
  <c r="T74" i="23" s="1"/>
  <c r="M96" i="23"/>
  <c r="G66" i="23"/>
  <c r="T66" i="23" s="1"/>
  <c r="G70" i="23"/>
  <c r="P70" i="23" s="1"/>
  <c r="G94" i="23"/>
  <c r="M94" i="23" s="1"/>
  <c r="P96" i="23"/>
  <c r="R96" i="23"/>
  <c r="G75" i="23"/>
  <c r="T75" i="23" s="1"/>
  <c r="T92" i="23"/>
  <c r="M92" i="23"/>
  <c r="R92" i="23"/>
  <c r="P92" i="23"/>
  <c r="G67" i="23"/>
  <c r="R67" i="23" s="1"/>
  <c r="G73" i="23"/>
  <c r="R73" i="23" s="1"/>
  <c r="G69" i="23"/>
  <c r="T69" i="23" s="1"/>
  <c r="G71" i="23"/>
  <c r="R71" i="23" s="1"/>
  <c r="G68" i="23"/>
  <c r="T68" i="23" s="1"/>
  <c r="G65" i="23"/>
  <c r="R65" i="23" s="1"/>
  <c r="G72" i="23"/>
  <c r="R72" i="23" s="1"/>
  <c r="G64" i="23"/>
  <c r="T64" i="23" s="1"/>
  <c r="G63" i="23"/>
  <c r="P63" i="23" s="1"/>
  <c r="G62" i="23"/>
  <c r="P111" i="23" l="1"/>
  <c r="T111" i="23"/>
  <c r="M111" i="23"/>
  <c r="R95" i="23"/>
  <c r="M95" i="23"/>
  <c r="P94" i="23"/>
  <c r="T95" i="23"/>
  <c r="R110" i="23"/>
  <c r="M110" i="23"/>
  <c r="T110" i="23"/>
  <c r="R74" i="23"/>
  <c r="P112" i="23"/>
  <c r="M112" i="23"/>
  <c r="R112" i="23"/>
  <c r="T94" i="23"/>
  <c r="R70" i="23"/>
  <c r="R69" i="23"/>
  <c r="M65" i="23"/>
  <c r="T70" i="23"/>
  <c r="P74" i="23"/>
  <c r="M74" i="23"/>
  <c r="M70" i="23"/>
  <c r="P75" i="23"/>
  <c r="R94" i="23"/>
  <c r="R66" i="23"/>
  <c r="M66" i="23"/>
  <c r="M63" i="23"/>
  <c r="P69" i="23"/>
  <c r="R63" i="23"/>
  <c r="P66" i="23"/>
  <c r="R75" i="23"/>
  <c r="M75" i="23"/>
  <c r="M73" i="23"/>
  <c r="P65" i="23"/>
  <c r="M67" i="23"/>
  <c r="T67" i="23"/>
  <c r="T73" i="23"/>
  <c r="T65" i="23"/>
  <c r="P71" i="23"/>
  <c r="M69" i="23"/>
  <c r="P73" i="23"/>
  <c r="T63" i="23"/>
  <c r="R68" i="23"/>
  <c r="M71" i="23"/>
  <c r="P64" i="23"/>
  <c r="P68" i="23"/>
  <c r="T71" i="23"/>
  <c r="M68" i="23"/>
  <c r="T72" i="23"/>
  <c r="M72" i="23"/>
  <c r="P72" i="23"/>
  <c r="R64" i="23"/>
  <c r="M64" i="23"/>
  <c r="T62" i="23"/>
  <c r="R62" i="23"/>
  <c r="P62" i="23"/>
  <c r="M62" i="23"/>
  <c r="N21" i="23" l="1"/>
  <c r="H15" i="23" l="1"/>
  <c r="H14" i="23"/>
  <c r="N39" i="23" l="1"/>
  <c r="H39" i="23"/>
  <c r="N37" i="23"/>
  <c r="H37" i="23"/>
  <c r="G37" i="23" l="1"/>
  <c r="T37" i="23" s="1"/>
  <c r="G39" i="23"/>
  <c r="N108" i="23"/>
  <c r="H108" i="23"/>
  <c r="R37" i="23" l="1"/>
  <c r="P37" i="23"/>
  <c r="M37" i="23"/>
  <c r="T39" i="23"/>
  <c r="P39" i="23"/>
  <c r="R39" i="23"/>
  <c r="M39" i="23"/>
  <c r="G108" i="23"/>
  <c r="M108" i="23" s="1"/>
  <c r="N100" i="23"/>
  <c r="H100" i="23"/>
  <c r="N99" i="23"/>
  <c r="H99" i="23"/>
  <c r="T108" i="23" l="1"/>
  <c r="P108" i="23"/>
  <c r="R108" i="23"/>
  <c r="G99" i="23"/>
  <c r="R99" i="23" s="1"/>
  <c r="G100" i="23"/>
  <c r="T100" i="23" s="1"/>
  <c r="M100" i="23" l="1"/>
  <c r="P100" i="23"/>
  <c r="R100" i="23"/>
  <c r="M99" i="23"/>
  <c r="T99" i="23"/>
  <c r="P99" i="23"/>
  <c r="N80" i="23"/>
  <c r="H80" i="23"/>
  <c r="N81" i="23"/>
  <c r="H81" i="23"/>
  <c r="G81" i="23" l="1"/>
  <c r="P81" i="23" s="1"/>
  <c r="G80" i="23"/>
  <c r="R80" i="23" s="1"/>
  <c r="N91" i="23"/>
  <c r="H91" i="23"/>
  <c r="N90" i="23"/>
  <c r="H90" i="23"/>
  <c r="N115" i="23"/>
  <c r="H115" i="23"/>
  <c r="N114" i="23"/>
  <c r="H114" i="23"/>
  <c r="N113" i="23"/>
  <c r="H113" i="23"/>
  <c r="N61" i="23"/>
  <c r="H61" i="23"/>
  <c r="N60" i="23"/>
  <c r="H60" i="23"/>
  <c r="N59" i="23"/>
  <c r="H59" i="23"/>
  <c r="N58" i="23"/>
  <c r="H58" i="23"/>
  <c r="N57" i="23"/>
  <c r="H57" i="23"/>
  <c r="N79" i="23"/>
  <c r="H79" i="23"/>
  <c r="N56" i="23"/>
  <c r="H56" i="23"/>
  <c r="N55" i="23"/>
  <c r="H55" i="23"/>
  <c r="N54" i="23"/>
  <c r="H54" i="23"/>
  <c r="N83" i="23"/>
  <c r="H83" i="23"/>
  <c r="N77" i="23"/>
  <c r="H77" i="23"/>
  <c r="N53" i="23"/>
  <c r="H53" i="23"/>
  <c r="T81" i="23" l="1"/>
  <c r="R81" i="23"/>
  <c r="T80" i="23"/>
  <c r="M80" i="23"/>
  <c r="P80" i="23"/>
  <c r="G113" i="23"/>
  <c r="P113" i="23" s="1"/>
  <c r="G91" i="23"/>
  <c r="T91" i="23" s="1"/>
  <c r="G90" i="23"/>
  <c r="M90" i="23" s="1"/>
  <c r="G114" i="23"/>
  <c r="P114" i="23" s="1"/>
  <c r="G115" i="23"/>
  <c r="P115" i="23" s="1"/>
  <c r="G60" i="23"/>
  <c r="P60" i="23" s="1"/>
  <c r="G54" i="23"/>
  <c r="M54" i="23" s="1"/>
  <c r="G59" i="23"/>
  <c r="R59" i="23" s="1"/>
  <c r="G61" i="23"/>
  <c r="R61" i="23" s="1"/>
  <c r="G57" i="23"/>
  <c r="R57" i="23" s="1"/>
  <c r="G79" i="23"/>
  <c r="T79" i="23" s="1"/>
  <c r="G58" i="23"/>
  <c r="T58" i="23" s="1"/>
  <c r="G56" i="23"/>
  <c r="M56" i="23" s="1"/>
  <c r="G55" i="23"/>
  <c r="R55" i="23" s="1"/>
  <c r="G83" i="23"/>
  <c r="T83" i="23" s="1"/>
  <c r="G77" i="23"/>
  <c r="T77" i="23" s="1"/>
  <c r="G53" i="23"/>
  <c r="R53" i="23" s="1"/>
  <c r="N140" i="23"/>
  <c r="N139" i="23"/>
  <c r="N138" i="23"/>
  <c r="N137" i="23"/>
  <c r="N28" i="23"/>
  <c r="N27" i="23"/>
  <c r="N26" i="23"/>
  <c r="N25" i="23"/>
  <c r="N29" i="23"/>
  <c r="N30" i="23"/>
  <c r="N31" i="23"/>
  <c r="N32" i="23"/>
  <c r="M113" i="23" l="1"/>
  <c r="R113" i="23"/>
  <c r="T113" i="23"/>
  <c r="M91" i="23"/>
  <c r="M114" i="23"/>
  <c r="T114" i="23"/>
  <c r="R114" i="23"/>
  <c r="P91" i="23"/>
  <c r="R115" i="23"/>
  <c r="T60" i="23"/>
  <c r="R91" i="23"/>
  <c r="T115" i="23"/>
  <c r="R54" i="23"/>
  <c r="R90" i="23"/>
  <c r="P90" i="23"/>
  <c r="T90" i="23"/>
  <c r="M55" i="23"/>
  <c r="T54" i="23"/>
  <c r="T61" i="23"/>
  <c r="T55" i="23"/>
  <c r="M60" i="23"/>
  <c r="M115" i="23"/>
  <c r="R60" i="23"/>
  <c r="M57" i="23"/>
  <c r="M59" i="23"/>
  <c r="P54" i="23"/>
  <c r="T59" i="23"/>
  <c r="P59" i="23"/>
  <c r="T57" i="23"/>
  <c r="T56" i="23"/>
  <c r="P55" i="23"/>
  <c r="R79" i="23"/>
  <c r="P57" i="23"/>
  <c r="P61" i="23"/>
  <c r="M61" i="23"/>
  <c r="R56" i="23"/>
  <c r="P79" i="23"/>
  <c r="P56" i="23"/>
  <c r="M79" i="23"/>
  <c r="P58" i="23"/>
  <c r="R58" i="23"/>
  <c r="M58" i="23"/>
  <c r="P83" i="23"/>
  <c r="M83" i="23"/>
  <c r="M77" i="23"/>
  <c r="P77" i="23"/>
  <c r="R77" i="23"/>
  <c r="R83" i="23"/>
  <c r="T53" i="23"/>
  <c r="P53" i="23"/>
  <c r="M53" i="23"/>
  <c r="H140" i="23"/>
  <c r="H139" i="23"/>
  <c r="H138" i="23"/>
  <c r="H137" i="23"/>
  <c r="H28" i="23"/>
  <c r="H27" i="23"/>
  <c r="H26" i="23"/>
  <c r="H25" i="23"/>
  <c r="H29" i="23"/>
  <c r="H30" i="23"/>
  <c r="G31" i="23"/>
  <c r="M31" i="23" s="1"/>
  <c r="H32" i="23"/>
  <c r="G28" i="23" l="1"/>
  <c r="M28" i="23" s="1"/>
  <c r="G25" i="23"/>
  <c r="M25" i="23" s="1"/>
  <c r="G27" i="23"/>
  <c r="M27" i="23" s="1"/>
  <c r="G32" i="23"/>
  <c r="M32" i="23" s="1"/>
  <c r="G30" i="23"/>
  <c r="M30" i="23" s="1"/>
  <c r="G137" i="23"/>
  <c r="M137" i="23" s="1"/>
  <c r="G139" i="23"/>
  <c r="M139" i="23" s="1"/>
  <c r="G29" i="23"/>
  <c r="M29" i="23" s="1"/>
  <c r="G26" i="23"/>
  <c r="M26" i="23" s="1"/>
  <c r="G138" i="23"/>
  <c r="M138" i="23" s="1"/>
  <c r="G140" i="23"/>
  <c r="M140" i="23" s="1"/>
  <c r="H102" i="23" l="1"/>
  <c r="H97" i="23" l="1"/>
  <c r="N103" i="23" l="1"/>
  <c r="H103" i="23"/>
  <c r="H101" i="23"/>
  <c r="G101" i="23" s="1"/>
  <c r="G102" i="23" l="1"/>
  <c r="T102" i="23" s="1"/>
  <c r="G103" i="23"/>
  <c r="M103" i="23" s="1"/>
  <c r="R101" i="23"/>
  <c r="P101" i="23"/>
  <c r="T101" i="23"/>
  <c r="M101" i="23"/>
  <c r="R102" i="23" l="1"/>
  <c r="M102" i="23"/>
  <c r="P102" i="23"/>
  <c r="T103" i="23"/>
  <c r="R103" i="23"/>
  <c r="P103" i="23"/>
  <c r="N119" i="23" l="1"/>
  <c r="H119" i="23"/>
  <c r="N109" i="23"/>
  <c r="H109" i="23"/>
  <c r="N98" i="23"/>
  <c r="H98" i="23"/>
  <c r="G119" i="23" l="1"/>
  <c r="M119" i="23" s="1"/>
  <c r="G109" i="23"/>
  <c r="M109" i="23" s="1"/>
  <c r="G98" i="23"/>
  <c r="R98" i="23" s="1"/>
  <c r="N105" i="23"/>
  <c r="H105" i="23"/>
  <c r="N104" i="23"/>
  <c r="H104" i="23"/>
  <c r="T89" i="23"/>
  <c r="R89" i="23"/>
  <c r="P89" i="23"/>
  <c r="M89" i="23"/>
  <c r="T119" i="23" l="1"/>
  <c r="P119" i="23"/>
  <c r="R119" i="23"/>
  <c r="R109" i="23"/>
  <c r="T109" i="23"/>
  <c r="P109" i="23"/>
  <c r="T98" i="23"/>
  <c r="M98" i="23"/>
  <c r="P98" i="23"/>
  <c r="G105" i="23"/>
  <c r="T105" i="23" s="1"/>
  <c r="G104" i="23"/>
  <c r="M104" i="23" s="1"/>
  <c r="N107" i="23"/>
  <c r="H107" i="23"/>
  <c r="N106" i="23"/>
  <c r="H106" i="23"/>
  <c r="T104" i="23" l="1"/>
  <c r="R105" i="23"/>
  <c r="M105" i="23"/>
  <c r="P105" i="23"/>
  <c r="R104" i="23"/>
  <c r="P104" i="23"/>
  <c r="G107" i="23"/>
  <c r="R107" i="23" s="1"/>
  <c r="G106" i="23"/>
  <c r="T106" i="23" s="1"/>
  <c r="M107" i="23" l="1"/>
  <c r="T107" i="23"/>
  <c r="P107" i="23"/>
  <c r="P106" i="23"/>
  <c r="R106" i="23"/>
  <c r="M106" i="23"/>
  <c r="N50" i="23"/>
  <c r="H50" i="23"/>
  <c r="N49" i="23"/>
  <c r="H49" i="23"/>
  <c r="N48" i="23"/>
  <c r="H48" i="23"/>
  <c r="N47" i="23"/>
  <c r="H47" i="23"/>
  <c r="N46" i="23"/>
  <c r="H46" i="23"/>
  <c r="N45" i="23"/>
  <c r="H45" i="23"/>
  <c r="N44" i="23"/>
  <c r="H44" i="23"/>
  <c r="N43" i="23"/>
  <c r="H43" i="23"/>
  <c r="N42" i="23"/>
  <c r="H42" i="23"/>
  <c r="N41" i="23"/>
  <c r="H41" i="23"/>
  <c r="N40" i="23"/>
  <c r="H40" i="23"/>
  <c r="T38" i="23"/>
  <c r="R38" i="23"/>
  <c r="P38" i="23"/>
  <c r="N38" i="23"/>
  <c r="H38" i="23"/>
  <c r="M38" i="23" s="1"/>
  <c r="N36" i="23"/>
  <c r="H36" i="23"/>
  <c r="N35" i="23"/>
  <c r="H35" i="23"/>
  <c r="N34" i="23"/>
  <c r="H34" i="23"/>
  <c r="N33" i="23"/>
  <c r="H33" i="23"/>
  <c r="G46" i="23" l="1"/>
  <c r="T46" i="23" s="1"/>
  <c r="G50" i="23"/>
  <c r="T50" i="23" s="1"/>
  <c r="G36" i="23"/>
  <c r="R36" i="23" s="1"/>
  <c r="G43" i="23"/>
  <c r="R43" i="23" s="1"/>
  <c r="G49" i="23"/>
  <c r="M49" i="23" s="1"/>
  <c r="G44" i="23"/>
  <c r="M44" i="23" s="1"/>
  <c r="G40" i="23"/>
  <c r="T40" i="23" s="1"/>
  <c r="G42" i="23"/>
  <c r="P42" i="23" s="1"/>
  <c r="G47" i="23"/>
  <c r="P47" i="23" s="1"/>
  <c r="G45" i="23"/>
  <c r="T45" i="23" s="1"/>
  <c r="G48" i="23"/>
  <c r="M48" i="23" s="1"/>
  <c r="G41" i="23"/>
  <c r="T41" i="23" s="1"/>
  <c r="G33" i="23"/>
  <c r="R33" i="23" s="1"/>
  <c r="G34" i="23"/>
  <c r="T34" i="23" s="1"/>
  <c r="T31" i="23"/>
  <c r="R31" i="23"/>
  <c r="P31" i="23"/>
  <c r="G35" i="23"/>
  <c r="M35" i="23" s="1"/>
  <c r="R30" i="23"/>
  <c r="N85" i="23"/>
  <c r="H85" i="23"/>
  <c r="N84" i="23"/>
  <c r="G84" i="23" s="1"/>
  <c r="P84" i="23" s="1"/>
  <c r="M40" i="23" l="1"/>
  <c r="P50" i="23"/>
  <c r="P36" i="23"/>
  <c r="R40" i="23"/>
  <c r="P49" i="23"/>
  <c r="P46" i="23"/>
  <c r="M36" i="23"/>
  <c r="T36" i="23"/>
  <c r="R49" i="23"/>
  <c r="M46" i="23"/>
  <c r="R47" i="23"/>
  <c r="R46" i="23"/>
  <c r="M43" i="23"/>
  <c r="T44" i="23"/>
  <c r="P40" i="23"/>
  <c r="T47" i="23"/>
  <c r="R50" i="23"/>
  <c r="M50" i="23"/>
  <c r="P41" i="23"/>
  <c r="P45" i="23"/>
  <c r="T49" i="23"/>
  <c r="T33" i="23"/>
  <c r="M47" i="23"/>
  <c r="R41" i="23"/>
  <c r="P48" i="23"/>
  <c r="R42" i="23"/>
  <c r="T43" i="23"/>
  <c r="P34" i="23"/>
  <c r="M41" i="23"/>
  <c r="R45" i="23"/>
  <c r="T48" i="23"/>
  <c r="P44" i="23"/>
  <c r="T42" i="23"/>
  <c r="P43" i="23"/>
  <c r="M42" i="23"/>
  <c r="R44" i="23"/>
  <c r="R48" i="23"/>
  <c r="P32" i="23"/>
  <c r="T32" i="23"/>
  <c r="M45" i="23"/>
  <c r="T35" i="23"/>
  <c r="G85" i="23"/>
  <c r="R85" i="23" s="1"/>
  <c r="M33" i="23"/>
  <c r="P33" i="23"/>
  <c r="R32" i="23"/>
  <c r="R34" i="23"/>
  <c r="M34" i="23"/>
  <c r="T30" i="23"/>
  <c r="R35" i="23"/>
  <c r="P35" i="23"/>
  <c r="P30" i="23"/>
  <c r="R84" i="23"/>
  <c r="M84" i="23"/>
  <c r="T84" i="23"/>
  <c r="P85" i="23" l="1"/>
  <c r="T85" i="23"/>
  <c r="M85" i="23"/>
  <c r="N135" i="23"/>
  <c r="G135" i="23" s="1"/>
  <c r="N131" i="23"/>
  <c r="G131" i="23" s="1"/>
  <c r="N130" i="23"/>
  <c r="G130" i="23" s="1"/>
  <c r="T130" i="23" l="1"/>
  <c r="R130" i="23"/>
  <c r="T131" i="23"/>
  <c r="R131" i="23"/>
  <c r="P135" i="23"/>
  <c r="R135" i="23"/>
  <c r="T135" i="23"/>
  <c r="M135" i="23"/>
  <c r="M131" i="23"/>
  <c r="P131" i="23"/>
  <c r="M130" i="23"/>
  <c r="P130" i="23"/>
  <c r="N128" i="23"/>
  <c r="G128" i="23" s="1"/>
  <c r="R128" i="23" s="1"/>
  <c r="M128" i="23" l="1"/>
  <c r="P128" i="23"/>
  <c r="T128" i="23"/>
  <c r="N97" i="23" l="1"/>
  <c r="G97" i="23" l="1"/>
  <c r="M97" i="23" s="1"/>
  <c r="P97" i="23" l="1"/>
  <c r="T97" i="23"/>
  <c r="R97" i="23"/>
  <c r="H123" i="23"/>
  <c r="N123" i="23"/>
  <c r="G123" i="23" l="1"/>
  <c r="P123" i="23" s="1"/>
  <c r="T123" i="23" l="1"/>
  <c r="R123" i="23"/>
  <c r="M123" i="23"/>
  <c r="H51" i="23" l="1"/>
  <c r="N51" i="23"/>
  <c r="H52" i="23"/>
  <c r="N52" i="23"/>
  <c r="H82" i="23"/>
  <c r="N82" i="23"/>
  <c r="G51" i="23" l="1"/>
  <c r="R51" i="23" s="1"/>
  <c r="G52" i="23"/>
  <c r="M52" i="23" s="1"/>
  <c r="G82" i="23"/>
  <c r="T82" i="23" s="1"/>
  <c r="P51" i="23" l="1"/>
  <c r="M51" i="23"/>
  <c r="T51" i="23"/>
  <c r="M82" i="23"/>
  <c r="R82" i="23"/>
  <c r="P82" i="23"/>
  <c r="T52" i="23"/>
  <c r="P52" i="23"/>
  <c r="R52" i="23"/>
  <c r="P140" i="23" l="1"/>
  <c r="P139" i="23"/>
  <c r="P137" i="23"/>
  <c r="R137" i="23" l="1"/>
  <c r="R139" i="23"/>
  <c r="T137" i="23"/>
  <c r="R140" i="23"/>
  <c r="T140" i="23"/>
  <c r="T139" i="23"/>
  <c r="T138" i="23"/>
  <c r="P138" i="23"/>
  <c r="R138" i="23"/>
  <c r="T126" i="23"/>
  <c r="R126" i="23"/>
  <c r="P126" i="23"/>
  <c r="M126" i="23"/>
  <c r="N125" i="23" l="1"/>
  <c r="H125" i="23"/>
  <c r="H133" i="23" l="1"/>
  <c r="N133" i="23"/>
  <c r="H120" i="23"/>
  <c r="N120" i="23"/>
  <c r="H87" i="23"/>
  <c r="N87" i="23"/>
  <c r="H88" i="23"/>
  <c r="N88" i="23"/>
  <c r="H76" i="23"/>
  <c r="N76" i="23"/>
  <c r="G120" i="23" l="1"/>
  <c r="P120" i="23" s="1"/>
  <c r="G87" i="23"/>
  <c r="P87" i="23" s="1"/>
  <c r="G88" i="23"/>
  <c r="P88" i="23" s="1"/>
  <c r="G76" i="23"/>
  <c r="R76" i="23" s="1"/>
  <c r="G133" i="23"/>
  <c r="M133" i="23" s="1"/>
  <c r="M87" i="23" l="1"/>
  <c r="R87" i="23"/>
  <c r="T120" i="23"/>
  <c r="P76" i="23"/>
  <c r="T87" i="23"/>
  <c r="R120" i="23"/>
  <c r="T76" i="23"/>
  <c r="M120" i="23"/>
  <c r="M76" i="23"/>
  <c r="T88" i="23"/>
  <c r="M88" i="23"/>
  <c r="R88" i="23"/>
  <c r="T133" i="23"/>
  <c r="P133" i="23"/>
  <c r="R133" i="23"/>
  <c r="H8" i="23" l="1"/>
  <c r="N17" i="23"/>
  <c r="H17" i="23"/>
  <c r="N20" i="23"/>
  <c r="H20" i="23"/>
  <c r="N13" i="23"/>
  <c r="H13" i="23"/>
  <c r="N18" i="23"/>
  <c r="H18" i="23"/>
  <c r="N23" i="23"/>
  <c r="H23" i="23"/>
  <c r="N22" i="23"/>
  <c r="H22" i="23"/>
  <c r="N10" i="23"/>
  <c r="H10" i="23"/>
  <c r="G125" i="23"/>
  <c r="T125" i="23" s="1"/>
  <c r="N19" i="23"/>
  <c r="H19" i="23"/>
  <c r="N134" i="23"/>
  <c r="H134" i="23"/>
  <c r="N24" i="23"/>
  <c r="H24" i="23"/>
  <c r="N132" i="23"/>
  <c r="H132" i="23"/>
  <c r="N129" i="23"/>
  <c r="H129" i="23"/>
  <c r="N127" i="23"/>
  <c r="H127" i="23"/>
  <c r="N136" i="23"/>
  <c r="H136" i="23"/>
  <c r="N15" i="23"/>
  <c r="N14" i="23"/>
  <c r="N12" i="23"/>
  <c r="H12" i="23"/>
  <c r="N9" i="23"/>
  <c r="H9" i="23"/>
  <c r="N122" i="23"/>
  <c r="H122" i="23"/>
  <c r="N16" i="23"/>
  <c r="H16" i="23"/>
  <c r="N11" i="23"/>
  <c r="H11" i="23"/>
  <c r="N121" i="23"/>
  <c r="H121" i="23"/>
  <c r="N86" i="23"/>
  <c r="H86" i="23"/>
  <c r="N118" i="23"/>
  <c r="H118" i="23"/>
  <c r="H21" i="23"/>
  <c r="N93" i="23"/>
  <c r="H93" i="23"/>
  <c r="N78" i="23"/>
  <c r="H78" i="23"/>
  <c r="N116" i="23"/>
  <c r="H116" i="23"/>
  <c r="N124" i="23"/>
  <c r="H124" i="23"/>
  <c r="G134" i="23" l="1"/>
  <c r="M134" i="23" s="1"/>
  <c r="G129" i="23"/>
  <c r="T129" i="23" s="1"/>
  <c r="G78" i="23"/>
  <c r="P78" i="23" s="1"/>
  <c r="G136" i="23"/>
  <c r="R136" i="23" s="1"/>
  <c r="G132" i="23"/>
  <c r="P132" i="23" s="1"/>
  <c r="G16" i="23"/>
  <c r="P16" i="23" s="1"/>
  <c r="G15" i="23"/>
  <c r="G118" i="23"/>
  <c r="T118" i="23" s="1"/>
  <c r="G24" i="23"/>
  <c r="M24" i="23" s="1"/>
  <c r="P29" i="23"/>
  <c r="G93" i="23"/>
  <c r="T93" i="23" s="1"/>
  <c r="G86" i="23"/>
  <c r="P86" i="23" s="1"/>
  <c r="G10" i="23"/>
  <c r="P10" i="23" s="1"/>
  <c r="G21" i="23"/>
  <c r="M21" i="23" s="1"/>
  <c r="G12" i="23"/>
  <c r="R12" i="23" s="1"/>
  <c r="G14" i="23"/>
  <c r="G19" i="23"/>
  <c r="T19" i="23" s="1"/>
  <c r="G22" i="23"/>
  <c r="M22" i="23" s="1"/>
  <c r="G13" i="23"/>
  <c r="T13" i="23" s="1"/>
  <c r="R26" i="23"/>
  <c r="G11" i="23"/>
  <c r="T11" i="23" s="1"/>
  <c r="M125" i="23"/>
  <c r="G18" i="23"/>
  <c r="T18" i="23" s="1"/>
  <c r="G17" i="23"/>
  <c r="R17" i="23" s="1"/>
  <c r="G8" i="23"/>
  <c r="M8" i="23" s="1"/>
  <c r="P28" i="23"/>
  <c r="G124" i="23"/>
  <c r="P124" i="23" s="1"/>
  <c r="G116" i="23"/>
  <c r="T116" i="23" s="1"/>
  <c r="G9" i="23"/>
  <c r="M9" i="23" s="1"/>
  <c r="T25" i="23"/>
  <c r="G122" i="23"/>
  <c r="G121" i="23"/>
  <c r="M121" i="23" s="1"/>
  <c r="G127" i="23"/>
  <c r="P125" i="23"/>
  <c r="G23" i="23"/>
  <c r="M23" i="23" s="1"/>
  <c r="G20" i="23"/>
  <c r="M20" i="23" s="1"/>
  <c r="R125" i="23"/>
  <c r="R21" i="23" l="1"/>
  <c r="P21" i="23"/>
  <c r="T21" i="23"/>
  <c r="T134" i="23"/>
  <c r="R134" i="23"/>
  <c r="P134" i="23"/>
  <c r="T132" i="23"/>
  <c r="T136" i="23"/>
  <c r="M132" i="23"/>
  <c r="M136" i="23"/>
  <c r="R132" i="23"/>
  <c r="T16" i="23"/>
  <c r="P25" i="23"/>
  <c r="P93" i="23"/>
  <c r="P136" i="23"/>
  <c r="T29" i="23"/>
  <c r="R27" i="23"/>
  <c r="T78" i="23"/>
  <c r="M16" i="23"/>
  <c r="R13" i="23"/>
  <c r="M78" i="23"/>
  <c r="T22" i="23"/>
  <c r="R78" i="23"/>
  <c r="R29" i="23"/>
  <c r="R15" i="23"/>
  <c r="T15" i="23"/>
  <c r="T14" i="23"/>
  <c r="T24" i="23"/>
  <c r="P27" i="23"/>
  <c r="R86" i="23"/>
  <c r="R16" i="23"/>
  <c r="M86" i="23"/>
  <c r="R25" i="23"/>
  <c r="T9" i="23"/>
  <c r="P118" i="23"/>
  <c r="P19" i="23"/>
  <c r="M10" i="23"/>
  <c r="P9" i="23"/>
  <c r="M18" i="23"/>
  <c r="T124" i="23"/>
  <c r="M118" i="23"/>
  <c r="P18" i="23"/>
  <c r="R118" i="23"/>
  <c r="R18" i="23"/>
  <c r="P24" i="23"/>
  <c r="M13" i="23"/>
  <c r="T26" i="23"/>
  <c r="R24" i="23"/>
  <c r="P26" i="23"/>
  <c r="R9" i="23"/>
  <c r="R28" i="23"/>
  <c r="T8" i="23"/>
  <c r="P129" i="23"/>
  <c r="R10" i="23"/>
  <c r="P13" i="23"/>
  <c r="R14" i="23"/>
  <c r="M19" i="23"/>
  <c r="T27" i="23"/>
  <c r="R8" i="23"/>
  <c r="T10" i="23"/>
  <c r="R19" i="23"/>
  <c r="P22" i="23"/>
  <c r="T17" i="23"/>
  <c r="T86" i="23"/>
  <c r="R93" i="23"/>
  <c r="M124" i="23"/>
  <c r="R124" i="23"/>
  <c r="M12" i="23"/>
  <c r="R22" i="23"/>
  <c r="P8" i="23"/>
  <c r="P17" i="23"/>
  <c r="M93" i="23"/>
  <c r="P12" i="23"/>
  <c r="T12" i="23"/>
  <c r="R129" i="23"/>
  <c r="P116" i="23"/>
  <c r="R116" i="23"/>
  <c r="M116" i="23"/>
  <c r="M129" i="23"/>
  <c r="T28" i="23"/>
  <c r="R11" i="23"/>
  <c r="M17" i="23"/>
  <c r="P11" i="23"/>
  <c r="M11" i="23"/>
  <c r="T127" i="23"/>
  <c r="R127" i="23"/>
  <c r="P127" i="23"/>
  <c r="M127" i="23"/>
  <c r="T121" i="23"/>
  <c r="P121" i="23"/>
  <c r="R121" i="23"/>
  <c r="T122" i="23"/>
  <c r="P122" i="23"/>
  <c r="R122" i="23"/>
  <c r="M122" i="23"/>
  <c r="T20" i="23"/>
  <c r="R20" i="23"/>
  <c r="P20" i="23"/>
  <c r="T23" i="23"/>
  <c r="R23" i="23"/>
  <c r="P23" i="23"/>
  <c r="M13" i="22" l="1"/>
  <c r="N13" i="22"/>
  <c r="O13" i="22"/>
  <c r="L13" i="22"/>
  <c r="E6" i="22"/>
  <c r="F6" i="22"/>
  <c r="G6" i="22"/>
  <c r="H6" i="22"/>
  <c r="I6" i="22"/>
  <c r="J6" i="22"/>
  <c r="D6" i="22"/>
  <c r="D26" i="22"/>
  <c r="D40" i="22" s="1"/>
  <c r="E26" i="22"/>
  <c r="F26" i="22"/>
  <c r="F28" i="22" s="1"/>
  <c r="F42" i="22" s="1"/>
  <c r="G26" i="22"/>
  <c r="H26" i="22"/>
  <c r="H27" i="22" s="1"/>
  <c r="H41" i="22" s="1"/>
  <c r="I26" i="22"/>
  <c r="I40" i="22" s="1"/>
  <c r="J26" i="22"/>
  <c r="J28" i="22" s="1"/>
  <c r="J42" i="22" s="1"/>
  <c r="D29" i="22"/>
  <c r="E29" i="22"/>
  <c r="E43" i="22" s="1"/>
  <c r="F29" i="22"/>
  <c r="F43" i="22" s="1"/>
  <c r="G29" i="22"/>
  <c r="G43" i="22" s="1"/>
  <c r="H29" i="22"/>
  <c r="H43" i="22" s="1"/>
  <c r="I29" i="22"/>
  <c r="I43" i="22" s="1"/>
  <c r="J29" i="22"/>
  <c r="J43" i="22" s="1"/>
  <c r="D30" i="22"/>
  <c r="E30" i="22"/>
  <c r="E44" i="22" s="1"/>
  <c r="F30" i="22"/>
  <c r="F44" i="22" s="1"/>
  <c r="G30" i="22"/>
  <c r="G44" i="22" s="1"/>
  <c r="H30" i="22"/>
  <c r="H44" i="22" s="1"/>
  <c r="I30" i="22"/>
  <c r="I44" i="22" s="1"/>
  <c r="J30" i="22"/>
  <c r="J44" i="22" s="1"/>
  <c r="D31" i="22"/>
  <c r="D45" i="22" s="1"/>
  <c r="E31" i="22"/>
  <c r="E45" i="22" s="1"/>
  <c r="F31" i="22"/>
  <c r="F45" i="22" s="1"/>
  <c r="G31" i="22"/>
  <c r="G45" i="22" s="1"/>
  <c r="H31" i="22"/>
  <c r="H45" i="22" s="1"/>
  <c r="I31" i="22"/>
  <c r="I45" i="22" s="1"/>
  <c r="J31" i="22"/>
  <c r="J45" i="22" s="1"/>
  <c r="D32" i="22"/>
  <c r="D46" i="22" s="1"/>
  <c r="E32" i="22"/>
  <c r="E33" i="22" s="1"/>
  <c r="E47" i="22" s="1"/>
  <c r="F32" i="22"/>
  <c r="F46" i="22" s="1"/>
  <c r="G32" i="22"/>
  <c r="G33" i="22" s="1"/>
  <c r="G47" i="22" s="1"/>
  <c r="H32" i="22"/>
  <c r="H46" i="22" s="1"/>
  <c r="I32" i="22"/>
  <c r="J32" i="22"/>
  <c r="J46" i="22" s="1"/>
  <c r="D9" i="22"/>
  <c r="D5" i="22" s="1"/>
  <c r="E9" i="22"/>
  <c r="E5" i="22" s="1"/>
  <c r="F9" i="22"/>
  <c r="F5" i="22" s="1"/>
  <c r="G9" i="22"/>
  <c r="G5" i="22" s="1"/>
  <c r="H9" i="22"/>
  <c r="H5" i="22" s="1"/>
  <c r="I9" i="22"/>
  <c r="I5" i="22" s="1"/>
  <c r="I27" i="22" l="1"/>
  <c r="I41" i="22" s="1"/>
  <c r="J34" i="22"/>
  <c r="J48" i="22" s="1"/>
  <c r="H23" i="22"/>
  <c r="H37" i="22" s="1"/>
  <c r="E23" i="22"/>
  <c r="E24" i="22" s="1"/>
  <c r="E38" i="22" s="1"/>
  <c r="D23" i="22"/>
  <c r="D25" i="22" s="1"/>
  <c r="D39" i="22" s="1"/>
  <c r="I23" i="22"/>
  <c r="I25" i="22" s="1"/>
  <c r="I39" i="22" s="1"/>
  <c r="D34" i="22"/>
  <c r="D48" i="22" s="1"/>
  <c r="H34" i="22"/>
  <c r="H48" i="22" s="1"/>
  <c r="H28" i="22"/>
  <c r="H42" i="22" s="1"/>
  <c r="H40" i="22"/>
  <c r="D43" i="22"/>
  <c r="K29" i="22"/>
  <c r="G40" i="22"/>
  <c r="G28" i="22"/>
  <c r="G42" i="22" s="1"/>
  <c r="G27" i="22"/>
  <c r="G41" i="22" s="1"/>
  <c r="G46" i="22"/>
  <c r="D27" i="22"/>
  <c r="D41" i="22" s="1"/>
  <c r="D44" i="22"/>
  <c r="K30" i="22"/>
  <c r="J27" i="22"/>
  <c r="J41" i="22" s="1"/>
  <c r="F33" i="22"/>
  <c r="F47" i="22" s="1"/>
  <c r="F34" i="22"/>
  <c r="F48" i="22" s="1"/>
  <c r="K26" i="22"/>
  <c r="F40" i="22"/>
  <c r="D28" i="22"/>
  <c r="I34" i="22"/>
  <c r="I48" i="22" s="1"/>
  <c r="I46" i="22"/>
  <c r="E34" i="22"/>
  <c r="E48" i="22" s="1"/>
  <c r="E46" i="22"/>
  <c r="E28" i="22"/>
  <c r="E42" i="22" s="1"/>
  <c r="E27" i="22"/>
  <c r="E41" i="22" s="1"/>
  <c r="I33" i="22"/>
  <c r="I47" i="22" s="1"/>
  <c r="G34" i="22"/>
  <c r="G48" i="22" s="1"/>
  <c r="K32" i="22"/>
  <c r="J40" i="22"/>
  <c r="E40" i="22"/>
  <c r="G23" i="22"/>
  <c r="F27" i="22"/>
  <c r="F41" i="22" s="1"/>
  <c r="I28" i="22"/>
  <c r="I42" i="22" s="1"/>
  <c r="J33" i="22"/>
  <c r="J47" i="22" s="1"/>
  <c r="K31" i="22"/>
  <c r="K45" i="22" s="1"/>
  <c r="F23" i="22"/>
  <c r="D33" i="22"/>
  <c r="H33" i="22"/>
  <c r="H47" i="22" s="1"/>
  <c r="H24" i="22" l="1"/>
  <c r="H38" i="22" s="1"/>
  <c r="H35" i="22"/>
  <c r="H25" i="22"/>
  <c r="H39" i="22" s="1"/>
  <c r="I35" i="22"/>
  <c r="I24" i="22"/>
  <c r="I38" i="22" s="1"/>
  <c r="E25" i="22"/>
  <c r="E39" i="22" s="1"/>
  <c r="E35" i="22"/>
  <c r="E37" i="22"/>
  <c r="I37" i="22"/>
  <c r="D24" i="22"/>
  <c r="D38" i="22" s="1"/>
  <c r="D37" i="22"/>
  <c r="D35" i="22"/>
  <c r="K27" i="22"/>
  <c r="K34" i="22"/>
  <c r="D47" i="22"/>
  <c r="K33" i="22"/>
  <c r="G25" i="22"/>
  <c r="G39" i="22" s="1"/>
  <c r="G35" i="22"/>
  <c r="G24" i="22"/>
  <c r="G38" i="22" s="1"/>
  <c r="G37" i="22"/>
  <c r="F37" i="22"/>
  <c r="F35" i="22"/>
  <c r="F24" i="22"/>
  <c r="F38" i="22" s="1"/>
  <c r="F25" i="22"/>
  <c r="D42" i="22"/>
  <c r="K28" i="22"/>
  <c r="F39" i="22" l="1"/>
  <c r="E21" i="22" l="1"/>
  <c r="E49" i="22" s="1"/>
  <c r="F21" i="22"/>
  <c r="F49" i="22" s="1"/>
  <c r="G21" i="22"/>
  <c r="G49" i="22" s="1"/>
  <c r="H21" i="22"/>
  <c r="H49" i="22" s="1"/>
  <c r="I21" i="22"/>
  <c r="I49" i="22" s="1"/>
  <c r="D21" i="22"/>
  <c r="D49" i="22" s="1"/>
  <c r="K10" i="22"/>
  <c r="K11" i="22"/>
  <c r="K12" i="22"/>
  <c r="K40" i="22" s="1"/>
  <c r="K13" i="22"/>
  <c r="K14" i="22"/>
  <c r="K42" i="22" s="1"/>
  <c r="K15" i="22"/>
  <c r="K43" i="22" s="1"/>
  <c r="K16" i="22"/>
  <c r="K44" i="22" s="1"/>
  <c r="K18" i="22"/>
  <c r="K46" i="22" s="1"/>
  <c r="K19" i="22"/>
  <c r="K47" i="22" s="1"/>
  <c r="K20" i="22"/>
  <c r="K48" i="22" s="1"/>
  <c r="J9" i="22"/>
  <c r="P13" i="22" l="1"/>
  <c r="K41" i="22"/>
  <c r="J5" i="22"/>
  <c r="J23" i="22"/>
  <c r="K9" i="22"/>
  <c r="K21" i="22" s="1"/>
  <c r="J21" i="22"/>
  <c r="J37" i="22" l="1"/>
  <c r="J35" i="22"/>
  <c r="J24" i="22"/>
  <c r="J25" i="22"/>
  <c r="K23" i="22"/>
  <c r="K37" i="22" s="1"/>
  <c r="J39" i="22" l="1"/>
  <c r="K25" i="22"/>
  <c r="K39" i="22" s="1"/>
  <c r="J38" i="22"/>
  <c r="K24" i="22"/>
  <c r="K38" i="22" s="1"/>
  <c r="J49" i="22"/>
  <c r="K35" i="22"/>
  <c r="K49" i="22" s="1"/>
</calcChain>
</file>

<file path=xl/sharedStrings.xml><?xml version="1.0" encoding="utf-8"?>
<sst xmlns="http://schemas.openxmlformats.org/spreadsheetml/2006/main" count="1976" uniqueCount="715">
  <si>
    <t>EURES tīkla darbības nodrošināšana</t>
  </si>
  <si>
    <t>Darba tirgus apsteidzošo pārkārtojumu sistēmas ieviešana</t>
  </si>
  <si>
    <t>TM</t>
  </si>
  <si>
    <t>KF</t>
  </si>
  <si>
    <t>ERAF</t>
  </si>
  <si>
    <t>ESF</t>
  </si>
  <si>
    <t>3.4.1.</t>
  </si>
  <si>
    <t>IPIA</t>
  </si>
  <si>
    <t>3.4.2.</t>
  </si>
  <si>
    <t>3.3.1.</t>
  </si>
  <si>
    <t>ZM</t>
  </si>
  <si>
    <t>EM</t>
  </si>
  <si>
    <t>VARAM</t>
  </si>
  <si>
    <t>FM</t>
  </si>
  <si>
    <t>KM</t>
  </si>
  <si>
    <t>VK</t>
  </si>
  <si>
    <t>SM</t>
  </si>
  <si>
    <t>IZM</t>
  </si>
  <si>
    <t>LM</t>
  </si>
  <si>
    <t>VM</t>
  </si>
  <si>
    <t>Deinstitucionalizācija</t>
  </si>
  <si>
    <t>Kopā</t>
  </si>
  <si>
    <t>NR</t>
  </si>
  <si>
    <t>Fonds</t>
  </si>
  <si>
    <t>Pakalpojumu infrastruktūras attīstība deinstitucionalizācijas plānu īstenošanai</t>
  </si>
  <si>
    <t>9.1.1.1.</t>
  </si>
  <si>
    <t>9.2.1.1.</t>
  </si>
  <si>
    <t>9.3.1.1.</t>
  </si>
  <si>
    <t>2.2.1.1.</t>
  </si>
  <si>
    <t>2.2.1.2.</t>
  </si>
  <si>
    <t>7.1.2.1.</t>
  </si>
  <si>
    <t>7.2.1.1.</t>
  </si>
  <si>
    <t>7.2.1.2.</t>
  </si>
  <si>
    <t>8.2.1.</t>
  </si>
  <si>
    <t>8.1.1.</t>
  </si>
  <si>
    <t>8.1.3.</t>
  </si>
  <si>
    <t>7.1.1.</t>
  </si>
  <si>
    <t>7.3.1.</t>
  </si>
  <si>
    <t>2.1.1.</t>
  </si>
  <si>
    <t>4.2.2.</t>
  </si>
  <si>
    <t>4.1.1.</t>
  </si>
  <si>
    <t>4.3.1.</t>
  </si>
  <si>
    <t>4.4.1.</t>
  </si>
  <si>
    <t>5.1.1.</t>
  </si>
  <si>
    <t>5.1.2.</t>
  </si>
  <si>
    <t>5.3.1.</t>
  </si>
  <si>
    <t>5.5.1.</t>
  </si>
  <si>
    <t>5.6.1.</t>
  </si>
  <si>
    <t>6.1.1.</t>
  </si>
  <si>
    <t>6.1.2.</t>
  </si>
  <si>
    <t>6.1.5.</t>
  </si>
  <si>
    <t>Palielināt reģionālo mobilitāti, uzlabojot valsts reģionālo autoceļu kvalitāti</t>
  </si>
  <si>
    <t>6.3.1.</t>
  </si>
  <si>
    <t>YEI</t>
  </si>
  <si>
    <t>7.3.2.</t>
  </si>
  <si>
    <t>8.1.4.</t>
  </si>
  <si>
    <t>8.5.1.</t>
  </si>
  <si>
    <t>Mazāk attīstīts reģions</t>
  </si>
  <si>
    <t>JNI</t>
  </si>
  <si>
    <t>Reģions</t>
  </si>
  <si>
    <t>(1)</t>
  </si>
  <si>
    <t>(5)</t>
  </si>
  <si>
    <t>(9)</t>
  </si>
  <si>
    <t>(10)</t>
  </si>
  <si>
    <t>(12)</t>
  </si>
  <si>
    <t>N/A</t>
  </si>
  <si>
    <t>ERAF+ESF</t>
  </si>
  <si>
    <t>8.2.2.</t>
  </si>
  <si>
    <t>8.3.3.</t>
  </si>
  <si>
    <t>8.5.2.</t>
  </si>
  <si>
    <t>5.6.2.</t>
  </si>
  <si>
    <t>Pamatsumma</t>
  </si>
  <si>
    <t>Rezerve</t>
  </si>
  <si>
    <t>2014, EUR</t>
  </si>
  <si>
    <t>2015, EUR</t>
  </si>
  <si>
    <t>2016, EUR</t>
  </si>
  <si>
    <t>2017, EUR</t>
  </si>
  <si>
    <t>2018, EUR</t>
  </si>
  <si>
    <t>2019, EUR</t>
  </si>
  <si>
    <t>2020, EUR</t>
  </si>
  <si>
    <t>Kopā, EUR</t>
  </si>
  <si>
    <t>8.3.4.</t>
  </si>
  <si>
    <t>Paaugstināt bezdarbnieku kvalifikāciju un prasmes atbilstoši  darba tirgus pieprasījumam.</t>
  </si>
  <si>
    <t>Uzlabot darba drošību, it īpaši, bīstamo nozaru uzņēmumos</t>
  </si>
  <si>
    <t>Uzlabot kvalitatīvu veselības aprūpes pakalpojumu pieejamību, jo īpaši sociālās, teritoriālās atstumtības un nabadzības riskam pakļautajiem iedzīvotājiem,  attīstot veselības aprūpes infrastruktūru</t>
  </si>
  <si>
    <t>Uzlabot elektroniskās sakaru infrastruktūras pieejamību lauku teritorijās</t>
  </si>
  <si>
    <t>Paaugstināt tiesu un tiesībsargājošo institūciju personāla kompetenci komercdarbības vides uzlabošanas sekmēšanai</t>
  </si>
  <si>
    <t>Veicināt efektīvu energoresursu izmantošanu, enerģijas patēriņa samazināšanu un pāreju uz AER apstrādes rūpniecības nozarē</t>
  </si>
  <si>
    <t>Veicināt energoefektivitāti un vietējo AER izmantošanu centralizētajā siltumapgādē</t>
  </si>
  <si>
    <t>Attīstīt ETL uzlādes infrastruktūru Latvijā</t>
  </si>
  <si>
    <t>Attīstīt videi draudzīgu sabiedriskā transporta infrastruktūru</t>
  </si>
  <si>
    <t>Samazināt plūdu riskus lauku teritorijās</t>
  </si>
  <si>
    <t>Palielināt lielo ostu drošības līmeni un uzlabot transporta tīkla mobilitāti</t>
  </si>
  <si>
    <t>Veicināt drošību un vides prasību ievērošanu starptautiskajā lidostā “Rīga”</t>
  </si>
  <si>
    <t>Valsts galveno autoceļu segu pārbūve, nestspējas palielināšana</t>
  </si>
  <si>
    <t>Uzlabot pirmā līmeņa profesionālās augstākās izglītības STEM, t.sk. medicīnas un radošās industrijas , studiju mācību vidi koledžās</t>
  </si>
  <si>
    <t>9.1.2.</t>
  </si>
  <si>
    <t>9.1.3.</t>
  </si>
  <si>
    <t>9.2.3.</t>
  </si>
  <si>
    <t>9.2.5.</t>
  </si>
  <si>
    <t>9.2.6.</t>
  </si>
  <si>
    <t>9.3.2.</t>
  </si>
  <si>
    <t>Palielināt modernizēto STEM, tajā skaitā medicīnas un radošās industrijas, studiju programmu skaitu</t>
  </si>
  <si>
    <t>8.2.3.</t>
  </si>
  <si>
    <t>8.2.4.</t>
  </si>
  <si>
    <t>Nodrošināt atbalstu EQAR aģentūrai izvirzīto prasību izpildei</t>
  </si>
  <si>
    <t>8.3.5.</t>
  </si>
  <si>
    <t>8.5.3.</t>
  </si>
  <si>
    <t>Nodrošināt profesionālās izglītības atbilstību Eiropas kvalifikācijas ietvarstruktūrai</t>
  </si>
  <si>
    <t>Paaugstināt resocializācijas sistēmas efektivitāti</t>
  </si>
  <si>
    <t>Atbalstīt prioritāro (sirds un asinsvadu, onkoloģijas, perinatālā un neonatālā perioda aprūpes un garīgās veselības) veselības jomu veselības tīklu attīstības vadlīniju un kvalitātes nodrošināšanas sistēmas izstrādi un ieviešanu, jo īpaši sociālās atstumtības un nabadzības riskam pakļauto iedzīvotāju veselības uzlabošanai</t>
  </si>
  <si>
    <t>Veicināt Rīgas pilsētas revitalizāciju, nodrošinot teritorijas efektīvu sociālekonomisko izmantošanu</t>
  </si>
  <si>
    <t>Nodrošināt labāku pārvaldību augstākās izglītības institūcijās</t>
  </si>
  <si>
    <t>Attīstīt NVA nereģistrēto NEET jauniešu prasmes un veicināt to iesaisti izglītībā, NVA īstenotajos pasākumos jauniešu garantijas ietvaros un nevalstisko organizāciju vai jauniešu centru darbībā</t>
  </si>
  <si>
    <t>Samazināt priekšlaicīgu mācību pārtraukšanu, īstenojot preventīvus un intervences pasākumus</t>
  </si>
  <si>
    <t>Pilnveidot nodarbināto personu profesionālo kompetenci</t>
  </si>
  <si>
    <t xml:space="preserve">Palielināt kvalificētu profesionālās izglītības iestāžu audzēkņu skaitu pēc to dalības darba vidē balstītās mācībās vai mācību praksē uzņēmumā  </t>
  </si>
  <si>
    <t>Nodrošināt profesionālās izglītības iestāžu efektīvu pārvaldību un iesaistītā personāla profesionālās kompetences pilnveidi</t>
  </si>
  <si>
    <t>Palielināt bijušo ieslodzīto integrāciju sabiedrībā un darba tirgū</t>
  </si>
  <si>
    <t>Uzlabot pieejamību ārstniecības un ārstniecības atbalsta personām, kas sniedz pakalpojumus prioritārajās veselības jomās iedzīvotājiem, kas dzīvo ārpus Rīgas</t>
  </si>
  <si>
    <t>Uzlabot ārstniecības un ārstniecības atbalsta personāla  kvalifikāciju</t>
  </si>
  <si>
    <t>Paildzināt gados vecāku  nodarbināto darbspēju saglabāšanu un nodarbinātību</t>
  </si>
  <si>
    <t>Centralizētu publiskās pārvaldes IKT platformu izveide, publiskās pārvaldes procesu optimizēšana un attīstība</t>
  </si>
  <si>
    <t>I cet 2016</t>
  </si>
  <si>
    <t>12.1.1.</t>
  </si>
  <si>
    <t>11.1.1.</t>
  </si>
  <si>
    <t>10.1.2.</t>
  </si>
  <si>
    <t>10.1.1.</t>
  </si>
  <si>
    <t>__</t>
  </si>
  <si>
    <t>IV cet 2014</t>
  </si>
  <si>
    <t>III cet 2018</t>
  </si>
  <si>
    <t>II cet 2018</t>
  </si>
  <si>
    <t>IV cet 2018</t>
  </si>
  <si>
    <t>7.1.2.2.</t>
  </si>
  <si>
    <t>9.2.2.2.</t>
  </si>
  <si>
    <t>9.1.1.3.</t>
  </si>
  <si>
    <t>9.2.1.3.</t>
  </si>
  <si>
    <t>9.1.1.2.</t>
  </si>
  <si>
    <t>9.2.1.2.</t>
  </si>
  <si>
    <t>9.1.4.1.</t>
  </si>
  <si>
    <t>9.1.4.2.</t>
  </si>
  <si>
    <t>9.1.4.3.</t>
  </si>
  <si>
    <t>Darbs ar bērniem ar saskarsmes grūtībām un uzvedības traucējumiem, un ar vardarbības ģimenē gadījumiem</t>
  </si>
  <si>
    <t>9.2.2.1.</t>
  </si>
  <si>
    <t>9.3.1.2.</t>
  </si>
  <si>
    <t>I cet 2014</t>
  </si>
  <si>
    <t>III cet 2014</t>
  </si>
  <si>
    <t>II cet 2014</t>
  </si>
  <si>
    <t>I cet 2017</t>
  </si>
  <si>
    <t>II cet 2016</t>
  </si>
  <si>
    <t>6.1.3.1.</t>
  </si>
  <si>
    <t>6.1.3.2.</t>
  </si>
  <si>
    <t>Multimodāla transporta mezgla izbūve Torņakalna apkaimē</t>
  </si>
  <si>
    <t>III cet 2016</t>
  </si>
  <si>
    <t>APIA</t>
  </si>
  <si>
    <t>II cet 2017</t>
  </si>
  <si>
    <t>III cet 2017</t>
  </si>
  <si>
    <t>1.1.1.1.</t>
  </si>
  <si>
    <t>Praktiskas ievirzes pētījumi</t>
  </si>
  <si>
    <t>IV cet 2017</t>
  </si>
  <si>
    <t>1.1.1.2.</t>
  </si>
  <si>
    <t>I cet 2018</t>
  </si>
  <si>
    <t>1.1.1.3.</t>
  </si>
  <si>
    <t>Inovāciju granti studentiem</t>
  </si>
  <si>
    <t>1.1.1.4.</t>
  </si>
  <si>
    <t>1.1.1.5.</t>
  </si>
  <si>
    <t>1.2.1.1.</t>
  </si>
  <si>
    <t>1.2.1.2.</t>
  </si>
  <si>
    <t>1.2.1.4.</t>
  </si>
  <si>
    <t>Atbalsts tehnoloģiju pārneses sistēmas pilnveidošanai</t>
  </si>
  <si>
    <t>Atbalsts jaunu produktu ieviešanai ražošanā</t>
  </si>
  <si>
    <t>1.2.2.1.</t>
  </si>
  <si>
    <t>1.2.2.2.</t>
  </si>
  <si>
    <t>Inovāciju motivācijas programma</t>
  </si>
  <si>
    <t>3.1.1.1.</t>
  </si>
  <si>
    <t>3.1.1.2.</t>
  </si>
  <si>
    <t>3.1.1.3.</t>
  </si>
  <si>
    <t>5.2.1.1.</t>
  </si>
  <si>
    <t>Atkritumu dalītas savākšanas sistēmas attīstība</t>
  </si>
  <si>
    <t>5.2.1.2.</t>
  </si>
  <si>
    <t>5.4.1.1.</t>
  </si>
  <si>
    <t>5.4.2.2.</t>
  </si>
  <si>
    <t>5.4.1.2.</t>
  </si>
  <si>
    <t>Antropogēno slodzi mazinošas infrastruktūras izbūve un rekonstrukcija Natura 2000 teritorijās</t>
  </si>
  <si>
    <t>Pasākumi biotopu un sugu aizsardzības atjaunošanai un antropogēnas slodzes mazināšanai</t>
  </si>
  <si>
    <t>5.4.2.1.</t>
  </si>
  <si>
    <t>Bioloģiskās daudzveidības saglabāšanas un ekosistēmu aizsardzības priekšnoteikumi</t>
  </si>
  <si>
    <t>3.1.2.1.</t>
  </si>
  <si>
    <t>3.2.1.2.</t>
  </si>
  <si>
    <t>Klasteru programma</t>
  </si>
  <si>
    <t>4.2.1.1.</t>
  </si>
  <si>
    <t>Veicināt energoefektivitātes paaugstināšanu dzīvojamās ēkās</t>
  </si>
  <si>
    <t>4.2.1.2.</t>
  </si>
  <si>
    <t>Veicināt energoefektivitātes paaugstināšanu valsts ēkās</t>
  </si>
  <si>
    <t>6.2.1.1.</t>
  </si>
  <si>
    <t>Latvijas dzelzceļa tīkla elektrifikācija</t>
  </si>
  <si>
    <t>6.2.1.2.</t>
  </si>
  <si>
    <t>6.1.4.1.</t>
  </si>
  <si>
    <t>Rīgas ostas un Rīgas pilsētas integrēšana TEN-T tīklā</t>
  </si>
  <si>
    <t>6.1.4.2.</t>
  </si>
  <si>
    <t>Nacionālas nozīmes attīstības centru integrēšana TEN-T tīklā</t>
  </si>
  <si>
    <t>4.5.1.1.</t>
  </si>
  <si>
    <t>Attīstīt videi draudzīgu sabiedriskā transporta infrastruktūru (sliežu transporta)</t>
  </si>
  <si>
    <t>4.5.1.2.</t>
  </si>
  <si>
    <t>7.2.1.3.</t>
  </si>
  <si>
    <t>Jauniešu garantijas pasākumu īstenošana pēc 2018.gada</t>
  </si>
  <si>
    <t>Dažādību veicināšana (diskriminācijas novēršana)</t>
  </si>
  <si>
    <t>Profesionāla sociālā darba attīstība pašvaldībās</t>
  </si>
  <si>
    <t>Subsidētās darba vietas nelabvēlīgākā situācijā esošajiem bezdarbniekiem</t>
  </si>
  <si>
    <t>Atbalsts sociālajai uzņēmējdarbībai</t>
  </si>
  <si>
    <t>2015 marts</t>
  </si>
  <si>
    <t>2015 jūnijs</t>
  </si>
  <si>
    <t>2015 septembris</t>
  </si>
  <si>
    <t>2015 decembris</t>
  </si>
  <si>
    <t>2015 aprīlis</t>
  </si>
  <si>
    <t>2015 augusts</t>
  </si>
  <si>
    <t>2015 oktobris</t>
  </si>
  <si>
    <t>2015 janvāris</t>
  </si>
  <si>
    <t>2015 februāris</t>
  </si>
  <si>
    <t>2015 maijs</t>
  </si>
  <si>
    <t>2015 jūlijs</t>
  </si>
  <si>
    <t>2015 novembris</t>
  </si>
  <si>
    <t>Aizdevumu garantijas</t>
  </si>
  <si>
    <t>3.1.1.4.</t>
  </si>
  <si>
    <t>Mikrokreditēšana un aizdevumi biznesa uzsācējiem</t>
  </si>
  <si>
    <t>3.1.1.5.</t>
  </si>
  <si>
    <t>Atbalsts ieguldījumiem ražošanas telpu un infrastruktūras izveidei vai rekonstrukcijai</t>
  </si>
  <si>
    <t>3.1.1.6.</t>
  </si>
  <si>
    <t>3.1.2.2.</t>
  </si>
  <si>
    <t>Tehnoloģiju akselerators</t>
  </si>
  <si>
    <t>P&amp;A infrastruktūras attīstīšana Viedās specializācijas jomās un zinātnisko institūciju institucionālās kapacitātes stiprināšana</t>
  </si>
  <si>
    <t>Atbalsts nodarbināto apmācībām</t>
  </si>
  <si>
    <t>Atbalsts starptautiskās sadarbības projektiem pētniecībā un inovācijās</t>
  </si>
  <si>
    <t>Pēcdoktorantūras pētniecības atbalsts</t>
  </si>
  <si>
    <t>Dzelzceļa infrastruktūras modernizācija un izbūve</t>
  </si>
  <si>
    <t>Mezanīna aizdevumi</t>
  </si>
  <si>
    <t>Biznesa enģeļu ko-investīciju fonds</t>
  </si>
  <si>
    <t>9.1.4.4.</t>
  </si>
  <si>
    <t>8.3.6.2.</t>
  </si>
  <si>
    <t>8.3.6.1.</t>
  </si>
  <si>
    <t>9.2.4.1.</t>
  </si>
  <si>
    <t>Kompleksi  veselības veicināšanas un slimību profilakses pasākumi</t>
  </si>
  <si>
    <t>9.2.4.2.</t>
  </si>
  <si>
    <t>Pasākumi vietējās sabiedrības veselības veicināšanai</t>
  </si>
  <si>
    <t>Invaliditātes ekspertīzes pakalpojuma kvalitātes uzlabošana</t>
  </si>
  <si>
    <t>Sociālo pakalpojumu atbalsta sistēmas pilnveide</t>
  </si>
  <si>
    <t xml:space="preserve">Digitalizācija </t>
  </si>
  <si>
    <t>8.3.1.2.</t>
  </si>
  <si>
    <t>8.3.1.1.</t>
  </si>
  <si>
    <t>Kompetenču pieejā balstīta vispārējās izglītības satura aprobācija</t>
  </si>
  <si>
    <t>8.3.2.1.</t>
  </si>
  <si>
    <t xml:space="preserve"> Atbalsts nacionāla un starptautiska mēroga pasākumu īstenošanai izglītojamo talantu attīstībai</t>
  </si>
  <si>
    <t>8.3.2.2.</t>
  </si>
  <si>
    <t xml:space="preserve"> I cet 2016</t>
  </si>
  <si>
    <t>Profesionālā rehabilitācija</t>
  </si>
  <si>
    <t>Funkcionēšanas novērtēšanas un asistīvo tehnoloģiju (tehnisko palīglīdzekļu) apmaiņas sistēmas izveide un ieviešana</t>
  </si>
  <si>
    <t>Infrastruktūras attīstība funkcionēšanas novērtēšanas sistēmas un asistīvo tehnoloģiju (tehnisko palīglīdzekļu) apmaiņas fonda izveidei</t>
  </si>
  <si>
    <t>2014 decembris</t>
  </si>
  <si>
    <t>Nodrošināt vides monitoringa un kontroles sistēmas attīstību un savlaicīgu vides risku novēršanu, kā arī sabiedrības līdzdalību vides pārvaldībā</t>
  </si>
  <si>
    <t>Ilgstošo bezdarbnieku aktivizācijas pasākumi</t>
  </si>
  <si>
    <t>Iekļaujoša darba tirgus un nabadzības risku pētījumi un monitorings</t>
  </si>
  <si>
    <t>SAM/Pasākuma nosaukums/atlases kārta</t>
  </si>
  <si>
    <t>Atbilstoši pašvaldības integrētajām attīstības programmām sekmēt energoefektivitātes paaugstināšanu un AER izmantošanu pašvaldību ēkās (1.kārta)</t>
  </si>
  <si>
    <t>Atbilstoši pašvaldības integrētajām attīstības programmām sekmēt energoefektivitātes paaugstināšanu un AER izmantošanu pašvaldību ēkās (2.kārta)</t>
  </si>
  <si>
    <t>Novērst plūdu un krasta erozijas risku apdraudējumu pilsētu teritorijās (1.kārta)</t>
  </si>
  <si>
    <t>Novērst plūdu un krasta erozijas risku apdraudējumu pilsētu teritorijās (2.kārta)</t>
  </si>
  <si>
    <t>Saglabāt, aizsargāt un attīstīt nozīmīgu kultūras un dabas mantojumu, kā arī attīstīt ar to saistītos pakalpojumus (1.kārta)</t>
  </si>
  <si>
    <t>Saglabāt, aizsargāt un attīstīt nozīmīgu kultūras un dabas mantojumu, kā arī attīstīt ar to saistītos pakalpojumus (2.kārta)</t>
  </si>
  <si>
    <t>Teritoriju revitalizācija, reģenerējot degradētās teritorijas atbilstoši pašvaldību integrētajām attīstības programmām (1.kārta)</t>
  </si>
  <si>
    <t>Teritoriju revitalizācija, reģenerējot degradētās teritorijas atbilstoši pašvaldību integrētajām attīstības programmām (2.kārta)</t>
  </si>
  <si>
    <t>Teritoriju revitalizācija, reģenerējot degradētās teritorijas atbilstoši pašvaldību integrētajām attīstības programmām (3.kārta)</t>
  </si>
  <si>
    <t>Samazināt studiju programmu fragmentāciju un stiprināt resursu koplietošanu (1.kārta)</t>
  </si>
  <si>
    <t>Samazināt studiju programmu fragmentāciju un stiprināt resursu koplietošanu (2.kārta)</t>
  </si>
  <si>
    <t>Stiprināt augstākās izglītības institūciju akadēmisko personālu stratēģiskās specializācijas jomās (1.kārta)</t>
  </si>
  <si>
    <t>Stiprināt augstākās izglītības institūciju akadēmisko personālu stratēģiskās specializācijas jomās (2.kārta)</t>
  </si>
  <si>
    <t>Stiprināt augstākās izglītības institūciju akadēmisko personālu stratēģiskās specializācijas jomās (3.kārta)</t>
  </si>
  <si>
    <t>Digitālo mācību un metodisko līdzekļu izstrāde (1.kārta)</t>
  </si>
  <si>
    <t>Digitālo mācību un metodisko līdzekļu izstrāde (2.kārta)</t>
  </si>
  <si>
    <t>Atbalsts izglītojamo individuālo kompetenču attīstībai (1.kārta)</t>
  </si>
  <si>
    <t>Tehniskā palīdzība „Atbalsts ESF ieviešanai un vadībai” Palielināt KP fondu izvērtēšanas kapacitāti (1.kārta)</t>
  </si>
  <si>
    <t>Tehniskā palīdzība „Atbalsts ESF ieviešanai un vadībai” Palielināt KP fondu izvērtēšanas kapacitāti (2.kārta)</t>
  </si>
  <si>
    <t>Tehniskā palīdzība „Atbalsts ESF ieviešanai un vadībai” Paaugstināt informētību par KP fondiem, sniedzot atbalstu informācijas un komunikācijas pasākumiem  (1.kārta)</t>
  </si>
  <si>
    <t>Tehniskā palīdzība „Atbalsts ESF ieviešanai un vadībai” Paaugstināt informētību par KP fondiem, sniedzot atbalstu informācijas un komunikācijas pasākumiem (2.kārta)</t>
  </si>
  <si>
    <t>Tehniskā palīdzība „Atbalsts ERAF ieviešanai un vadībai” Atbalstīt un pilnveidot KP fondu plānošanu, ieviešanu, uzraudzību un kontroli (1.kārta)</t>
  </si>
  <si>
    <t>Tehniskā palīdzība „Atbalsts ERAF ieviešanai un vadībai” Atbalstīt un pilnveidot KP fondu plānošanu, ieviešanu, uzraudzību un kontroli (2.kārta)</t>
  </si>
  <si>
    <t>Tehniskā palīdzība “Atbalsts KF ieviešanai un vadībai” Uzlabot KP fondu plānošanu, ieviešanu, uzraudzību, kontroli, revīziju un  atbalstīt e-kohēziju (1.kārta)</t>
  </si>
  <si>
    <t>Tehniskā palīdzība “Atbalsts KF ieviešanai un vadībai” Uzlabot KP fondu plānošanu, ieviešanu, uzraudzību, kontroli, revīziju un  atbalstīt e-kohēziju (2.kārta)</t>
  </si>
  <si>
    <t xml:space="preserve">
2015 jūnijs</t>
  </si>
  <si>
    <t xml:space="preserve">Dalība starptautiskos pētījumos
</t>
  </si>
  <si>
    <t>Izglītības kvalitātes monitoringa sistēmas ieviešana</t>
  </si>
  <si>
    <t>Nav pienācis</t>
  </si>
  <si>
    <t>Nav izpildīts</t>
  </si>
  <si>
    <t>Ir izpildīts
14.05.2015</t>
  </si>
  <si>
    <t>Ir izpildīts
26.06.2015</t>
  </si>
  <si>
    <t>Ir izpildīts
16.01.2015</t>
  </si>
  <si>
    <t>Ir izpildīts
14.08.2014</t>
  </si>
  <si>
    <t>Ir izpildīts
21.04.2015</t>
  </si>
  <si>
    <t>Ir izpildīts 
23.04.2015</t>
  </si>
  <si>
    <t>Ir izpildīts
29.06.2015</t>
  </si>
  <si>
    <t>Ir izpildīts
23.07.2015</t>
  </si>
  <si>
    <t>Ir izpildīts
30.04.2015</t>
  </si>
  <si>
    <t>Ir izpildīts
23.04.2015</t>
  </si>
  <si>
    <t>Ir izpildīts
27.02.2015</t>
  </si>
  <si>
    <t>Ir izpildīts
12.03.2015</t>
  </si>
  <si>
    <t>Ir izpildīts
02.10.2014</t>
  </si>
  <si>
    <t>Ir izpildīts
20.11.2014</t>
  </si>
  <si>
    <t>Ir izpildīts
08.05.2015</t>
  </si>
  <si>
    <t>Ir izpildīts
02.02.2015</t>
  </si>
  <si>
    <t xml:space="preserve">2015 jūnijs </t>
  </si>
  <si>
    <t>Ir izpildīts
18.03.2015</t>
  </si>
  <si>
    <t>Ir izpildīts
30.12.2014</t>
  </si>
  <si>
    <t>Ir izpildīts
16.04.2015</t>
  </si>
  <si>
    <t>Ir izpildīts
11.06.2015</t>
  </si>
  <si>
    <t>Ir izpildīts
22.01.2015</t>
  </si>
  <si>
    <t>Ir izpildīts 
15.05.2015</t>
  </si>
  <si>
    <t>Ir izpildīts
04.06.2015</t>
  </si>
  <si>
    <t>Ir izpildīts
09.07.2015</t>
  </si>
  <si>
    <t>Ir izpildīts
02.03.2015</t>
  </si>
  <si>
    <t>Ir izpildīts
09.10.2014</t>
  </si>
  <si>
    <t>Ir izpildīts
11.09.2014</t>
  </si>
  <si>
    <t>Ir izpildīts
05.02.2015</t>
  </si>
  <si>
    <t>Ir izpildīts
05.03.2015</t>
  </si>
  <si>
    <t>Ir izpildīts
07.05.2015</t>
  </si>
  <si>
    <t>Ir izpildīts
27.11.2014</t>
  </si>
  <si>
    <t>Ir izpildīts
26.03.2015</t>
  </si>
  <si>
    <t>Ir izpildīts
30.10.2014</t>
  </si>
  <si>
    <t>Ir izpildīts
28.08.2014</t>
  </si>
  <si>
    <t>Ir izpildīts
29.01.2015</t>
  </si>
  <si>
    <t>Ir izpildīts
26.02.2015</t>
  </si>
  <si>
    <t>Ir izpildīts
28.05.2015</t>
  </si>
  <si>
    <t>Ir izpildīts
21.11.2014</t>
  </si>
  <si>
    <t>Ir izpildīts
17.03.2015</t>
  </si>
  <si>
    <t>Ir izpildīts
22.10.2014</t>
  </si>
  <si>
    <t>Ir izpildīts
15.07.2015</t>
  </si>
  <si>
    <t>Ir izpildīts
27.10.2014</t>
  </si>
  <si>
    <t>n/a</t>
  </si>
  <si>
    <t>Ir izpildīts
06.08.2015</t>
  </si>
  <si>
    <t>2014 novembris</t>
  </si>
  <si>
    <t>Ir izpildīts
25.05.2015</t>
  </si>
  <si>
    <r>
      <t>Izpildes statuss (i</t>
    </r>
    <r>
      <rPr>
        <i/>
        <sz val="9"/>
        <rFont val="Calibri"/>
        <family val="2"/>
        <charset val="186"/>
        <scheme val="minor"/>
      </rPr>
      <t>r vai nav izpildīts, vai nav pienācis)</t>
    </r>
  </si>
  <si>
    <r>
      <t xml:space="preserve"> Izpildes statuss (i</t>
    </r>
    <r>
      <rPr>
        <i/>
        <sz val="9"/>
        <rFont val="Calibri"/>
        <family val="2"/>
        <charset val="186"/>
        <scheme val="minor"/>
      </rPr>
      <t xml:space="preserve">r vai nav izpildīts, vai nav pienācis)
</t>
    </r>
  </si>
  <si>
    <t>Ir izpildīts
20.08.2015</t>
  </si>
  <si>
    <t>Ir izpildīts
21.08.2015</t>
  </si>
  <si>
    <t>Ir izpildīts
18.08.2015</t>
  </si>
  <si>
    <t>Ir izpildīts 
06.08.2015</t>
  </si>
  <si>
    <t>Ir izpildīts 
13.08.2015</t>
  </si>
  <si>
    <t>Ir izpildīts
27.08.2015</t>
  </si>
  <si>
    <t>Izpildīts
13.07.2015</t>
  </si>
  <si>
    <t>Izpildīts
02.07.2015</t>
  </si>
  <si>
    <t>Izpildīts
10.07.2015</t>
  </si>
  <si>
    <t>Ir izpildīts
17.08.2015</t>
  </si>
  <si>
    <t>MK noteikumi</t>
  </si>
  <si>
    <t>Ir izpildīts
01.09.2015</t>
  </si>
  <si>
    <t>Ir izpildīts
14.09.2015</t>
  </si>
  <si>
    <t>Ir izpildīts
24.09.2015</t>
  </si>
  <si>
    <t>Ir izpildīts
08.10.2015</t>
  </si>
  <si>
    <t>EUR
KF</t>
  </si>
  <si>
    <t>EUR
ERAF</t>
  </si>
  <si>
    <t>EUR
ESF</t>
  </si>
  <si>
    <t>KP finansējuma intensitāte</t>
  </si>
  <si>
    <t>EUR
Nacionālais finansējums kopā</t>
  </si>
  <si>
    <t>EUR
Valsts budžeta finansējums</t>
  </si>
  <si>
    <t>Valsts budžeta finansējuma intensitāte</t>
  </si>
  <si>
    <t>EUR
Pašvaldību finansējums</t>
  </si>
  <si>
    <t>Pašvaldību finansējuma intensitāte</t>
  </si>
  <si>
    <t>EUR
Privātais līdzfinansējums</t>
  </si>
  <si>
    <t>Privātā līdzfinansējuma intensitāte</t>
  </si>
  <si>
    <t>Ir izpildīts
30.09.2015</t>
  </si>
  <si>
    <t xml:space="preserve">
2015 oktobris
</t>
  </si>
  <si>
    <t>Ir izpildīts
06.10.2015</t>
  </si>
  <si>
    <t>Ir izpildīts
17.09.2015</t>
  </si>
  <si>
    <t>Ir izpildīts
29.09.2015</t>
  </si>
  <si>
    <t>Ir izpildīts
05.06.2015</t>
  </si>
  <si>
    <t>Ir izpildīts
28.09.2015</t>
  </si>
  <si>
    <t>Ir izpildīts
27.06.2015</t>
  </si>
  <si>
    <t>Ir izpildīts
23.09.2015</t>
  </si>
  <si>
    <t>Nr.p.k.</t>
  </si>
  <si>
    <t>Ir izpildīts
29.10.2015</t>
  </si>
  <si>
    <t>Ir izpildīts
13.10.2015</t>
  </si>
  <si>
    <t>Ir izpildīts
27.10.2015</t>
  </si>
  <si>
    <t>Izpildīts
08.10.2015.</t>
  </si>
  <si>
    <t>Ir izpildīts
03.11.2015</t>
  </si>
  <si>
    <t>Ir izpildīts
12.11.2015</t>
  </si>
  <si>
    <t>Ir izpildīts
11.11.2015</t>
  </si>
  <si>
    <t>Ir izpildīts 
10.11.2015</t>
  </si>
  <si>
    <t>Ir izpildīts 
5.11.2015</t>
  </si>
  <si>
    <r>
      <t xml:space="preserve"> MK apstiprināšanas Izpildes statuss (i</t>
    </r>
    <r>
      <rPr>
        <i/>
        <sz val="9"/>
        <rFont val="Calibri"/>
        <family val="2"/>
        <charset val="186"/>
        <scheme val="minor"/>
      </rPr>
      <t xml:space="preserve">r vai nav izpildīts, vai nav pienācis)
</t>
    </r>
  </si>
  <si>
    <t>Ir izpildīts
05.11.2015</t>
  </si>
  <si>
    <t>Ir izpildīts 11.11.2015.</t>
  </si>
  <si>
    <t>Ir izpildīts 
19.11.2015</t>
  </si>
  <si>
    <t>Rīgas pilsētas integrētas transporta sistēmas attīstība</t>
  </si>
  <si>
    <t>Ir izpildīts 19.11.2015</t>
  </si>
  <si>
    <t>Ir izpildīts
19.11.2015</t>
  </si>
  <si>
    <t>Ir izpildīts
30.11.2015</t>
  </si>
  <si>
    <t>Ir izpildīts 08.12.2015.</t>
  </si>
  <si>
    <t>Ir izpildīts              01.12.2015.</t>
  </si>
  <si>
    <t xml:space="preserve">Starptautiskās konkurētspējas veicināšana </t>
  </si>
  <si>
    <t>Ir izpildīts
21.12.2015</t>
  </si>
  <si>
    <t>Ir izpildīts
17.12.2015</t>
  </si>
  <si>
    <r>
      <t xml:space="preserve">2015 septembris  </t>
    </r>
    <r>
      <rPr>
        <sz val="10"/>
        <color rgb="FFFF0000"/>
        <rFont val="Calibri"/>
        <family val="2"/>
        <charset val="186"/>
        <scheme val="minor"/>
      </rPr>
      <t/>
    </r>
  </si>
  <si>
    <t xml:space="preserve">2015 septembris  </t>
  </si>
  <si>
    <t xml:space="preserve">Sākotnēji plānotais
</t>
  </si>
  <si>
    <t>2016 februāris</t>
  </si>
  <si>
    <t>2016 aprīlis</t>
  </si>
  <si>
    <t>2016 marts</t>
  </si>
  <si>
    <t>2016 janvāris</t>
  </si>
  <si>
    <t xml:space="preserve">2015 novembris                   </t>
  </si>
  <si>
    <t>Ir izpildīts
30.12.2015</t>
  </si>
  <si>
    <t>Ir izpildīts
05.01.2016</t>
  </si>
  <si>
    <t>2016 augusts</t>
  </si>
  <si>
    <t>Ir izpildīts 07.01.2016.</t>
  </si>
  <si>
    <t>Ir izpildīts 27.08.2015.</t>
  </si>
  <si>
    <t>Ir izpildīts 22.10.2015.</t>
  </si>
  <si>
    <t>Ir izpildīts 
09.07.2015</t>
  </si>
  <si>
    <t>Ir izpildīts 
16.07.2015</t>
  </si>
  <si>
    <t>Ir izpildīts 
03.12.2015</t>
  </si>
  <si>
    <t>Ir izpildīts
02.07.2015</t>
  </si>
  <si>
    <t>Ir izpildīts
24.11.2015.</t>
  </si>
  <si>
    <t>Ir izpildīts
17.11.2015.</t>
  </si>
  <si>
    <t>Ir izpildīts
18.12.2015</t>
  </si>
  <si>
    <t>Ir izpildīts
07.01.2016</t>
  </si>
  <si>
    <t xml:space="preserve">Ir izpildīts
04.06.2015
</t>
  </si>
  <si>
    <t>Ir izpildīts 12.01.2016</t>
  </si>
  <si>
    <t>Ir izpildīts
14.07.2015.</t>
  </si>
  <si>
    <t>Izpildīts 5.01.2016. (kā MK lieta)</t>
  </si>
  <si>
    <t>Ir izpildīts 
03.11.2015.</t>
  </si>
  <si>
    <t xml:space="preserve">Ir izpildīts
10.02.2015. </t>
  </si>
  <si>
    <t>Ir izpildīts
19.05.2015.</t>
  </si>
  <si>
    <t>Ir izpildīts
23.12.2014. Nr.836</t>
  </si>
  <si>
    <t>Ir izpildīts
17.03.2015. Nr.129</t>
  </si>
  <si>
    <t>Ir izpildīts
 28.04.2015. Nr.207</t>
  </si>
  <si>
    <t>Ir izpildīts
18.08.2015
Nr.479</t>
  </si>
  <si>
    <t>Ir izpildīts
07.07.2015. Nr.385</t>
  </si>
  <si>
    <t>Ir izpildīts
23.12.2014. 
Nr.835</t>
  </si>
  <si>
    <t xml:space="preserve">Ir izpildīts
11.08.2015.
Nr.468 </t>
  </si>
  <si>
    <t>Ir izpildīts
11.08.2015.
Nr.467</t>
  </si>
  <si>
    <t>Ir izpildīts
20.10.2015.
Nr.601</t>
  </si>
  <si>
    <t>Ir izpildīts
14.04.2015. 
Nr.193</t>
  </si>
  <si>
    <t>Ir izpildīts
07.07.2015.
Nr.386</t>
  </si>
  <si>
    <t>Ir izpildīts
06.10.2015.
Nr.575</t>
  </si>
  <si>
    <t>Ir izpildīts
16.06.2015.
Nr.313</t>
  </si>
  <si>
    <t>Ir izpildīts
28.10.2014.
Nr.666</t>
  </si>
  <si>
    <t>Ir izpildīts
01.08.2014</t>
  </si>
  <si>
    <t>Ir izpildīts 20.10.2015.
Nr.600</t>
  </si>
  <si>
    <t>Ir izpildīts
25.08.2015.
Nr.485</t>
  </si>
  <si>
    <t>Ir izpildīts
30.06.2015.
Nr.352</t>
  </si>
  <si>
    <t>Ir izpildīts
14.01.2016</t>
  </si>
  <si>
    <t>Ir izpildīts
12.01.2016.</t>
  </si>
  <si>
    <t>Ir izpildīts
21.01.2015</t>
  </si>
  <si>
    <t xml:space="preserve">Plānotais atlases uzsākšanas datums (sludinājums vai uzaicinājumu nosūtīšana) </t>
  </si>
  <si>
    <t xml:space="preserve">Palielināt modernizēto profesionālās izglītības iestāžu skaitu </t>
  </si>
  <si>
    <t>2016 oktobris</t>
  </si>
  <si>
    <t>Attīstīt un uzlabot ūdensapgādes un kanalizācijas sistēmas pakalpojumu kvalitāti un nodrošināt pieslēgšanas iespējas, 1.kārta</t>
  </si>
  <si>
    <t>1.1.1.6.</t>
  </si>
  <si>
    <t>RIS3 pārvaldības atbalsts (jauns)</t>
  </si>
  <si>
    <t>Tiks precizēts</t>
  </si>
  <si>
    <t>2016 aprilis</t>
  </si>
  <si>
    <t>2016 jūlijs</t>
  </si>
  <si>
    <t>1.2.2.3.</t>
  </si>
  <si>
    <t>Atbalsts IKT un netehnoloģiskām apmācībām, kā arī apmācībā, lai sekmētu investoru piesaisti</t>
  </si>
  <si>
    <t>Ir izpildīts
21.01.2016</t>
  </si>
  <si>
    <t xml:space="preserve">2015 novembris     </t>
  </si>
  <si>
    <t>Ir izpildīts 22.01.2016.</t>
  </si>
  <si>
    <t>Uzlabot vispārējās izglītības iestāžu mācību vidi</t>
  </si>
  <si>
    <t>Atkritumu pārstrādes veicināšana</t>
  </si>
  <si>
    <t>01.01.2016.</t>
  </si>
  <si>
    <t>MKN spēkā stāšanās</t>
  </si>
  <si>
    <t>Ir izpildīts
19.01.2016</t>
  </si>
  <si>
    <t>Plānotais MK noteikumu apstiprināšanas datums</t>
  </si>
  <si>
    <t>01.01.2015.</t>
  </si>
  <si>
    <t>Līguma/vienošanās noslēgšana</t>
  </si>
  <si>
    <t>2016 maijs</t>
  </si>
  <si>
    <t>2016 jūnijs</t>
  </si>
  <si>
    <t>Palielināt privāto investīciju apjomu reģionos, veicot ieguldījumus uzņēmējdarbības attīstībai atbilstoši pašvaldību attīstības programmās noteiktajai teritoriju ekonomiskajai specializācijai un balstoties uz vietējo uzņēmēju vajadzībām (1.kārta)</t>
  </si>
  <si>
    <t>Palielināt privāto investīciju apjomu reģionos, veicot ieguldījumus uzņēmējdarbības attīstībai atbilstoši pašvaldību attīstības programmās noteiktajai teritoriju ekonomiskajai specializācijai un balstoties uz vietējo uzņēmēju vajadzībām (2.kārta)</t>
  </si>
  <si>
    <t>01.01.2014.</t>
  </si>
  <si>
    <t>2016 septembris</t>
  </si>
  <si>
    <t>01.11.2014.</t>
  </si>
  <si>
    <t>Ir izpildīts
23.12.2014</t>
  </si>
  <si>
    <t>02.01.2015.</t>
  </si>
  <si>
    <t>IV cet 2015</t>
  </si>
  <si>
    <t>Ir izpildīts
23.12.2015</t>
  </si>
  <si>
    <t xml:space="preserve">25.03.2015.
MKN spēkā stāšanās
</t>
  </si>
  <si>
    <t>01.09.2014.</t>
  </si>
  <si>
    <t xml:space="preserve"> 2016 marts</t>
  </si>
  <si>
    <t>02.02.2015.</t>
  </si>
  <si>
    <t>22.08.2015.
MKN spēkā stāšanās</t>
  </si>
  <si>
    <t>21.08.2015.
MKN spēkā stāšanās</t>
  </si>
  <si>
    <t>04.07.2015.
MKN spēkā stāšanās</t>
  </si>
  <si>
    <t>21.04.2015.
MKN spēkā stāšanās</t>
  </si>
  <si>
    <t>16.07.2015.
MKN spēkā stāšanās</t>
  </si>
  <si>
    <t>01.07.2015.
MKN spēkā stāšanās</t>
  </si>
  <si>
    <t>05.11.2014.
MKN spēkā stāšanās</t>
  </si>
  <si>
    <t>MKN spēkā stāšanās
19.12.2015.</t>
  </si>
  <si>
    <t>09.12.2015.
MKN spēkā stāšanās</t>
  </si>
  <si>
    <t>2016 decembris</t>
  </si>
  <si>
    <t>Ir izpildīts  21.01.2016</t>
  </si>
  <si>
    <t xml:space="preserve">2015 septembris
</t>
  </si>
  <si>
    <r>
      <t xml:space="preserve">Sākotnēji plānotā atlases uzsākšana </t>
    </r>
    <r>
      <rPr>
        <i/>
        <sz val="10"/>
        <color rgb="FFFF0000"/>
        <rFont val="Calibri"/>
        <family val="2"/>
        <charset val="186"/>
        <scheme val="minor"/>
      </rPr>
      <t xml:space="preserve">(Konkrēts datums/mēneši no MKN apstiprināšanas) </t>
    </r>
    <r>
      <rPr>
        <sz val="10"/>
        <rFont val="Calibri"/>
        <family val="2"/>
        <charset val="186"/>
        <scheme val="minor"/>
      </rPr>
      <t xml:space="preserve">
</t>
    </r>
  </si>
  <si>
    <r>
      <t xml:space="preserve">Izpildes statuss </t>
    </r>
    <r>
      <rPr>
        <i/>
        <sz val="10"/>
        <color rgb="FFFF0000"/>
        <rFont val="Calibri"/>
        <family val="2"/>
        <charset val="186"/>
        <scheme val="minor"/>
      </rPr>
      <t>(i</t>
    </r>
    <r>
      <rPr>
        <i/>
        <sz val="9"/>
        <color rgb="FFFF0000"/>
        <rFont val="Calibri"/>
        <family val="2"/>
        <charset val="186"/>
        <scheme val="minor"/>
      </rPr>
      <t>r vai nav izpildīts, vai nav pienācis)</t>
    </r>
  </si>
  <si>
    <t>Ir izpildīts
10.12.2015.</t>
  </si>
  <si>
    <t xml:space="preserve">
2016 marts</t>
  </si>
  <si>
    <t xml:space="preserve"> 2016 augusts</t>
  </si>
  <si>
    <t xml:space="preserve">
2016 februāris</t>
  </si>
  <si>
    <t xml:space="preserve">
2016 septembris</t>
  </si>
  <si>
    <r>
      <t xml:space="preserve">Projektu apstiprināšana </t>
    </r>
    <r>
      <rPr>
        <i/>
        <sz val="10"/>
        <color rgb="FFFF0000"/>
        <rFont val="Calibri"/>
        <family val="2"/>
        <charset val="186"/>
        <scheme val="minor"/>
      </rPr>
      <t>(konkrēts datums/mēneši no atlases izsludināšanas)
(faktiskais - ar zaļu)</t>
    </r>
  </si>
  <si>
    <r>
      <t xml:space="preserve">Kritēriju komplekta </t>
    </r>
    <r>
      <rPr>
        <b/>
        <sz val="10"/>
        <rFont val="Calibri"/>
        <family val="2"/>
        <charset val="186"/>
        <scheme val="minor"/>
      </rPr>
      <t>iesniegšana AK</t>
    </r>
    <r>
      <rPr>
        <sz val="10"/>
        <rFont val="Calibri"/>
        <family val="2"/>
        <charset val="186"/>
        <scheme val="minor"/>
      </rPr>
      <t xml:space="preserve"> </t>
    </r>
    <r>
      <rPr>
        <i/>
        <sz val="10"/>
        <rFont val="Calibri"/>
        <family val="2"/>
        <charset val="186"/>
        <scheme val="minor"/>
      </rPr>
      <t xml:space="preserve">
(mēn., kad iesūta AK)</t>
    </r>
  </si>
  <si>
    <t xml:space="preserve">Sākotnēji plānotais izsludināšanas datums VSS </t>
  </si>
  <si>
    <t xml:space="preserve">2016 marts            </t>
  </si>
  <si>
    <t xml:space="preserve">       I cet 2017</t>
  </si>
  <si>
    <t xml:space="preserve">  I cet 2017</t>
  </si>
  <si>
    <t xml:space="preserve"> 2016 aprīlis</t>
  </si>
  <si>
    <t xml:space="preserve"> 2016 jūnijs</t>
  </si>
  <si>
    <t>Uzlabot pieeju karjeras atbalstam izglītojamajiem vispārējās un profesionālās izglītības iestādēs</t>
  </si>
  <si>
    <t xml:space="preserve">2016 februāris
</t>
  </si>
  <si>
    <t xml:space="preserve"> 2016 maijs</t>
  </si>
  <si>
    <t>3.2.1.1.</t>
  </si>
  <si>
    <t>Ir izpildīts
27.01.2016</t>
  </si>
  <si>
    <t xml:space="preserve">2016 janvāris </t>
  </si>
  <si>
    <t>Palielināt privāto investīciju apjomu reģionos, veicot ieguldījumus uzņēmējdarbības attīstībai atbilstoši pašvaldību attīstības programmās noteiktajai teritoriju ekonomiskajai specializācijai un balstoties uz vietējo uzņēmēju vajadzībām (3. kārta)</t>
  </si>
  <si>
    <r>
      <t xml:space="preserve">Atlases veids IPIA/ APIA </t>
    </r>
    <r>
      <rPr>
        <b/>
        <vertAlign val="superscript"/>
        <sz val="10"/>
        <rFont val="Calibri"/>
        <family val="2"/>
        <charset val="186"/>
        <scheme val="minor"/>
      </rPr>
      <t>[1]</t>
    </r>
  </si>
  <si>
    <r>
      <t xml:space="preserve">Atbildīgā iestāde </t>
    </r>
    <r>
      <rPr>
        <b/>
        <vertAlign val="superscript"/>
        <sz val="10"/>
        <rFont val="Calibri"/>
        <family val="2"/>
        <charset val="186"/>
        <scheme val="minor"/>
      </rPr>
      <t>[2]</t>
    </r>
  </si>
  <si>
    <r>
      <t xml:space="preserve">Fonds </t>
    </r>
    <r>
      <rPr>
        <b/>
        <vertAlign val="superscript"/>
        <sz val="10"/>
        <rFont val="Calibri"/>
        <family val="2"/>
        <charset val="186"/>
        <scheme val="minor"/>
      </rPr>
      <t>[3]</t>
    </r>
  </si>
  <si>
    <t>EUR
Kohēzijas politikas finansējums kopā</t>
  </si>
  <si>
    <t>Specifiskā atbalsta mērķa (SAM)/
Pasākuma numurs</t>
  </si>
  <si>
    <t>[2] ERAF - Eiropas Reģionālās attīstības fonds; ESF - Eiropas Sociālais fonds; KF - Kohēzijas fonds; JNI - ES budžeta speciālais piešķīrums jauniešu nodarbinātības iniciatīvas finansēšanai</t>
  </si>
  <si>
    <t>[1] IPIA - ierobežota projektu iesniegumu atlase, APIA - atklāta projektu iesniegumu atlase</t>
  </si>
  <si>
    <t>[3] EM - Ekonomikas ministrija; FM - Finanšu ministrija; IZM - Izglītības un zinātnes ministrija; KM - Kultūras ministrija; LM - Labklājības ministrija; SM - Satiksmes ministrija; TM - Tieslietu ministrija; VARAM - Vides aizsardzības un reģionālās attīstības ministrija; VK - Valsts kanceleja; VM - Veselības ministrija; ZM - Zemkopības ministrija</t>
  </si>
  <si>
    <r>
      <t>N/A</t>
    </r>
    <r>
      <rPr>
        <vertAlign val="superscript"/>
        <sz val="10"/>
        <rFont val="Calibri"/>
        <family val="2"/>
        <charset val="186"/>
        <scheme val="minor"/>
      </rPr>
      <t>[5]</t>
    </r>
  </si>
  <si>
    <t>[5] Saskaņā ar panākto vienošanos Eiropas Savienības struktūrfondu un Kohēzijas fonda Uzraudzības komitejas 2015.gada 30.aprīļa sēdē finanšu instrumentiem kritēriju komplekti atsevišķi netiks izstrādāti.</t>
  </si>
  <si>
    <t>Izpildīts
01.10.2015</t>
  </si>
  <si>
    <r>
      <t xml:space="preserve">4 </t>
    </r>
    <r>
      <rPr>
        <vertAlign val="superscript"/>
        <sz val="10"/>
        <rFont val="Calibri"/>
        <family val="2"/>
        <charset val="186"/>
        <scheme val="minor"/>
      </rPr>
      <t>[6]</t>
    </r>
  </si>
  <si>
    <t>[6] Ņemot vērā, ka SAM ietvaros plānoti lielie projekti, projektu apstiprināšas datums ir indikatīvs, jo jāņem vērā, ka lielais projekts pirms lēmuma par saskaņojams ar Eiropas Komisiju</t>
  </si>
  <si>
    <t>Ir izpildīts 
11.02.2016</t>
  </si>
  <si>
    <t>Ir izpildīts
21.01.2016.</t>
  </si>
  <si>
    <t>Ir izpildīts
28.01.2016.</t>
  </si>
  <si>
    <t>MKN spēkā stāšanās, 01.01.2014. tehniskās dokumentācijas izstrādei</t>
  </si>
  <si>
    <t>Ir izpildīts 10.02.2016</t>
  </si>
  <si>
    <t>8.4.1.</t>
  </si>
  <si>
    <t>Ir izpildīts 
26.02.2015</t>
  </si>
  <si>
    <t>Ir izpildīts
09.02.2016. 
Nr.102</t>
  </si>
  <si>
    <t>Ir izpildīts
09.02.2016. 
Nr.91</t>
  </si>
  <si>
    <t>Ir izpildīts
09.02.2016.</t>
  </si>
  <si>
    <t>Ir izpildīts 21.05.2015</t>
  </si>
  <si>
    <t xml:space="preserve">Reģionālie biznesa inkubatori un radošo industriju inkubators </t>
  </si>
  <si>
    <t>Ir izpildīts
29.01.2016</t>
  </si>
  <si>
    <t>Finanšu ministre</t>
  </si>
  <si>
    <t>D.Reizniece-Ozola</t>
  </si>
  <si>
    <t>5.2.1.3.</t>
  </si>
  <si>
    <t>Atkritumu reģenerācijas veicināšana</t>
  </si>
  <si>
    <t>2017 janvāris</t>
  </si>
  <si>
    <t>2017.gada II cet.</t>
  </si>
  <si>
    <t>2017.gada III cet.</t>
  </si>
  <si>
    <t>2017.gada I cet.</t>
  </si>
  <si>
    <t>Ir izpildīts 
26.01.2016
Nr.68</t>
  </si>
  <si>
    <t>Ir izpildīts 
24.11.2015.
Nr.670</t>
  </si>
  <si>
    <t>Ir izpildīts
18.02.2016</t>
  </si>
  <si>
    <t>Ir izpildīts
25.02.2016</t>
  </si>
  <si>
    <t>Ir izpildīts 01.03.2016</t>
  </si>
  <si>
    <t>Ir izpildīts 
08.03.2016</t>
  </si>
  <si>
    <t>Ir izpildīts
08.03.2016</t>
  </si>
  <si>
    <t xml:space="preserve">Izpildīts 08.03.2016. </t>
  </si>
  <si>
    <t>Ir izpildīts
23.02.2016.</t>
  </si>
  <si>
    <t>Ir izpildīts 
28.01.2016</t>
  </si>
  <si>
    <t>Ir izpildīts
08.03.2016.</t>
  </si>
  <si>
    <t>Ir izpildīts 25.02.2016</t>
  </si>
  <si>
    <t>Ir izpildīts 
15.03.2016</t>
  </si>
  <si>
    <t>Ir izpildīts 
22.03.2016</t>
  </si>
  <si>
    <t>Ir izpildīts 
29.03.2016</t>
  </si>
  <si>
    <t>Ir izpildīts 18.03.2016</t>
  </si>
  <si>
    <t>Ir izpildīts 22.03.2016</t>
  </si>
  <si>
    <t>Ir izpildīts
15.03.2016</t>
  </si>
  <si>
    <t>15.05.2016.</t>
  </si>
  <si>
    <t>22.05.2016.</t>
  </si>
  <si>
    <t>22.07.2016.</t>
  </si>
  <si>
    <t>Ir izpildīts
31.03.2016.</t>
  </si>
  <si>
    <t>Ir izpildīts 
01.03.2016 (iesniegti grozījumi MK 2010.gada 26.oktobra noteikumos Nr.997</t>
  </si>
  <si>
    <t>Ir izpildīts
02.02.2016</t>
  </si>
  <si>
    <t>Atbalsts jaunu produktu un tehnoloģiju izstrādei kompetences centru ietvaros (3.kārta)</t>
  </si>
  <si>
    <t>Riska kapitāls (Izaugsmes kapitāla fonds)</t>
  </si>
  <si>
    <t>Atbalsts jaunu produktu un tehnoloģiju izstrādei kompetences centru ietvaros (1.kārta)</t>
  </si>
  <si>
    <t>Atbalsts jaunu produktu un tehnoloģiju izstrādei kompetences centru ietvaros (2.kārta)</t>
  </si>
  <si>
    <t>Atbalsts jaunu produktu un tehnoloģiju izstrādei kompetences centru ietvaros (4.kārta)</t>
  </si>
  <si>
    <t>2019 janvāris</t>
  </si>
  <si>
    <t>2017 marts</t>
  </si>
  <si>
    <t>Ir izpildīts
05.04.2016</t>
  </si>
  <si>
    <t>Ir izpildīts 11.03.2016</t>
  </si>
  <si>
    <t>2018 jūlijs</t>
  </si>
  <si>
    <r>
      <t xml:space="preserve">Kritēriju apstiprināšana UK
</t>
    </r>
    <r>
      <rPr>
        <i/>
        <sz val="10"/>
        <rFont val="Calibri"/>
        <family val="2"/>
        <charset val="186"/>
        <scheme val="minor"/>
      </rPr>
      <t>(Apstiprināšanas datums)</t>
    </r>
  </si>
  <si>
    <t>24.11.2015.</t>
  </si>
  <si>
    <t>02.07.2015.</t>
  </si>
  <si>
    <t>23.12.2014.</t>
  </si>
  <si>
    <t>27.01.2016.</t>
  </si>
  <si>
    <t>08.03.2016.</t>
  </si>
  <si>
    <t>20.01.2016.</t>
  </si>
  <si>
    <t>18.12.2014.</t>
  </si>
  <si>
    <t>30.04.2015.</t>
  </si>
  <si>
    <t>11.06.2015.</t>
  </si>
  <si>
    <t>04.08.2015.</t>
  </si>
  <si>
    <t>17.04.2015.</t>
  </si>
  <si>
    <t>16.02.2015.</t>
  </si>
  <si>
    <t>03.11.2015.</t>
  </si>
  <si>
    <t>Ir izpildīts
30.03.2016</t>
  </si>
  <si>
    <t>31.03.2016.</t>
  </si>
  <si>
    <t>Ir izpildīts
31.03.2016</t>
  </si>
  <si>
    <t>Grupēšana</t>
  </si>
  <si>
    <t>x</t>
  </si>
  <si>
    <t>Ir izpildīts
5.01.2016.</t>
  </si>
  <si>
    <t>Ir izpildīts
22.03.2015.</t>
  </si>
  <si>
    <t>S.Skladovs</t>
  </si>
  <si>
    <t>67095699; Salvis.Skladovs@fm.gov.lv</t>
  </si>
  <si>
    <t>EUR
Indikatīvais finansējums kopā</t>
  </si>
  <si>
    <t>8.1.2.</t>
  </si>
  <si>
    <t>Ir izpildīts
04.04.2016</t>
  </si>
  <si>
    <t>Ir izpildīts 
05.04.2016</t>
  </si>
  <si>
    <t>Ir izpildīts 07.04.2016</t>
  </si>
  <si>
    <t>Ir izpildīts
12.04.2016</t>
  </si>
  <si>
    <t>05.06.2016.</t>
  </si>
  <si>
    <t xml:space="preserve">Ir izpildīts 24.03.2016. </t>
  </si>
  <si>
    <t>Ir izpildīts
07.01.2016.</t>
  </si>
  <si>
    <t>Ir izpildīts
18.12.2015.</t>
  </si>
  <si>
    <t xml:space="preserve">[4] Atbilstoši KDG 09.03.2016. sēdē panāktajai vienošanās, kā arī Ministru prezidenta 2016,gada rezolūcijai Nr. 1.1.1/10. Ministru kabineta noteikumi būtu saskaņojami 2 mēnešus pēc izsludināšanas Valsts sekretāru sanāksmē, attiecīgi iesniedzot Ministru kabinetā, savukārt nesaskaņošanas gadījumā, Ministru kabineta komitejas sēdē. </t>
  </si>
  <si>
    <t>Ir izpildīts
14.04.2016.</t>
  </si>
  <si>
    <t>Ir izpildīts 13.04.2016</t>
  </si>
  <si>
    <t>Ir izpildīts 15.04.2016</t>
  </si>
  <si>
    <t>Ir izpildīts 12.04.2016.</t>
  </si>
  <si>
    <t>Izpildīts
19.04.2016.</t>
  </si>
  <si>
    <t>Izpildīts
21.04.2016.</t>
  </si>
  <si>
    <t>Izpildīts
20.04.2016.</t>
  </si>
  <si>
    <t>Ir izpildīts
25.04.2016</t>
  </si>
  <si>
    <t>Ir izpildīts 
27.04.2016</t>
  </si>
  <si>
    <t>Ir izpildīts
26.04.2016</t>
  </si>
  <si>
    <t>Ir izpildīts
16.02.2016</t>
  </si>
  <si>
    <t>Ir izpildīts 
03.05.2016</t>
  </si>
  <si>
    <t>Ir izpildīts
10.05.2016</t>
  </si>
  <si>
    <t>Ir izpildīts 03.05.2016</t>
  </si>
  <si>
    <t>Ir izpildīts 10.05.2016.</t>
  </si>
  <si>
    <t>PI iesniegšana sadarbības iestādē</t>
  </si>
  <si>
    <t>MK noteikumos noteiktajā kārtībā</t>
  </si>
  <si>
    <t>Vienošanās noslēgšana</t>
  </si>
  <si>
    <r>
      <t xml:space="preserve">Izdevumu attiecināmība (indikatīvi līdz MKN apstiprināšanai)
</t>
    </r>
    <r>
      <rPr>
        <i/>
        <sz val="10"/>
        <color rgb="FFFF0000"/>
        <rFont val="Calibri"/>
        <family val="2"/>
        <charset val="186"/>
        <scheme val="minor"/>
      </rPr>
      <t>( konkrēts datums/MKN spēkā stāšanās/līguma/vienošanās noslēgšana)</t>
    </r>
    <r>
      <rPr>
        <i/>
        <sz val="10"/>
        <rFont val="Calibri"/>
        <family val="2"/>
        <charset val="186"/>
        <scheme val="minor"/>
      </rPr>
      <t xml:space="preserve">
</t>
    </r>
  </si>
  <si>
    <t>Ir izpildīts
12.05.2016.</t>
  </si>
  <si>
    <t>Ir izpildīts
13.05.2016</t>
  </si>
  <si>
    <t>Ir izpildīts
12.05.2016</t>
  </si>
  <si>
    <t>Ir izpildīts
16.05.2016</t>
  </si>
  <si>
    <t>Ir izpildīts
17.05.2016</t>
  </si>
  <si>
    <t>Ir izpildīts
19.05.2016</t>
  </si>
  <si>
    <t>Ir izpildīts
26.05.2016</t>
  </si>
  <si>
    <t>Ir izpildīts
24.05.2016</t>
  </si>
  <si>
    <t>Ir izpildīts
31.05.2016</t>
  </si>
  <si>
    <t>Nav izpildīts + pārsniedz 2 mēn VSS</t>
  </si>
  <si>
    <t>Ir izpildīts
07.06.2016</t>
  </si>
  <si>
    <t>Ir izpildīts 
03.06.2016</t>
  </si>
  <si>
    <t>Ir izpildīts 07.06.2016.</t>
  </si>
  <si>
    <t>Izpildīts
02.06.2016.</t>
  </si>
  <si>
    <t>Izpildīts
09.06.2016.</t>
  </si>
  <si>
    <t>Ir izpildīts
14.06.2016</t>
  </si>
  <si>
    <t>02.06.2016.</t>
  </si>
  <si>
    <t>Ir izpildīts
15.06.2016</t>
  </si>
  <si>
    <t>Ir izpildīts
17.06.2016</t>
  </si>
  <si>
    <t>Ir izpildīts
16.06.2016</t>
  </si>
  <si>
    <t>Ir izpildīts
21.06.2016</t>
  </si>
  <si>
    <t>13.04.2016*/priekšnosacījums - EK atbilde par valsts atbalsta jautājumiem</t>
  </si>
  <si>
    <t>10.05.2016*/priekšnosacījums - EK atbilde par valsts atbalsta jautājumiem</t>
  </si>
  <si>
    <t>08.05.2016*/ pēc projektu aprakstu apstiprināšanas</t>
  </si>
  <si>
    <t>*Nav izpildīts, jo MK nav apstiprināti projekta apraksti</t>
  </si>
  <si>
    <t>Ir izpildīts
28.04.2016.</t>
  </si>
  <si>
    <t>Ir izpildīts
30.06.2016</t>
  </si>
  <si>
    <t>12.06.2016*/priekšnosacījums-publiskā iepirkuma kritēriju saskaņošana</t>
  </si>
  <si>
    <t>*Nav izpildīts, jo iepirkuma kritēriji nav saskaņoti</t>
  </si>
  <si>
    <t>*Nav izpildīts, jo nav saskaņots nolikums</t>
  </si>
  <si>
    <t>Ir izpildīts 
05.07.2016</t>
  </si>
  <si>
    <t>Ir izpildīts 
04.07.2016</t>
  </si>
  <si>
    <t>04.07.2016.</t>
  </si>
  <si>
    <t>Ir izpildīts 
07.07.2016</t>
  </si>
  <si>
    <t>20.06.2016.</t>
  </si>
  <si>
    <t>Ir izpildīts 
12.07.2016</t>
  </si>
  <si>
    <t>Ir izpildīts 07.07.2016*/uzsākusi Valmiera (9 lielās pilsētas)</t>
  </si>
  <si>
    <t>Ir izpildīts
12.07.2016</t>
  </si>
  <si>
    <t>08.06.2016*/ pēc projektu ideju priekšatlases noslēguma</t>
  </si>
  <si>
    <t>*Nav izpildīts, jo nav pabeigta projektu ideju priekšatlase</t>
  </si>
  <si>
    <t>19.06.2016*/priekšnosacījums-nolikuma apstiprināšana, kura kavējas, jo ieilga CBA metodijas apstiprināšana</t>
  </si>
  <si>
    <t>Ir izpildīts  15.07.2016</t>
  </si>
  <si>
    <t>Ir izpildīts 
20.07.2016</t>
  </si>
  <si>
    <t>Valsts pārvaldes profesionālā pilnveide labāka tiesiskā regulējuma izstrādē mazo un vidējo komersantu atbalsta, korupcijas novēršanas un ēnu ekonomikas mazināšanas jomās (2. kārta)</t>
  </si>
  <si>
    <t>Ir izpildīts
14.07.2015.* Grozījumi 17.05.2016.</t>
  </si>
  <si>
    <t>Valsts pārvaldes profesionālā pilnveide labāka tiesiskā regulējuma izstrādē mazo un vidējo komersantu atbalsta, korupcijas novēršanas un ēnu ekonomikas mazināšanas jomās (1. kārta)</t>
  </si>
  <si>
    <t>Ir izpildīts
04.07.2016</t>
  </si>
  <si>
    <t>Ir izpildīts 
21.07.2016</t>
  </si>
  <si>
    <t>EUR
JNI</t>
  </si>
  <si>
    <t>Aktīvās darba tirgus politikas pasākumu īstenošana jauniešu bezdarbnieku nodarbinātības veicināšanai (t.sk. JNI 15 515 561 EUR)</t>
  </si>
  <si>
    <t>Sākotnējās profesionālās izglītības programmu īstenošana garantijas jauniešiem sistēmas ietvaros(t.sk. JNI 13 495 078 EUR)</t>
  </si>
  <si>
    <t>Ir izpildīts
22.06.2016</t>
  </si>
  <si>
    <t>Eiropas Savienības struktūrfondu un Kohēzijas fonda 2014.-2020.gada plānošanas perioda specifisko atbalsta mērķu ieviešanas laika grafika statuss uz 01.08.2016</t>
  </si>
  <si>
    <t>Ir izpildīts
26.07.2016.</t>
  </si>
  <si>
    <t>Ir izpildīts
25.07.2016</t>
  </si>
  <si>
    <t>Ir izpildīts
27.07.2016</t>
  </si>
  <si>
    <t>Ir izpildīts
28.07.2016</t>
  </si>
  <si>
    <t>Izpildīts kā 
MK lieta 25.07.2016.</t>
  </si>
  <si>
    <t>03.07.2016*/priekšnosacījums-nolikuma saskaņošana</t>
  </si>
  <si>
    <t>*Nav izpildīts, jo ieilga nolikuma saskaņošanas process</t>
  </si>
  <si>
    <t>24.07.2016*/ pēc projektu ideju priekšatlases noslēguma</t>
  </si>
  <si>
    <t>Ir izpildīts
15.07.2016.</t>
  </si>
  <si>
    <t>pārsniedz 2 mēn VSS</t>
  </si>
  <si>
    <t>*Nav izpildīts, jo saskaņošanas procesā atlases nolikumi</t>
  </si>
  <si>
    <t>Investīciju plāni sakārtoti sākot ar apstiprinātajiem MK noteikumiem jūlijā, turpinot ar kavējumiem un noslēdzot ar specifiskajiem atbalsta mērķiem/pasākumiem, kuriem MK noteikumu apstiprināšanas termiņš vēl nav iestājies.</t>
  </si>
  <si>
    <t>1.pielikums</t>
  </si>
  <si>
    <t>06.07.2015.</t>
  </si>
  <si>
    <t>26.08.2016.</t>
  </si>
  <si>
    <t>Tika plānots 27.04.2016. 05.07.2016. sagatavots SI lēmums par projekta iesnieguma noraidīšanu</t>
  </si>
  <si>
    <t>01.07.2016.</t>
  </si>
  <si>
    <t>24.08.2016*/ pēc projektu ideju priekšatlases noslēguma. Atlasi plānots uzsākt 01.12.2016.</t>
  </si>
  <si>
    <t>29.05.2016*/ pēc MKN un kritēriju grozījumu apstiprināšanas</t>
  </si>
  <si>
    <t>*Nav izpildīts, jo nav apstiprināti MKN un kritēriju grozījumi</t>
  </si>
  <si>
    <t>Tiks precizēts 2016.gada septembrī/
oktobrī</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</si>
</sst>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45" x14ac:knownFonts="1">
    <font>
      <sz val="12"/>
      <color theme="1"/>
      <name val="Times New Roman"/>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2"/>
      <charset val="186"/>
    </font>
    <font>
      <sz val="11"/>
      <color theme="1"/>
      <name val="Calibri"/>
      <family val="2"/>
      <charset val="186"/>
      <scheme val="minor"/>
    </font>
    <font>
      <sz val="10"/>
      <name val="Calibri"/>
      <family val="2"/>
      <charset val="186"/>
      <scheme val="minor"/>
    </font>
    <font>
      <sz val="10"/>
      <color theme="1"/>
      <name val="Calibri"/>
      <family val="2"/>
      <charset val="186"/>
      <scheme val="minor"/>
    </font>
    <font>
      <sz val="11"/>
      <color rgb="FF000000"/>
      <name val="Calibri"/>
      <family val="2"/>
    </font>
    <font>
      <b/>
      <sz val="10"/>
      <name val="Calibri"/>
      <family val="2"/>
      <charset val="186"/>
      <scheme val="minor"/>
    </font>
    <font>
      <i/>
      <sz val="10"/>
      <name val="Calibri"/>
      <family val="2"/>
      <charset val="186"/>
      <scheme val="minor"/>
    </font>
    <font>
      <i/>
      <sz val="9"/>
      <name val="Calibri"/>
      <family val="2"/>
      <charset val="186"/>
      <scheme val="minor"/>
    </font>
    <font>
      <sz val="10"/>
      <name val="Calibri"/>
      <family val="2"/>
      <charset val="186"/>
    </font>
    <font>
      <sz val="10"/>
      <color rgb="FFFF0000"/>
      <name val="Calibri"/>
      <family val="2"/>
      <charset val="186"/>
      <scheme val="minor"/>
    </font>
    <font>
      <sz val="11"/>
      <name val="Calibri"/>
      <family val="2"/>
      <charset val="186"/>
      <scheme val="minor"/>
    </font>
    <font>
      <i/>
      <sz val="10"/>
      <color rgb="FFFF0000"/>
      <name val="Calibri"/>
      <family val="2"/>
      <charset val="186"/>
      <scheme val="minor"/>
    </font>
    <font>
      <sz val="10"/>
      <name val="Calibri"/>
      <family val="2"/>
      <scheme val="minor"/>
    </font>
    <font>
      <i/>
      <sz val="9"/>
      <color rgb="FFFF0000"/>
      <name val="Calibri"/>
      <family val="2"/>
      <charset val="186"/>
      <scheme val="minor"/>
    </font>
    <font>
      <i/>
      <sz val="10"/>
      <color theme="1"/>
      <name val="Calibri"/>
      <family val="2"/>
      <charset val="186"/>
      <scheme val="minor"/>
    </font>
    <font>
      <b/>
      <i/>
      <sz val="10"/>
      <name val="Calibri"/>
      <family val="2"/>
      <charset val="186"/>
      <scheme val="minor"/>
    </font>
    <font>
      <b/>
      <vertAlign val="superscript"/>
      <sz val="10"/>
      <name val="Calibri"/>
      <family val="2"/>
      <charset val="186"/>
      <scheme val="minor"/>
    </font>
    <font>
      <vertAlign val="superscript"/>
      <sz val="10"/>
      <name val="Calibri"/>
      <family val="2"/>
      <charset val="186"/>
      <scheme val="minor"/>
    </font>
    <font>
      <sz val="24"/>
      <name val="Times New Roman"/>
      <family val="1"/>
      <charset val="186"/>
    </font>
    <font>
      <sz val="18"/>
      <color theme="1"/>
      <name val="Calibri"/>
      <family val="2"/>
      <charset val="186"/>
      <scheme val="minor"/>
    </font>
    <font>
      <sz val="18"/>
      <name val="Calibri"/>
      <family val="2"/>
      <charset val="186"/>
      <scheme val="minor"/>
    </font>
    <font>
      <sz val="18"/>
      <color theme="1"/>
      <name val="Times New Roman"/>
      <family val="2"/>
      <charset val="186"/>
    </font>
    <font>
      <sz val="9"/>
      <name val="Calibri"/>
      <family val="2"/>
      <charset val="186"/>
      <scheme val="minor"/>
    </font>
    <font>
      <b/>
      <sz val="10"/>
      <color theme="1"/>
      <name val="Calibri"/>
      <family val="2"/>
      <charset val="186"/>
      <scheme val="minor"/>
    </font>
    <font>
      <sz val="12"/>
      <color theme="1"/>
      <name val="Calibri"/>
      <family val="2"/>
      <charset val="186"/>
      <scheme val="min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39997558519241921"/>
        <bgColor rgb="FF000000"/>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9" tint="0.59999389629810485"/>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0045">
    <xf numFmtId="0" fontId="0" fillId="0" borderId="0"/>
    <xf numFmtId="9" fontId="20" fillId="0" borderId="0" applyFont="0" applyFill="0" applyBorder="0" applyAlignment="0" applyProtection="0"/>
    <xf numFmtId="0" fontId="21" fillId="0" borderId="0"/>
    <xf numFmtId="9" fontId="21" fillId="0" borderId="0" applyFont="0" applyFill="0" applyBorder="0" applyAlignment="0" applyProtection="0"/>
    <xf numFmtId="0" fontId="20" fillId="0" borderId="0"/>
    <xf numFmtId="0" fontId="21" fillId="0" borderId="0"/>
    <xf numFmtId="9" fontId="21" fillId="0" borderId="0" applyFont="0" applyFill="0" applyBorder="0" applyAlignment="0" applyProtection="0"/>
    <xf numFmtId="0" fontId="19" fillId="0" borderId="0"/>
    <xf numFmtId="0" fontId="24" fillId="0" borderId="0" applyNumberFormat="0" applyBorder="0" applyAlignment="0"/>
    <xf numFmtId="9" fontId="24"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6" fillId="0" borderId="0"/>
    <xf numFmtId="0" fontId="16" fillId="0" borderId="0"/>
    <xf numFmtId="0" fontId="16"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43" fontId="20"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43" fontId="2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cellStyleXfs>
  <cellXfs count="142">
    <xf numFmtId="0" fontId="0" fillId="0" borderId="0" xfId="0"/>
    <xf numFmtId="3" fontId="0" fillId="0" borderId="0" xfId="0" applyNumberFormat="1"/>
    <xf numFmtId="0" fontId="0" fillId="0" borderId="0" xfId="0"/>
    <xf numFmtId="0" fontId="0" fillId="2" borderId="0" xfId="0" applyFill="1"/>
    <xf numFmtId="3" fontId="0" fillId="2" borderId="0" xfId="0" applyNumberFormat="1" applyFill="1"/>
    <xf numFmtId="10" fontId="0" fillId="0" borderId="0" xfId="1" applyNumberFormat="1" applyFont="1"/>
    <xf numFmtId="0" fontId="23" fillId="0" borderId="0" xfId="0" applyFont="1" applyAlignment="1">
      <alignment wrapText="1"/>
    </xf>
    <xf numFmtId="0" fontId="23" fillId="0" borderId="0" xfId="0" applyFont="1"/>
    <xf numFmtId="0" fontId="23" fillId="0" borderId="1" xfId="0" applyFont="1" applyBorder="1" applyAlignment="1">
      <alignment horizontal="center" vertical="center"/>
    </xf>
    <xf numFmtId="49" fontId="23" fillId="0" borderId="0" xfId="0" applyNumberFormat="1" applyFont="1"/>
    <xf numFmtId="0" fontId="23" fillId="0" borderId="1" xfId="0" applyFont="1" applyBorder="1"/>
    <xf numFmtId="0" fontId="22" fillId="0" borderId="0" xfId="0" applyFont="1"/>
    <xf numFmtId="49" fontId="23" fillId="0" borderId="6" xfId="0" applyNumberFormat="1" applyFont="1" applyBorder="1"/>
    <xf numFmtId="0" fontId="25" fillId="0" borderId="1" xfId="0" applyFont="1" applyFill="1" applyBorder="1" applyAlignment="1">
      <alignment horizontal="center" vertical="center" wrapText="1"/>
    </xf>
    <xf numFmtId="0" fontId="23" fillId="3" borderId="0" xfId="0" applyFont="1" applyFill="1"/>
    <xf numFmtId="49" fontId="22" fillId="0" borderId="1" xfId="5" applyNumberFormat="1" applyFont="1" applyFill="1" applyBorder="1" applyAlignment="1">
      <alignment horizontal="center" vertical="center"/>
    </xf>
    <xf numFmtId="14" fontId="22" fillId="10" borderId="1" xfId="0" applyNumberFormat="1" applyFont="1" applyFill="1" applyBorder="1" applyAlignment="1">
      <alignment horizontal="center" vertical="center" wrapText="1"/>
    </xf>
    <xf numFmtId="14" fontId="22" fillId="0" borderId="0" xfId="0" applyNumberFormat="1" applyFont="1" applyFill="1" applyBorder="1" applyAlignment="1">
      <alignment horizontal="center" vertical="center" wrapText="1"/>
    </xf>
    <xf numFmtId="14" fontId="22" fillId="8" borderId="1" xfId="16384" applyNumberFormat="1" applyFont="1" applyFill="1" applyBorder="1" applyAlignment="1">
      <alignment horizontal="center" vertical="center" wrapText="1"/>
    </xf>
    <xf numFmtId="3" fontId="30" fillId="0" borderId="1" xfId="16059" applyNumberFormat="1" applyFont="1" applyFill="1" applyBorder="1" applyAlignment="1">
      <alignment horizontal="center" vertical="center" wrapText="1"/>
    </xf>
    <xf numFmtId="0" fontId="25" fillId="7" borderId="5" xfId="0" applyFont="1" applyFill="1" applyBorder="1" applyAlignment="1">
      <alignment horizontal="center" vertical="center" wrapText="1"/>
    </xf>
    <xf numFmtId="3" fontId="23" fillId="0" borderId="0" xfId="0" applyNumberFormat="1" applyFont="1"/>
    <xf numFmtId="0" fontId="22" fillId="6" borderId="1"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3" fillId="0" borderId="0" xfId="0" applyFont="1"/>
    <xf numFmtId="1" fontId="22" fillId="0"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3" fontId="22" fillId="0" borderId="1" xfId="0" applyNumberFormat="1" applyFont="1" applyFill="1" applyBorder="1" applyAlignment="1">
      <alignment horizontal="center" vertical="center" wrapText="1"/>
    </xf>
    <xf numFmtId="9" fontId="22" fillId="0" borderId="1" xfId="1" applyFont="1" applyFill="1" applyBorder="1" applyAlignment="1">
      <alignment horizontal="center" vertical="center" wrapText="1"/>
    </xf>
    <xf numFmtId="3" fontId="22"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xf numFmtId="0" fontId="25" fillId="0" borderId="1" xfId="0" applyFont="1" applyFill="1" applyBorder="1" applyAlignment="1">
      <alignment horizontal="center" vertical="center"/>
    </xf>
    <xf numFmtId="1" fontId="23" fillId="0" borderId="0" xfId="0" applyNumberFormat="1" applyFont="1" applyAlignment="1">
      <alignment horizontal="center" vertical="center" wrapText="1"/>
    </xf>
    <xf numFmtId="1" fontId="22" fillId="0" borderId="0" xfId="0" applyNumberFormat="1" applyFont="1"/>
    <xf numFmtId="0" fontId="23" fillId="0" borderId="0" xfId="0" applyNumberFormat="1" applyFont="1" applyAlignment="1">
      <alignment horizontal="center" vertical="center" wrapText="1"/>
    </xf>
    <xf numFmtId="0" fontId="22" fillId="0" borderId="1" xfId="0" applyNumberFormat="1" applyFont="1" applyFill="1" applyBorder="1" applyAlignment="1">
      <alignment horizontal="center" vertical="center" wrapText="1"/>
    </xf>
    <xf numFmtId="0" fontId="22" fillId="0" borderId="0" xfId="0" applyNumberFormat="1" applyFont="1"/>
    <xf numFmtId="14" fontId="22" fillId="3"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indent="1"/>
    </xf>
    <xf numFmtId="14" fontId="22" fillId="9" borderId="1" xfId="0" applyNumberFormat="1" applyFont="1" applyFill="1" applyBorder="1" applyAlignment="1">
      <alignment horizontal="center" vertical="center" wrapText="1"/>
    </xf>
    <xf numFmtId="14" fontId="22" fillId="9" borderId="1" xfId="0" applyNumberFormat="1" applyFont="1" applyFill="1" applyBorder="1" applyAlignment="1">
      <alignment horizontal="center" vertical="center"/>
    </xf>
    <xf numFmtId="14" fontId="28" fillId="0" borderId="1" xfId="0" applyNumberFormat="1" applyFont="1" applyFill="1" applyBorder="1" applyAlignment="1">
      <alignment horizontal="center" vertical="center" wrapText="1"/>
    </xf>
    <xf numFmtId="14" fontId="22" fillId="0" borderId="1" xfId="73" applyNumberFormat="1" applyFont="1" applyFill="1" applyBorder="1" applyAlignment="1">
      <alignment horizontal="center" vertical="center" wrapText="1"/>
    </xf>
    <xf numFmtId="0" fontId="25" fillId="7" borderId="5" xfId="0" applyFont="1" applyFill="1" applyBorder="1" applyAlignment="1">
      <alignment horizontal="center" vertical="center" wrapText="1"/>
    </xf>
    <xf numFmtId="3" fontId="31" fillId="0" borderId="1" xfId="0" applyNumberFormat="1" applyFont="1" applyFill="1" applyBorder="1" applyAlignment="1">
      <alignment horizontal="center" vertical="center" wrapText="1"/>
    </xf>
    <xf numFmtId="9" fontId="31" fillId="0" borderId="1" xfId="1" applyFont="1" applyFill="1" applyBorder="1" applyAlignment="1">
      <alignment horizontal="center" vertical="center" wrapText="1"/>
    </xf>
    <xf numFmtId="0" fontId="22" fillId="11" borderId="1" xfId="0" applyNumberFormat="1" applyFont="1" applyFill="1" applyBorder="1" applyAlignment="1">
      <alignment horizontal="center" vertical="center" wrapText="1"/>
    </xf>
    <xf numFmtId="0" fontId="22" fillId="11" borderId="1" xfId="0" applyFont="1" applyFill="1" applyBorder="1" applyAlignment="1">
      <alignment horizontal="center" vertical="center" wrapText="1"/>
    </xf>
    <xf numFmtId="0" fontId="23" fillId="0" borderId="0" xfId="0" applyFont="1" applyFill="1" applyBorder="1" applyAlignment="1">
      <alignment horizontal="center" vertical="center"/>
    </xf>
    <xf numFmtId="49" fontId="22" fillId="0" borderId="0" xfId="5" applyNumberFormat="1" applyFont="1" applyFill="1" applyBorder="1" applyAlignment="1">
      <alignment horizontal="center" vertical="center"/>
    </xf>
    <xf numFmtId="49" fontId="22" fillId="0" borderId="0" xfId="5" applyNumberFormat="1" applyFont="1" applyFill="1" applyBorder="1" applyAlignment="1">
      <alignment horizontal="left" vertical="center" wrapText="1" indent="1"/>
    </xf>
    <xf numFmtId="0" fontId="22" fillId="0" borderId="0" xfId="0" applyFont="1" applyFill="1" applyBorder="1" applyAlignment="1">
      <alignment horizontal="center" vertical="center"/>
    </xf>
    <xf numFmtId="0" fontId="25" fillId="0" borderId="0" xfId="0" applyFont="1" applyFill="1" applyBorder="1" applyAlignment="1">
      <alignment horizontal="center" vertical="center"/>
    </xf>
    <xf numFmtId="3" fontId="22" fillId="0" borderId="0" xfId="0" applyNumberFormat="1" applyFont="1" applyFill="1" applyBorder="1" applyAlignment="1">
      <alignment horizontal="center" vertical="center" wrapText="1"/>
    </xf>
    <xf numFmtId="9" fontId="22" fillId="0" borderId="0" xfId="1" applyFont="1" applyFill="1" applyBorder="1" applyAlignment="1">
      <alignment horizontal="center" vertical="center" wrapText="1"/>
    </xf>
    <xf numFmtId="0" fontId="22" fillId="0" borderId="0" xfId="0" applyNumberFormat="1" applyFont="1" applyFill="1" applyBorder="1" applyAlignment="1">
      <alignment horizontal="center" vertical="center"/>
    </xf>
    <xf numFmtId="1" fontId="22" fillId="0" borderId="0" xfId="0" applyNumberFormat="1" applyFont="1" applyFill="1" applyBorder="1" applyAlignment="1">
      <alignment horizontal="center" vertical="center"/>
    </xf>
    <xf numFmtId="0" fontId="23" fillId="0" borderId="0" xfId="0" applyFont="1" applyFill="1" applyBorder="1"/>
    <xf numFmtId="0" fontId="23" fillId="0" borderId="1" xfId="0" applyNumberFormat="1" applyFont="1" applyFill="1" applyBorder="1" applyAlignment="1">
      <alignment horizontal="center" vertical="center" wrapText="1"/>
    </xf>
    <xf numFmtId="1" fontId="22" fillId="8" borderId="1" xfId="0" applyNumberFormat="1" applyFont="1" applyFill="1" applyBorder="1" applyAlignment="1">
      <alignment horizontal="center" vertical="center" wrapText="1"/>
    </xf>
    <xf numFmtId="1" fontId="22" fillId="0" borderId="1" xfId="0" applyNumberFormat="1" applyFont="1" applyFill="1" applyBorder="1" applyAlignment="1">
      <alignment horizontal="center" vertical="center"/>
    </xf>
    <xf numFmtId="0" fontId="34" fillId="0" borderId="1" xfId="0" applyFont="1" applyFill="1" applyBorder="1" applyAlignment="1">
      <alignment horizontal="center" vertical="center"/>
    </xf>
    <xf numFmtId="49" fontId="26" fillId="0" borderId="1" xfId="5" applyNumberFormat="1" applyFont="1" applyFill="1" applyBorder="1" applyAlignment="1">
      <alignment horizontal="center" vertical="center"/>
    </xf>
    <xf numFmtId="0" fontId="26" fillId="0" borderId="1" xfId="0" applyFont="1" applyFill="1" applyBorder="1" applyAlignment="1">
      <alignment horizontal="left" vertical="center" wrapText="1" indent="1"/>
    </xf>
    <xf numFmtId="0" fontId="3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5" fillId="7" borderId="5" xfId="0"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Border="1" applyAlignment="1">
      <alignment horizontal="left"/>
    </xf>
    <xf numFmtId="0" fontId="38" fillId="0" borderId="0" xfId="0" applyFont="1" applyFill="1" applyAlignment="1"/>
    <xf numFmtId="0" fontId="39" fillId="0" borderId="0" xfId="0" applyFont="1" applyBorder="1" applyAlignment="1">
      <alignment horizontal="left"/>
    </xf>
    <xf numFmtId="0" fontId="40" fillId="0" borderId="0" xfId="0" applyFont="1"/>
    <xf numFmtId="0" fontId="41" fillId="0" borderId="0" xfId="0" applyFont="1"/>
    <xf numFmtId="0" fontId="23" fillId="0" borderId="0" xfId="0" applyFont="1" applyBorder="1" applyAlignment="1">
      <alignment vertical="center"/>
    </xf>
    <xf numFmtId="10" fontId="22" fillId="10" borderId="1" xfId="1" applyNumberFormat="1" applyFont="1" applyFill="1" applyBorder="1" applyAlignment="1">
      <alignment horizontal="center" vertical="center" wrapText="1"/>
    </xf>
    <xf numFmtId="14" fontId="22" fillId="8" borderId="1" xfId="0" applyNumberFormat="1" applyFont="1" applyFill="1" applyBorder="1" applyAlignment="1">
      <alignment horizontal="center" vertical="center" wrapText="1"/>
    </xf>
    <xf numFmtId="14" fontId="23" fillId="0" borderId="1" xfId="0" applyNumberFormat="1"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14" fontId="22" fillId="8" borderId="5" xfId="0" applyNumberFormat="1" applyFont="1" applyFill="1" applyBorder="1" applyAlignment="1">
      <alignment horizontal="center" vertical="center" wrapText="1"/>
    </xf>
    <xf numFmtId="3" fontId="26" fillId="0" borderId="1" xfId="0" applyNumberFormat="1" applyFont="1" applyFill="1" applyBorder="1" applyAlignment="1">
      <alignment horizontal="center" vertical="center" wrapText="1"/>
    </xf>
    <xf numFmtId="9" fontId="26" fillId="0" borderId="1" xfId="1" applyFont="1" applyFill="1" applyBorder="1" applyAlignment="1">
      <alignment horizontal="center" vertical="center" wrapText="1"/>
    </xf>
    <xf numFmtId="0" fontId="25" fillId="7" borderId="5" xfId="0" applyFont="1" applyFill="1" applyBorder="1" applyAlignment="1">
      <alignment horizontal="center" vertical="center" wrapText="1"/>
    </xf>
    <xf numFmtId="0" fontId="25" fillId="7" borderId="5" xfId="0" applyFont="1" applyFill="1" applyBorder="1" applyAlignment="1">
      <alignment horizontal="center" vertical="center" wrapText="1"/>
    </xf>
    <xf numFmtId="0" fontId="23" fillId="0" borderId="0" xfId="0" applyFont="1" applyAlignment="1">
      <alignment horizontal="center" vertical="center" wrapText="1"/>
    </xf>
    <xf numFmtId="14" fontId="23" fillId="8" borderId="1" xfId="0" applyNumberFormat="1" applyFont="1" applyFill="1" applyBorder="1" applyAlignment="1">
      <alignment horizontal="center" vertical="center"/>
    </xf>
    <xf numFmtId="0" fontId="23" fillId="8" borderId="1" xfId="0" applyFont="1" applyFill="1" applyBorder="1" applyAlignment="1">
      <alignment horizontal="center" vertical="center"/>
    </xf>
    <xf numFmtId="0" fontId="23" fillId="3" borderId="1" xfId="0" applyFont="1" applyFill="1" applyBorder="1" applyAlignment="1">
      <alignment horizontal="center" vertical="center"/>
    </xf>
    <xf numFmtId="14" fontId="22" fillId="4" borderId="2" xfId="0" applyNumberFormat="1" applyFont="1" applyFill="1" applyBorder="1" applyAlignment="1">
      <alignment horizontal="center" vertical="center" wrapText="1"/>
    </xf>
    <xf numFmtId="0" fontId="23" fillId="8" borderId="5" xfId="0" applyFont="1" applyFill="1" applyBorder="1" applyAlignment="1">
      <alignment horizontal="center" vertical="center"/>
    </xf>
    <xf numFmtId="0" fontId="23" fillId="8" borderId="0" xfId="0" applyFont="1" applyFill="1" applyBorder="1" applyAlignment="1">
      <alignment horizontal="center" vertical="center"/>
    </xf>
    <xf numFmtId="14" fontId="22" fillId="8" borderId="2" xfId="0" applyNumberFormat="1" applyFont="1" applyFill="1" applyBorder="1" applyAlignment="1">
      <alignment horizontal="center" vertical="center" wrapText="1"/>
    </xf>
    <xf numFmtId="1" fontId="22" fillId="8" borderId="5" xfId="0" applyNumberFormat="1" applyFont="1" applyFill="1" applyBorder="1" applyAlignment="1">
      <alignment horizontal="center" vertical="center" wrapText="1"/>
    </xf>
    <xf numFmtId="14" fontId="22" fillId="0" borderId="5" xfId="0" applyNumberFormat="1" applyFont="1" applyFill="1" applyBorder="1" applyAlignment="1">
      <alignment horizontal="center" vertical="center" wrapText="1"/>
    </xf>
    <xf numFmtId="14" fontId="22" fillId="0" borderId="2" xfId="0" applyNumberFormat="1" applyFont="1" applyFill="1" applyBorder="1" applyAlignment="1">
      <alignment horizontal="center" vertical="center" wrapText="1"/>
    </xf>
    <xf numFmtId="0" fontId="23" fillId="0" borderId="0" xfId="0" applyFont="1" applyAlignment="1">
      <alignment horizontal="center" vertical="center" wrapText="1"/>
    </xf>
    <xf numFmtId="0" fontId="42" fillId="0" borderId="0" xfId="0" applyFont="1" applyAlignment="1">
      <alignment vertical="center" wrapText="1"/>
    </xf>
    <xf numFmtId="0" fontId="43" fillId="0" borderId="0" xfId="0" applyFont="1" applyAlignment="1">
      <alignment horizontal="left" vertical="center"/>
    </xf>
    <xf numFmtId="49" fontId="22" fillId="0" borderId="1" xfId="5" applyNumberFormat="1" applyFont="1" applyFill="1" applyBorder="1" applyAlignment="1">
      <alignment horizontal="left" vertical="center" wrapText="1" indent="1"/>
    </xf>
    <xf numFmtId="14" fontId="22" fillId="0" borderId="1" xfId="0" applyNumberFormat="1" applyFont="1" applyFill="1" applyBorder="1" applyAlignment="1">
      <alignment horizontal="center" vertical="center"/>
    </xf>
    <xf numFmtId="0" fontId="22" fillId="0" borderId="1" xfId="0" applyFont="1" applyFill="1" applyBorder="1" applyAlignment="1">
      <alignment horizontal="left" vertical="center" indent="1"/>
    </xf>
    <xf numFmtId="3" fontId="28" fillId="0" borderId="1" xfId="0" applyNumberFormat="1" applyFont="1" applyFill="1" applyBorder="1" applyAlignment="1">
      <alignment horizontal="center" vertical="center"/>
    </xf>
    <xf numFmtId="0" fontId="22" fillId="0" borderId="1" xfId="0" applyFont="1" applyFill="1" applyBorder="1" applyAlignment="1" applyProtection="1">
      <alignment horizontal="center" vertical="center" wrapText="1"/>
      <protection locked="0"/>
    </xf>
    <xf numFmtId="0" fontId="22" fillId="0" borderId="1" xfId="0" applyFont="1" applyFill="1" applyBorder="1" applyAlignment="1">
      <alignment horizontal="left" wrapText="1" indent="1"/>
    </xf>
    <xf numFmtId="49" fontId="22" fillId="0" borderId="1" xfId="5" applyNumberFormat="1" applyFont="1" applyFill="1" applyBorder="1" applyAlignment="1">
      <alignment horizontal="center" vertical="center" wrapText="1"/>
    </xf>
    <xf numFmtId="14" fontId="32" fillId="0" borderId="1" xfId="0" applyNumberFormat="1" applyFont="1" applyFill="1" applyBorder="1" applyAlignment="1">
      <alignment horizontal="center" vertical="center" wrapText="1"/>
    </xf>
    <xf numFmtId="3" fontId="30" fillId="0" borderId="1" xfId="16010" applyNumberFormat="1" applyFont="1" applyFill="1" applyBorder="1" applyAlignment="1">
      <alignment horizontal="center" vertical="center"/>
    </xf>
    <xf numFmtId="49" fontId="22" fillId="0" borderId="1" xfId="16059" applyNumberFormat="1" applyFont="1" applyFill="1" applyBorder="1" applyAlignment="1">
      <alignment horizontal="center" vertical="center"/>
    </xf>
    <xf numFmtId="49" fontId="22" fillId="0" borderId="1" xfId="16059" applyNumberFormat="1" applyFont="1" applyFill="1" applyBorder="1" applyAlignment="1">
      <alignment horizontal="left" vertical="center" wrapText="1" indent="1"/>
    </xf>
    <xf numFmtId="49" fontId="22" fillId="0" borderId="1" xfId="310" applyNumberFormat="1" applyFont="1" applyFill="1" applyBorder="1" applyAlignment="1">
      <alignment horizontal="center" vertical="center"/>
    </xf>
    <xf numFmtId="49" fontId="22" fillId="0" borderId="1" xfId="310" applyNumberFormat="1" applyFont="1" applyFill="1" applyBorder="1" applyAlignment="1">
      <alignment horizontal="left" vertical="center" wrapText="1" indent="1"/>
    </xf>
    <xf numFmtId="14" fontId="22" fillId="0" borderId="5" xfId="0" applyNumberFormat="1" applyFont="1" applyFill="1" applyBorder="1" applyAlignment="1">
      <alignment horizontal="center" vertical="center"/>
    </xf>
    <xf numFmtId="14" fontId="22" fillId="0" borderId="1" xfId="631" applyNumberFormat="1" applyFont="1" applyFill="1" applyBorder="1" applyAlignment="1">
      <alignment horizontal="center" vertical="center" wrapText="1"/>
    </xf>
    <xf numFmtId="0" fontId="22" fillId="0" borderId="2" xfId="0" applyNumberFormat="1" applyFont="1" applyFill="1" applyBorder="1" applyAlignment="1">
      <alignment horizontal="center" vertical="center" wrapText="1"/>
    </xf>
    <xf numFmtId="0" fontId="22" fillId="0" borderId="5" xfId="0" applyNumberFormat="1" applyFont="1" applyFill="1" applyBorder="1" applyAlignment="1">
      <alignment horizontal="center" vertical="center" wrapText="1"/>
    </xf>
    <xf numFmtId="14" fontId="22" fillId="0" borderId="3" xfId="0" applyNumberFormat="1" applyFont="1" applyFill="1" applyBorder="1" applyAlignment="1">
      <alignment horizontal="center" vertical="center" wrapText="1"/>
    </xf>
    <xf numFmtId="0" fontId="25" fillId="7" borderId="5" xfId="0" applyFont="1" applyFill="1" applyBorder="1" applyAlignment="1">
      <alignment horizontal="center" vertical="center" wrapText="1"/>
    </xf>
    <xf numFmtId="14" fontId="22" fillId="8" borderId="1" xfId="0" applyNumberFormat="1" applyFont="1" applyFill="1" applyBorder="1" applyAlignment="1">
      <alignment horizontal="center" vertical="center"/>
    </xf>
    <xf numFmtId="3" fontId="22" fillId="3" borderId="1" xfId="0" applyNumberFormat="1" applyFont="1" applyFill="1" applyBorder="1" applyAlignment="1">
      <alignment horizontal="center" vertical="center" wrapText="1"/>
    </xf>
    <xf numFmtId="3" fontId="22" fillId="3" borderId="1" xfId="0" applyNumberFormat="1" applyFont="1" applyFill="1" applyBorder="1" applyAlignment="1">
      <alignment horizontal="center" vertical="center"/>
    </xf>
    <xf numFmtId="14" fontId="23" fillId="3" borderId="1" xfId="0" applyNumberFormat="1" applyFont="1" applyFill="1" applyBorder="1" applyAlignment="1">
      <alignment horizontal="center" vertical="center"/>
    </xf>
    <xf numFmtId="0" fontId="30" fillId="0" borderId="0" xfId="0" applyFont="1" applyAlignment="1">
      <alignment wrapText="1"/>
    </xf>
    <xf numFmtId="0" fontId="25" fillId="7" borderId="4" xfId="0" applyFont="1" applyFill="1" applyBorder="1" applyAlignment="1">
      <alignment horizontal="center" vertical="center" wrapText="1"/>
    </xf>
    <xf numFmtId="0" fontId="25" fillId="7" borderId="5"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23" fillId="0" borderId="0" xfId="0" applyFont="1" applyAlignment="1">
      <alignment horizontal="center" vertical="center" wrapText="1"/>
    </xf>
    <xf numFmtId="0" fontId="22" fillId="11" borderId="1" xfId="0" applyFont="1" applyFill="1" applyBorder="1" applyAlignment="1">
      <alignment horizontal="center" vertical="center" wrapText="1"/>
    </xf>
    <xf numFmtId="0" fontId="22" fillId="11" borderId="7" xfId="0" applyNumberFormat="1" applyFont="1" applyFill="1" applyBorder="1" applyAlignment="1">
      <alignment horizontal="center" vertical="center" wrapText="1"/>
    </xf>
    <xf numFmtId="0" fontId="22" fillId="11" borderId="8" xfId="0" applyFont="1" applyFill="1" applyBorder="1" applyAlignment="1">
      <alignment horizontal="center" vertical="center" wrapText="1"/>
    </xf>
    <xf numFmtId="1" fontId="22" fillId="11" borderId="2" xfId="0" applyNumberFormat="1" applyFont="1" applyFill="1" applyBorder="1" applyAlignment="1">
      <alignment horizontal="center" vertical="center" wrapText="1"/>
    </xf>
    <xf numFmtId="1" fontId="22" fillId="11" borderId="5" xfId="0" applyNumberFormat="1"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8" xfId="0" applyFont="1" applyFill="1" applyBorder="1" applyAlignment="1">
      <alignment horizontal="center" vertical="center" wrapText="1"/>
    </xf>
    <xf numFmtId="3" fontId="22" fillId="5" borderId="3" xfId="16059" applyNumberFormat="1" applyFont="1" applyFill="1" applyBorder="1" applyAlignment="1" applyProtection="1">
      <alignment horizontal="center" vertical="center" wrapText="1"/>
      <protection locked="0"/>
    </xf>
    <xf numFmtId="3" fontId="22" fillId="5" borderId="5" xfId="16059" applyNumberFormat="1" applyFont="1" applyFill="1" applyBorder="1" applyAlignment="1" applyProtection="1">
      <alignment horizontal="center" vertical="center" wrapText="1"/>
      <protection locked="0"/>
    </xf>
    <xf numFmtId="0" fontId="22" fillId="0" borderId="0" xfId="0" applyFont="1" applyAlignment="1">
      <alignment horizontal="center" vertical="center" wrapText="1"/>
    </xf>
    <xf numFmtId="0" fontId="44" fillId="0" borderId="0" xfId="0" applyFont="1" applyAlignment="1">
      <alignment horizontal="center"/>
    </xf>
    <xf numFmtId="3" fontId="22" fillId="5" borderId="2" xfId="16059" applyNumberFormat="1" applyFont="1" applyFill="1" applyBorder="1" applyAlignment="1" applyProtection="1">
      <alignment horizontal="center" vertical="center" wrapText="1"/>
      <protection locked="0"/>
    </xf>
  </cellXfs>
  <cellStyles count="20045">
    <cellStyle name="Comma 2" xfId="74"/>
    <cellStyle name="Comma 2 10" xfId="8969"/>
    <cellStyle name="Comma 2 10 2" xfId="17999"/>
    <cellStyle name="Comma 2 10 2 2" xfId="18395"/>
    <cellStyle name="Comma 2 10 2 3" xfId="18791"/>
    <cellStyle name="Comma 2 10 2 4" xfId="19187"/>
    <cellStyle name="Comma 2 10 2 5" xfId="19583"/>
    <cellStyle name="Comma 2 10 2 6" xfId="19979"/>
    <cellStyle name="Comma 2 10 3" xfId="18197"/>
    <cellStyle name="Comma 2 10 4" xfId="18593"/>
    <cellStyle name="Comma 2 10 5" xfId="18989"/>
    <cellStyle name="Comma 2 10 6" xfId="19385"/>
    <cellStyle name="Comma 2 10 7" xfId="19781"/>
    <cellStyle name="Comma 2 11" xfId="9104"/>
    <cellStyle name="Comma 2 11 2" xfId="18263"/>
    <cellStyle name="Comma 2 11 3" xfId="18659"/>
    <cellStyle name="Comma 2 11 4" xfId="19055"/>
    <cellStyle name="Comma 2 11 5" xfId="19451"/>
    <cellStyle name="Comma 2 11 6" xfId="19847"/>
    <cellStyle name="Comma 2 12" xfId="18065"/>
    <cellStyle name="Comma 2 13" xfId="18461"/>
    <cellStyle name="Comma 2 14" xfId="18857"/>
    <cellStyle name="Comma 2 15" xfId="19253"/>
    <cellStyle name="Comma 2 16" xfId="19649"/>
    <cellStyle name="Comma 2 2" xfId="260"/>
    <cellStyle name="Comma 2 2 10" xfId="18859"/>
    <cellStyle name="Comma 2 2 11" xfId="19255"/>
    <cellStyle name="Comma 2 2 12" xfId="19651"/>
    <cellStyle name="Comma 2 2 2" xfId="1122"/>
    <cellStyle name="Comma 2 2 2 10" xfId="19266"/>
    <cellStyle name="Comma 2 2 2 11" xfId="19662"/>
    <cellStyle name="Comma 2 2 2 2" xfId="2616"/>
    <cellStyle name="Comma 2 2 2 2 2" xfId="7098"/>
    <cellStyle name="Comma 2 2 2 2 2 2" xfId="16128"/>
    <cellStyle name="Comma 2 2 2 2 2 2 2" xfId="18364"/>
    <cellStyle name="Comma 2 2 2 2 2 2 3" xfId="18760"/>
    <cellStyle name="Comma 2 2 2 2 2 2 4" xfId="19156"/>
    <cellStyle name="Comma 2 2 2 2 2 2 5" xfId="19552"/>
    <cellStyle name="Comma 2 2 2 2 2 2 6" xfId="19948"/>
    <cellStyle name="Comma 2 2 2 2 2 3" xfId="18166"/>
    <cellStyle name="Comma 2 2 2 2 2 4" xfId="18562"/>
    <cellStyle name="Comma 2 2 2 2 2 5" xfId="18958"/>
    <cellStyle name="Comma 2 2 2 2 2 6" xfId="19354"/>
    <cellStyle name="Comma 2 2 2 2 2 7" xfId="19750"/>
    <cellStyle name="Comma 2 2 2 2 3" xfId="9004"/>
    <cellStyle name="Comma 2 2 2 2 3 2" xfId="18034"/>
    <cellStyle name="Comma 2 2 2 2 3 2 2" xfId="18430"/>
    <cellStyle name="Comma 2 2 2 2 3 2 3" xfId="18826"/>
    <cellStyle name="Comma 2 2 2 2 3 2 4" xfId="19222"/>
    <cellStyle name="Comma 2 2 2 2 3 2 5" xfId="19618"/>
    <cellStyle name="Comma 2 2 2 2 3 2 6" xfId="20014"/>
    <cellStyle name="Comma 2 2 2 2 3 3" xfId="18232"/>
    <cellStyle name="Comma 2 2 2 2 3 4" xfId="18628"/>
    <cellStyle name="Comma 2 2 2 2 3 5" xfId="19024"/>
    <cellStyle name="Comma 2 2 2 2 3 6" xfId="19420"/>
    <cellStyle name="Comma 2 2 2 2 3 7" xfId="19816"/>
    <cellStyle name="Comma 2 2 2 2 4" xfId="11646"/>
    <cellStyle name="Comma 2 2 2 2 4 2" xfId="18298"/>
    <cellStyle name="Comma 2 2 2 2 4 3" xfId="18694"/>
    <cellStyle name="Comma 2 2 2 2 4 4" xfId="19090"/>
    <cellStyle name="Comma 2 2 2 2 4 5" xfId="19486"/>
    <cellStyle name="Comma 2 2 2 2 4 6" xfId="19882"/>
    <cellStyle name="Comma 2 2 2 2 5" xfId="18100"/>
    <cellStyle name="Comma 2 2 2 2 6" xfId="18496"/>
    <cellStyle name="Comma 2 2 2 2 7" xfId="18892"/>
    <cellStyle name="Comma 2 2 2 2 8" xfId="19288"/>
    <cellStyle name="Comma 2 2 2 2 9" xfId="19684"/>
    <cellStyle name="Comma 2 2 2 3" xfId="4110"/>
    <cellStyle name="Comma 2 2 2 3 2" xfId="8592"/>
    <cellStyle name="Comma 2 2 2 3 2 2" xfId="17622"/>
    <cellStyle name="Comma 2 2 2 3 2 2 2" xfId="18386"/>
    <cellStyle name="Comma 2 2 2 3 2 2 3" xfId="18782"/>
    <cellStyle name="Comma 2 2 2 3 2 2 4" xfId="19178"/>
    <cellStyle name="Comma 2 2 2 3 2 2 5" xfId="19574"/>
    <cellStyle name="Comma 2 2 2 3 2 2 6" xfId="19970"/>
    <cellStyle name="Comma 2 2 2 3 2 3" xfId="18188"/>
    <cellStyle name="Comma 2 2 2 3 2 4" xfId="18584"/>
    <cellStyle name="Comma 2 2 2 3 2 5" xfId="18980"/>
    <cellStyle name="Comma 2 2 2 3 2 6" xfId="19376"/>
    <cellStyle name="Comma 2 2 2 3 2 7" xfId="19772"/>
    <cellStyle name="Comma 2 2 2 3 3" xfId="9026"/>
    <cellStyle name="Comma 2 2 2 3 3 2" xfId="18056"/>
    <cellStyle name="Comma 2 2 2 3 3 2 2" xfId="18452"/>
    <cellStyle name="Comma 2 2 2 3 3 2 3" xfId="18848"/>
    <cellStyle name="Comma 2 2 2 3 3 2 4" xfId="19244"/>
    <cellStyle name="Comma 2 2 2 3 3 2 5" xfId="19640"/>
    <cellStyle name="Comma 2 2 2 3 3 2 6" xfId="20036"/>
    <cellStyle name="Comma 2 2 2 3 3 3" xfId="18254"/>
    <cellStyle name="Comma 2 2 2 3 3 4" xfId="18650"/>
    <cellStyle name="Comma 2 2 2 3 3 5" xfId="19046"/>
    <cellStyle name="Comma 2 2 2 3 3 6" xfId="19442"/>
    <cellStyle name="Comma 2 2 2 3 3 7" xfId="19838"/>
    <cellStyle name="Comma 2 2 2 3 4" xfId="13140"/>
    <cellStyle name="Comma 2 2 2 3 4 2" xfId="18320"/>
    <cellStyle name="Comma 2 2 2 3 4 3" xfId="18716"/>
    <cellStyle name="Comma 2 2 2 3 4 4" xfId="19112"/>
    <cellStyle name="Comma 2 2 2 3 4 5" xfId="19508"/>
    <cellStyle name="Comma 2 2 2 3 4 6" xfId="19904"/>
    <cellStyle name="Comma 2 2 2 3 5" xfId="18122"/>
    <cellStyle name="Comma 2 2 2 3 6" xfId="18518"/>
    <cellStyle name="Comma 2 2 2 3 7" xfId="18914"/>
    <cellStyle name="Comma 2 2 2 3 8" xfId="19310"/>
    <cellStyle name="Comma 2 2 2 3 9" xfId="19706"/>
    <cellStyle name="Comma 2 2 2 4" xfId="5604"/>
    <cellStyle name="Comma 2 2 2 4 2" xfId="14634"/>
    <cellStyle name="Comma 2 2 2 4 2 2" xfId="18342"/>
    <cellStyle name="Comma 2 2 2 4 2 3" xfId="18738"/>
    <cellStyle name="Comma 2 2 2 4 2 4" xfId="19134"/>
    <cellStyle name="Comma 2 2 2 4 2 5" xfId="19530"/>
    <cellStyle name="Comma 2 2 2 4 2 6" xfId="19926"/>
    <cellStyle name="Comma 2 2 2 4 3" xfId="18144"/>
    <cellStyle name="Comma 2 2 2 4 4" xfId="18540"/>
    <cellStyle name="Comma 2 2 2 4 5" xfId="18936"/>
    <cellStyle name="Comma 2 2 2 4 6" xfId="19332"/>
    <cellStyle name="Comma 2 2 2 4 7" xfId="19728"/>
    <cellStyle name="Comma 2 2 2 5" xfId="8982"/>
    <cellStyle name="Comma 2 2 2 5 2" xfId="18012"/>
    <cellStyle name="Comma 2 2 2 5 2 2" xfId="18408"/>
    <cellStyle name="Comma 2 2 2 5 2 3" xfId="18804"/>
    <cellStyle name="Comma 2 2 2 5 2 4" xfId="19200"/>
    <cellStyle name="Comma 2 2 2 5 2 5" xfId="19596"/>
    <cellStyle name="Comma 2 2 2 5 2 6" xfId="19992"/>
    <cellStyle name="Comma 2 2 2 5 3" xfId="18210"/>
    <cellStyle name="Comma 2 2 2 5 4" xfId="18606"/>
    <cellStyle name="Comma 2 2 2 5 5" xfId="19002"/>
    <cellStyle name="Comma 2 2 2 5 6" xfId="19398"/>
    <cellStyle name="Comma 2 2 2 5 7" xfId="19794"/>
    <cellStyle name="Comma 2 2 2 6" xfId="10152"/>
    <cellStyle name="Comma 2 2 2 6 2" xfId="18276"/>
    <cellStyle name="Comma 2 2 2 6 3" xfId="18672"/>
    <cellStyle name="Comma 2 2 2 6 4" xfId="19068"/>
    <cellStyle name="Comma 2 2 2 6 5" xfId="19464"/>
    <cellStyle name="Comma 2 2 2 6 6" xfId="19860"/>
    <cellStyle name="Comma 2 2 2 7" xfId="18078"/>
    <cellStyle name="Comma 2 2 2 8" xfId="18474"/>
    <cellStyle name="Comma 2 2 2 9" xfId="18870"/>
    <cellStyle name="Comma 2 2 3" xfId="1754"/>
    <cellStyle name="Comma 2 2 3 2" xfId="6236"/>
    <cellStyle name="Comma 2 2 3 2 2" xfId="15266"/>
    <cellStyle name="Comma 2 2 3 2 2 2" xfId="18353"/>
    <cellStyle name="Comma 2 2 3 2 2 3" xfId="18749"/>
    <cellStyle name="Comma 2 2 3 2 2 4" xfId="19145"/>
    <cellStyle name="Comma 2 2 3 2 2 5" xfId="19541"/>
    <cellStyle name="Comma 2 2 3 2 2 6" xfId="19937"/>
    <cellStyle name="Comma 2 2 3 2 3" xfId="18155"/>
    <cellStyle name="Comma 2 2 3 2 4" xfId="18551"/>
    <cellStyle name="Comma 2 2 3 2 5" xfId="18947"/>
    <cellStyle name="Comma 2 2 3 2 6" xfId="19343"/>
    <cellStyle name="Comma 2 2 3 2 7" xfId="19739"/>
    <cellStyle name="Comma 2 2 3 3" xfId="8993"/>
    <cellStyle name="Comma 2 2 3 3 2" xfId="18023"/>
    <cellStyle name="Comma 2 2 3 3 2 2" xfId="18419"/>
    <cellStyle name="Comma 2 2 3 3 2 3" xfId="18815"/>
    <cellStyle name="Comma 2 2 3 3 2 4" xfId="19211"/>
    <cellStyle name="Comma 2 2 3 3 2 5" xfId="19607"/>
    <cellStyle name="Comma 2 2 3 3 2 6" xfId="20003"/>
    <cellStyle name="Comma 2 2 3 3 3" xfId="18221"/>
    <cellStyle name="Comma 2 2 3 3 4" xfId="18617"/>
    <cellStyle name="Comma 2 2 3 3 5" xfId="19013"/>
    <cellStyle name="Comma 2 2 3 3 6" xfId="19409"/>
    <cellStyle name="Comma 2 2 3 3 7" xfId="19805"/>
    <cellStyle name="Comma 2 2 3 4" xfId="10784"/>
    <cellStyle name="Comma 2 2 3 4 2" xfId="18287"/>
    <cellStyle name="Comma 2 2 3 4 3" xfId="18683"/>
    <cellStyle name="Comma 2 2 3 4 4" xfId="19079"/>
    <cellStyle name="Comma 2 2 3 4 5" xfId="19475"/>
    <cellStyle name="Comma 2 2 3 4 6" xfId="19871"/>
    <cellStyle name="Comma 2 2 3 5" xfId="18089"/>
    <cellStyle name="Comma 2 2 3 6" xfId="18485"/>
    <cellStyle name="Comma 2 2 3 7" xfId="18881"/>
    <cellStyle name="Comma 2 2 3 8" xfId="19277"/>
    <cellStyle name="Comma 2 2 3 9" xfId="19673"/>
    <cellStyle name="Comma 2 2 4" xfId="3248"/>
    <cellStyle name="Comma 2 2 4 2" xfId="7730"/>
    <cellStyle name="Comma 2 2 4 2 2" xfId="16760"/>
    <cellStyle name="Comma 2 2 4 2 2 2" xfId="18375"/>
    <cellStyle name="Comma 2 2 4 2 2 3" xfId="18771"/>
    <cellStyle name="Comma 2 2 4 2 2 4" xfId="19167"/>
    <cellStyle name="Comma 2 2 4 2 2 5" xfId="19563"/>
    <cellStyle name="Comma 2 2 4 2 2 6" xfId="19959"/>
    <cellStyle name="Comma 2 2 4 2 3" xfId="18177"/>
    <cellStyle name="Comma 2 2 4 2 4" xfId="18573"/>
    <cellStyle name="Comma 2 2 4 2 5" xfId="18969"/>
    <cellStyle name="Comma 2 2 4 2 6" xfId="19365"/>
    <cellStyle name="Comma 2 2 4 2 7" xfId="19761"/>
    <cellStyle name="Comma 2 2 4 3" xfId="9015"/>
    <cellStyle name="Comma 2 2 4 3 2" xfId="18045"/>
    <cellStyle name="Comma 2 2 4 3 2 2" xfId="18441"/>
    <cellStyle name="Comma 2 2 4 3 2 3" xfId="18837"/>
    <cellStyle name="Comma 2 2 4 3 2 4" xfId="19233"/>
    <cellStyle name="Comma 2 2 4 3 2 5" xfId="19629"/>
    <cellStyle name="Comma 2 2 4 3 2 6" xfId="20025"/>
    <cellStyle name="Comma 2 2 4 3 3" xfId="18243"/>
    <cellStyle name="Comma 2 2 4 3 4" xfId="18639"/>
    <cellStyle name="Comma 2 2 4 3 5" xfId="19035"/>
    <cellStyle name="Comma 2 2 4 3 6" xfId="19431"/>
    <cellStyle name="Comma 2 2 4 3 7" xfId="19827"/>
    <cellStyle name="Comma 2 2 4 4" xfId="12278"/>
    <cellStyle name="Comma 2 2 4 4 2" xfId="18309"/>
    <cellStyle name="Comma 2 2 4 4 3" xfId="18705"/>
    <cellStyle name="Comma 2 2 4 4 4" xfId="19101"/>
    <cellStyle name="Comma 2 2 4 4 5" xfId="19497"/>
    <cellStyle name="Comma 2 2 4 4 6" xfId="19893"/>
    <cellStyle name="Comma 2 2 4 5" xfId="18111"/>
    <cellStyle name="Comma 2 2 4 6" xfId="18507"/>
    <cellStyle name="Comma 2 2 4 7" xfId="18903"/>
    <cellStyle name="Comma 2 2 4 8" xfId="19299"/>
    <cellStyle name="Comma 2 2 4 9" xfId="19695"/>
    <cellStyle name="Comma 2 2 5" xfId="4742"/>
    <cellStyle name="Comma 2 2 5 2" xfId="13772"/>
    <cellStyle name="Comma 2 2 5 2 2" xfId="18331"/>
    <cellStyle name="Comma 2 2 5 2 3" xfId="18727"/>
    <cellStyle name="Comma 2 2 5 2 4" xfId="19123"/>
    <cellStyle name="Comma 2 2 5 2 5" xfId="19519"/>
    <cellStyle name="Comma 2 2 5 2 6" xfId="19915"/>
    <cellStyle name="Comma 2 2 5 3" xfId="18133"/>
    <cellStyle name="Comma 2 2 5 4" xfId="18529"/>
    <cellStyle name="Comma 2 2 5 5" xfId="18925"/>
    <cellStyle name="Comma 2 2 5 6" xfId="19321"/>
    <cellStyle name="Comma 2 2 5 7" xfId="19717"/>
    <cellStyle name="Comma 2 2 6" xfId="8971"/>
    <cellStyle name="Comma 2 2 6 2" xfId="18001"/>
    <cellStyle name="Comma 2 2 6 2 2" xfId="18397"/>
    <cellStyle name="Comma 2 2 6 2 3" xfId="18793"/>
    <cellStyle name="Comma 2 2 6 2 4" xfId="19189"/>
    <cellStyle name="Comma 2 2 6 2 5" xfId="19585"/>
    <cellStyle name="Comma 2 2 6 2 6" xfId="19981"/>
    <cellStyle name="Comma 2 2 6 3" xfId="18199"/>
    <cellStyle name="Comma 2 2 6 4" xfId="18595"/>
    <cellStyle name="Comma 2 2 6 5" xfId="18991"/>
    <cellStyle name="Comma 2 2 6 6" xfId="19387"/>
    <cellStyle name="Comma 2 2 6 7" xfId="19783"/>
    <cellStyle name="Comma 2 2 7" xfId="9290"/>
    <cellStyle name="Comma 2 2 7 2" xfId="18265"/>
    <cellStyle name="Comma 2 2 7 3" xfId="18661"/>
    <cellStyle name="Comma 2 2 7 4" xfId="19057"/>
    <cellStyle name="Comma 2 2 7 5" xfId="19453"/>
    <cellStyle name="Comma 2 2 7 6" xfId="19849"/>
    <cellStyle name="Comma 2 2 8" xfId="18067"/>
    <cellStyle name="Comma 2 2 9" xfId="18463"/>
    <cellStyle name="Comma 2 3" xfId="446"/>
    <cellStyle name="Comma 2 3 10" xfId="18861"/>
    <cellStyle name="Comma 2 3 11" xfId="19257"/>
    <cellStyle name="Comma 2 3 12" xfId="19653"/>
    <cellStyle name="Comma 2 3 2" xfId="1193"/>
    <cellStyle name="Comma 2 3 2 10" xfId="19268"/>
    <cellStyle name="Comma 2 3 2 11" xfId="19664"/>
    <cellStyle name="Comma 2 3 2 2" xfId="2687"/>
    <cellStyle name="Comma 2 3 2 2 2" xfId="7169"/>
    <cellStyle name="Comma 2 3 2 2 2 2" xfId="16199"/>
    <cellStyle name="Comma 2 3 2 2 2 2 2" xfId="18366"/>
    <cellStyle name="Comma 2 3 2 2 2 2 3" xfId="18762"/>
    <cellStyle name="Comma 2 3 2 2 2 2 4" xfId="19158"/>
    <cellStyle name="Comma 2 3 2 2 2 2 5" xfId="19554"/>
    <cellStyle name="Comma 2 3 2 2 2 2 6" xfId="19950"/>
    <cellStyle name="Comma 2 3 2 2 2 3" xfId="18168"/>
    <cellStyle name="Comma 2 3 2 2 2 4" xfId="18564"/>
    <cellStyle name="Comma 2 3 2 2 2 5" xfId="18960"/>
    <cellStyle name="Comma 2 3 2 2 2 6" xfId="19356"/>
    <cellStyle name="Comma 2 3 2 2 2 7" xfId="19752"/>
    <cellStyle name="Comma 2 3 2 2 3" xfId="9006"/>
    <cellStyle name="Comma 2 3 2 2 3 2" xfId="18036"/>
    <cellStyle name="Comma 2 3 2 2 3 2 2" xfId="18432"/>
    <cellStyle name="Comma 2 3 2 2 3 2 3" xfId="18828"/>
    <cellStyle name="Comma 2 3 2 2 3 2 4" xfId="19224"/>
    <cellStyle name="Comma 2 3 2 2 3 2 5" xfId="19620"/>
    <cellStyle name="Comma 2 3 2 2 3 2 6" xfId="20016"/>
    <cellStyle name="Comma 2 3 2 2 3 3" xfId="18234"/>
    <cellStyle name="Comma 2 3 2 2 3 4" xfId="18630"/>
    <cellStyle name="Comma 2 3 2 2 3 5" xfId="19026"/>
    <cellStyle name="Comma 2 3 2 2 3 6" xfId="19422"/>
    <cellStyle name="Comma 2 3 2 2 3 7" xfId="19818"/>
    <cellStyle name="Comma 2 3 2 2 4" xfId="11717"/>
    <cellStyle name="Comma 2 3 2 2 4 2" xfId="18300"/>
    <cellStyle name="Comma 2 3 2 2 4 3" xfId="18696"/>
    <cellStyle name="Comma 2 3 2 2 4 4" xfId="19092"/>
    <cellStyle name="Comma 2 3 2 2 4 5" xfId="19488"/>
    <cellStyle name="Comma 2 3 2 2 4 6" xfId="19884"/>
    <cellStyle name="Comma 2 3 2 2 5" xfId="18102"/>
    <cellStyle name="Comma 2 3 2 2 6" xfId="18498"/>
    <cellStyle name="Comma 2 3 2 2 7" xfId="18894"/>
    <cellStyle name="Comma 2 3 2 2 8" xfId="19290"/>
    <cellStyle name="Comma 2 3 2 2 9" xfId="19686"/>
    <cellStyle name="Comma 2 3 2 3" xfId="4181"/>
    <cellStyle name="Comma 2 3 2 3 2" xfId="8663"/>
    <cellStyle name="Comma 2 3 2 3 2 2" xfId="17693"/>
    <cellStyle name="Comma 2 3 2 3 2 2 2" xfId="18388"/>
    <cellStyle name="Comma 2 3 2 3 2 2 3" xfId="18784"/>
    <cellStyle name="Comma 2 3 2 3 2 2 4" xfId="19180"/>
    <cellStyle name="Comma 2 3 2 3 2 2 5" xfId="19576"/>
    <cellStyle name="Comma 2 3 2 3 2 2 6" xfId="19972"/>
    <cellStyle name="Comma 2 3 2 3 2 3" xfId="18190"/>
    <cellStyle name="Comma 2 3 2 3 2 4" xfId="18586"/>
    <cellStyle name="Comma 2 3 2 3 2 5" xfId="18982"/>
    <cellStyle name="Comma 2 3 2 3 2 6" xfId="19378"/>
    <cellStyle name="Comma 2 3 2 3 2 7" xfId="19774"/>
    <cellStyle name="Comma 2 3 2 3 3" xfId="9028"/>
    <cellStyle name="Comma 2 3 2 3 3 2" xfId="18058"/>
    <cellStyle name="Comma 2 3 2 3 3 2 2" xfId="18454"/>
    <cellStyle name="Comma 2 3 2 3 3 2 3" xfId="18850"/>
    <cellStyle name="Comma 2 3 2 3 3 2 4" xfId="19246"/>
    <cellStyle name="Comma 2 3 2 3 3 2 5" xfId="19642"/>
    <cellStyle name="Comma 2 3 2 3 3 2 6" xfId="20038"/>
    <cellStyle name="Comma 2 3 2 3 3 3" xfId="18256"/>
    <cellStyle name="Comma 2 3 2 3 3 4" xfId="18652"/>
    <cellStyle name="Comma 2 3 2 3 3 5" xfId="19048"/>
    <cellStyle name="Comma 2 3 2 3 3 6" xfId="19444"/>
    <cellStyle name="Comma 2 3 2 3 3 7" xfId="19840"/>
    <cellStyle name="Comma 2 3 2 3 4" xfId="13211"/>
    <cellStyle name="Comma 2 3 2 3 4 2" xfId="18322"/>
    <cellStyle name="Comma 2 3 2 3 4 3" xfId="18718"/>
    <cellStyle name="Comma 2 3 2 3 4 4" xfId="19114"/>
    <cellStyle name="Comma 2 3 2 3 4 5" xfId="19510"/>
    <cellStyle name="Comma 2 3 2 3 4 6" xfId="19906"/>
    <cellStyle name="Comma 2 3 2 3 5" xfId="18124"/>
    <cellStyle name="Comma 2 3 2 3 6" xfId="18520"/>
    <cellStyle name="Comma 2 3 2 3 7" xfId="18916"/>
    <cellStyle name="Comma 2 3 2 3 8" xfId="19312"/>
    <cellStyle name="Comma 2 3 2 3 9" xfId="19708"/>
    <cellStyle name="Comma 2 3 2 4" xfId="5675"/>
    <cellStyle name="Comma 2 3 2 4 2" xfId="14705"/>
    <cellStyle name="Comma 2 3 2 4 2 2" xfId="18344"/>
    <cellStyle name="Comma 2 3 2 4 2 3" xfId="18740"/>
    <cellStyle name="Comma 2 3 2 4 2 4" xfId="19136"/>
    <cellStyle name="Comma 2 3 2 4 2 5" xfId="19532"/>
    <cellStyle name="Comma 2 3 2 4 2 6" xfId="19928"/>
    <cellStyle name="Comma 2 3 2 4 3" xfId="18146"/>
    <cellStyle name="Comma 2 3 2 4 4" xfId="18542"/>
    <cellStyle name="Comma 2 3 2 4 5" xfId="18938"/>
    <cellStyle name="Comma 2 3 2 4 6" xfId="19334"/>
    <cellStyle name="Comma 2 3 2 4 7" xfId="19730"/>
    <cellStyle name="Comma 2 3 2 5" xfId="8984"/>
    <cellStyle name="Comma 2 3 2 5 2" xfId="18014"/>
    <cellStyle name="Comma 2 3 2 5 2 2" xfId="18410"/>
    <cellStyle name="Comma 2 3 2 5 2 3" xfId="18806"/>
    <cellStyle name="Comma 2 3 2 5 2 4" xfId="19202"/>
    <cellStyle name="Comma 2 3 2 5 2 5" xfId="19598"/>
    <cellStyle name="Comma 2 3 2 5 2 6" xfId="19994"/>
    <cellStyle name="Comma 2 3 2 5 3" xfId="18212"/>
    <cellStyle name="Comma 2 3 2 5 4" xfId="18608"/>
    <cellStyle name="Comma 2 3 2 5 5" xfId="19004"/>
    <cellStyle name="Comma 2 3 2 5 6" xfId="19400"/>
    <cellStyle name="Comma 2 3 2 5 7" xfId="19796"/>
    <cellStyle name="Comma 2 3 2 6" xfId="10223"/>
    <cellStyle name="Comma 2 3 2 6 2" xfId="18278"/>
    <cellStyle name="Comma 2 3 2 6 3" xfId="18674"/>
    <cellStyle name="Comma 2 3 2 6 4" xfId="19070"/>
    <cellStyle name="Comma 2 3 2 6 5" xfId="19466"/>
    <cellStyle name="Comma 2 3 2 6 6" xfId="19862"/>
    <cellStyle name="Comma 2 3 2 7" xfId="18080"/>
    <cellStyle name="Comma 2 3 2 8" xfId="18476"/>
    <cellStyle name="Comma 2 3 2 9" xfId="18872"/>
    <cellStyle name="Comma 2 3 3" xfId="1940"/>
    <cellStyle name="Comma 2 3 3 2" xfId="6422"/>
    <cellStyle name="Comma 2 3 3 2 2" xfId="15452"/>
    <cellStyle name="Comma 2 3 3 2 2 2" xfId="18355"/>
    <cellStyle name="Comma 2 3 3 2 2 3" xfId="18751"/>
    <cellStyle name="Comma 2 3 3 2 2 4" xfId="19147"/>
    <cellStyle name="Comma 2 3 3 2 2 5" xfId="19543"/>
    <cellStyle name="Comma 2 3 3 2 2 6" xfId="19939"/>
    <cellStyle name="Comma 2 3 3 2 3" xfId="18157"/>
    <cellStyle name="Comma 2 3 3 2 4" xfId="18553"/>
    <cellStyle name="Comma 2 3 3 2 5" xfId="18949"/>
    <cellStyle name="Comma 2 3 3 2 6" xfId="19345"/>
    <cellStyle name="Comma 2 3 3 2 7" xfId="19741"/>
    <cellStyle name="Comma 2 3 3 3" xfId="8995"/>
    <cellStyle name="Comma 2 3 3 3 2" xfId="18025"/>
    <cellStyle name="Comma 2 3 3 3 2 2" xfId="18421"/>
    <cellStyle name="Comma 2 3 3 3 2 3" xfId="18817"/>
    <cellStyle name="Comma 2 3 3 3 2 4" xfId="19213"/>
    <cellStyle name="Comma 2 3 3 3 2 5" xfId="19609"/>
    <cellStyle name="Comma 2 3 3 3 2 6" xfId="20005"/>
    <cellStyle name="Comma 2 3 3 3 3" xfId="18223"/>
    <cellStyle name="Comma 2 3 3 3 4" xfId="18619"/>
    <cellStyle name="Comma 2 3 3 3 5" xfId="19015"/>
    <cellStyle name="Comma 2 3 3 3 6" xfId="19411"/>
    <cellStyle name="Comma 2 3 3 3 7" xfId="19807"/>
    <cellStyle name="Comma 2 3 3 4" xfId="10970"/>
    <cellStyle name="Comma 2 3 3 4 2" xfId="18289"/>
    <cellStyle name="Comma 2 3 3 4 3" xfId="18685"/>
    <cellStyle name="Comma 2 3 3 4 4" xfId="19081"/>
    <cellStyle name="Comma 2 3 3 4 5" xfId="19477"/>
    <cellStyle name="Comma 2 3 3 4 6" xfId="19873"/>
    <cellStyle name="Comma 2 3 3 5" xfId="18091"/>
    <cellStyle name="Comma 2 3 3 6" xfId="18487"/>
    <cellStyle name="Comma 2 3 3 7" xfId="18883"/>
    <cellStyle name="Comma 2 3 3 8" xfId="19279"/>
    <cellStyle name="Comma 2 3 3 9" xfId="19675"/>
    <cellStyle name="Comma 2 3 4" xfId="3434"/>
    <cellStyle name="Comma 2 3 4 2" xfId="7916"/>
    <cellStyle name="Comma 2 3 4 2 2" xfId="16946"/>
    <cellStyle name="Comma 2 3 4 2 2 2" xfId="18377"/>
    <cellStyle name="Comma 2 3 4 2 2 3" xfId="18773"/>
    <cellStyle name="Comma 2 3 4 2 2 4" xfId="19169"/>
    <cellStyle name="Comma 2 3 4 2 2 5" xfId="19565"/>
    <cellStyle name="Comma 2 3 4 2 2 6" xfId="19961"/>
    <cellStyle name="Comma 2 3 4 2 3" xfId="18179"/>
    <cellStyle name="Comma 2 3 4 2 4" xfId="18575"/>
    <cellStyle name="Comma 2 3 4 2 5" xfId="18971"/>
    <cellStyle name="Comma 2 3 4 2 6" xfId="19367"/>
    <cellStyle name="Comma 2 3 4 2 7" xfId="19763"/>
    <cellStyle name="Comma 2 3 4 3" xfId="9017"/>
    <cellStyle name="Comma 2 3 4 3 2" xfId="18047"/>
    <cellStyle name="Comma 2 3 4 3 2 2" xfId="18443"/>
    <cellStyle name="Comma 2 3 4 3 2 3" xfId="18839"/>
    <cellStyle name="Comma 2 3 4 3 2 4" xfId="19235"/>
    <cellStyle name="Comma 2 3 4 3 2 5" xfId="19631"/>
    <cellStyle name="Comma 2 3 4 3 2 6" xfId="20027"/>
    <cellStyle name="Comma 2 3 4 3 3" xfId="18245"/>
    <cellStyle name="Comma 2 3 4 3 4" xfId="18641"/>
    <cellStyle name="Comma 2 3 4 3 5" xfId="19037"/>
    <cellStyle name="Comma 2 3 4 3 6" xfId="19433"/>
    <cellStyle name="Comma 2 3 4 3 7" xfId="19829"/>
    <cellStyle name="Comma 2 3 4 4" xfId="12464"/>
    <cellStyle name="Comma 2 3 4 4 2" xfId="18311"/>
    <cellStyle name="Comma 2 3 4 4 3" xfId="18707"/>
    <cellStyle name="Comma 2 3 4 4 4" xfId="19103"/>
    <cellStyle name="Comma 2 3 4 4 5" xfId="19499"/>
    <cellStyle name="Comma 2 3 4 4 6" xfId="19895"/>
    <cellStyle name="Comma 2 3 4 5" xfId="18113"/>
    <cellStyle name="Comma 2 3 4 6" xfId="18509"/>
    <cellStyle name="Comma 2 3 4 7" xfId="18905"/>
    <cellStyle name="Comma 2 3 4 8" xfId="19301"/>
    <cellStyle name="Comma 2 3 4 9" xfId="19697"/>
    <cellStyle name="Comma 2 3 5" xfId="4928"/>
    <cellStyle name="Comma 2 3 5 2" xfId="13958"/>
    <cellStyle name="Comma 2 3 5 2 2" xfId="18333"/>
    <cellStyle name="Comma 2 3 5 2 3" xfId="18729"/>
    <cellStyle name="Comma 2 3 5 2 4" xfId="19125"/>
    <cellStyle name="Comma 2 3 5 2 5" xfId="19521"/>
    <cellStyle name="Comma 2 3 5 2 6" xfId="19917"/>
    <cellStyle name="Comma 2 3 5 3" xfId="18135"/>
    <cellStyle name="Comma 2 3 5 4" xfId="18531"/>
    <cellStyle name="Comma 2 3 5 5" xfId="18927"/>
    <cellStyle name="Comma 2 3 5 6" xfId="19323"/>
    <cellStyle name="Comma 2 3 5 7" xfId="19719"/>
    <cellStyle name="Comma 2 3 6" xfId="8973"/>
    <cellStyle name="Comma 2 3 6 2" xfId="18003"/>
    <cellStyle name="Comma 2 3 6 2 2" xfId="18399"/>
    <cellStyle name="Comma 2 3 6 2 3" xfId="18795"/>
    <cellStyle name="Comma 2 3 6 2 4" xfId="19191"/>
    <cellStyle name="Comma 2 3 6 2 5" xfId="19587"/>
    <cellStyle name="Comma 2 3 6 2 6" xfId="19983"/>
    <cellStyle name="Comma 2 3 6 3" xfId="18201"/>
    <cellStyle name="Comma 2 3 6 4" xfId="18597"/>
    <cellStyle name="Comma 2 3 6 5" xfId="18993"/>
    <cellStyle name="Comma 2 3 6 6" xfId="19389"/>
    <cellStyle name="Comma 2 3 6 7" xfId="19785"/>
    <cellStyle name="Comma 2 3 7" xfId="9476"/>
    <cellStyle name="Comma 2 3 7 2" xfId="18267"/>
    <cellStyle name="Comma 2 3 7 3" xfId="18663"/>
    <cellStyle name="Comma 2 3 7 4" xfId="19059"/>
    <cellStyle name="Comma 2 3 7 5" xfId="19455"/>
    <cellStyle name="Comma 2 3 7 6" xfId="19851"/>
    <cellStyle name="Comma 2 3 8" xfId="18069"/>
    <cellStyle name="Comma 2 3 9" xfId="18465"/>
    <cellStyle name="Comma 2 4" xfId="632"/>
    <cellStyle name="Comma 2 4 10" xfId="18863"/>
    <cellStyle name="Comma 2 4 11" xfId="19259"/>
    <cellStyle name="Comma 2 4 12" xfId="19655"/>
    <cellStyle name="Comma 2 4 2" xfId="1379"/>
    <cellStyle name="Comma 2 4 2 10" xfId="19270"/>
    <cellStyle name="Comma 2 4 2 11" xfId="19666"/>
    <cellStyle name="Comma 2 4 2 2" xfId="2873"/>
    <cellStyle name="Comma 2 4 2 2 2" xfId="7355"/>
    <cellStyle name="Comma 2 4 2 2 2 2" xfId="16385"/>
    <cellStyle name="Comma 2 4 2 2 2 2 2" xfId="18368"/>
    <cellStyle name="Comma 2 4 2 2 2 2 3" xfId="18764"/>
    <cellStyle name="Comma 2 4 2 2 2 2 4" xfId="19160"/>
    <cellStyle name="Comma 2 4 2 2 2 2 5" xfId="19556"/>
    <cellStyle name="Comma 2 4 2 2 2 2 6" xfId="19952"/>
    <cellStyle name="Comma 2 4 2 2 2 3" xfId="18170"/>
    <cellStyle name="Comma 2 4 2 2 2 4" xfId="18566"/>
    <cellStyle name="Comma 2 4 2 2 2 5" xfId="18962"/>
    <cellStyle name="Comma 2 4 2 2 2 6" xfId="19358"/>
    <cellStyle name="Comma 2 4 2 2 2 7" xfId="19754"/>
    <cellStyle name="Comma 2 4 2 2 3" xfId="9008"/>
    <cellStyle name="Comma 2 4 2 2 3 2" xfId="18038"/>
    <cellStyle name="Comma 2 4 2 2 3 2 2" xfId="18434"/>
    <cellStyle name="Comma 2 4 2 2 3 2 3" xfId="18830"/>
    <cellStyle name="Comma 2 4 2 2 3 2 4" xfId="19226"/>
    <cellStyle name="Comma 2 4 2 2 3 2 5" xfId="19622"/>
    <cellStyle name="Comma 2 4 2 2 3 2 6" xfId="20018"/>
    <cellStyle name="Comma 2 4 2 2 3 3" xfId="18236"/>
    <cellStyle name="Comma 2 4 2 2 3 4" xfId="18632"/>
    <cellStyle name="Comma 2 4 2 2 3 5" xfId="19028"/>
    <cellStyle name="Comma 2 4 2 2 3 6" xfId="19424"/>
    <cellStyle name="Comma 2 4 2 2 3 7" xfId="19820"/>
    <cellStyle name="Comma 2 4 2 2 4" xfId="11903"/>
    <cellStyle name="Comma 2 4 2 2 4 2" xfId="18302"/>
    <cellStyle name="Comma 2 4 2 2 4 3" xfId="18698"/>
    <cellStyle name="Comma 2 4 2 2 4 4" xfId="19094"/>
    <cellStyle name="Comma 2 4 2 2 4 5" xfId="19490"/>
    <cellStyle name="Comma 2 4 2 2 4 6" xfId="19886"/>
    <cellStyle name="Comma 2 4 2 2 5" xfId="18104"/>
    <cellStyle name="Comma 2 4 2 2 6" xfId="18500"/>
    <cellStyle name="Comma 2 4 2 2 7" xfId="18896"/>
    <cellStyle name="Comma 2 4 2 2 8" xfId="19292"/>
    <cellStyle name="Comma 2 4 2 2 9" xfId="19688"/>
    <cellStyle name="Comma 2 4 2 3" xfId="4367"/>
    <cellStyle name="Comma 2 4 2 3 2" xfId="8849"/>
    <cellStyle name="Comma 2 4 2 3 2 2" xfId="17879"/>
    <cellStyle name="Comma 2 4 2 3 2 2 2" xfId="18390"/>
    <cellStyle name="Comma 2 4 2 3 2 2 3" xfId="18786"/>
    <cellStyle name="Comma 2 4 2 3 2 2 4" xfId="19182"/>
    <cellStyle name="Comma 2 4 2 3 2 2 5" xfId="19578"/>
    <cellStyle name="Comma 2 4 2 3 2 2 6" xfId="19974"/>
    <cellStyle name="Comma 2 4 2 3 2 3" xfId="18192"/>
    <cellStyle name="Comma 2 4 2 3 2 4" xfId="18588"/>
    <cellStyle name="Comma 2 4 2 3 2 5" xfId="18984"/>
    <cellStyle name="Comma 2 4 2 3 2 6" xfId="19380"/>
    <cellStyle name="Comma 2 4 2 3 2 7" xfId="19776"/>
    <cellStyle name="Comma 2 4 2 3 3" xfId="9030"/>
    <cellStyle name="Comma 2 4 2 3 3 2" xfId="18060"/>
    <cellStyle name="Comma 2 4 2 3 3 2 2" xfId="18456"/>
    <cellStyle name="Comma 2 4 2 3 3 2 3" xfId="18852"/>
    <cellStyle name="Comma 2 4 2 3 3 2 4" xfId="19248"/>
    <cellStyle name="Comma 2 4 2 3 3 2 5" xfId="19644"/>
    <cellStyle name="Comma 2 4 2 3 3 2 6" xfId="20040"/>
    <cellStyle name="Comma 2 4 2 3 3 3" xfId="18258"/>
    <cellStyle name="Comma 2 4 2 3 3 4" xfId="18654"/>
    <cellStyle name="Comma 2 4 2 3 3 5" xfId="19050"/>
    <cellStyle name="Comma 2 4 2 3 3 6" xfId="19446"/>
    <cellStyle name="Comma 2 4 2 3 3 7" xfId="19842"/>
    <cellStyle name="Comma 2 4 2 3 4" xfId="13397"/>
    <cellStyle name="Comma 2 4 2 3 4 2" xfId="18324"/>
    <cellStyle name="Comma 2 4 2 3 4 3" xfId="18720"/>
    <cellStyle name="Comma 2 4 2 3 4 4" xfId="19116"/>
    <cellStyle name="Comma 2 4 2 3 4 5" xfId="19512"/>
    <cellStyle name="Comma 2 4 2 3 4 6" xfId="19908"/>
    <cellStyle name="Comma 2 4 2 3 5" xfId="18126"/>
    <cellStyle name="Comma 2 4 2 3 6" xfId="18522"/>
    <cellStyle name="Comma 2 4 2 3 7" xfId="18918"/>
    <cellStyle name="Comma 2 4 2 3 8" xfId="19314"/>
    <cellStyle name="Comma 2 4 2 3 9" xfId="19710"/>
    <cellStyle name="Comma 2 4 2 4" xfId="5861"/>
    <cellStyle name="Comma 2 4 2 4 2" xfId="14891"/>
    <cellStyle name="Comma 2 4 2 4 2 2" xfId="18346"/>
    <cellStyle name="Comma 2 4 2 4 2 3" xfId="18742"/>
    <cellStyle name="Comma 2 4 2 4 2 4" xfId="19138"/>
    <cellStyle name="Comma 2 4 2 4 2 5" xfId="19534"/>
    <cellStyle name="Comma 2 4 2 4 2 6" xfId="19930"/>
    <cellStyle name="Comma 2 4 2 4 3" xfId="18148"/>
    <cellStyle name="Comma 2 4 2 4 4" xfId="18544"/>
    <cellStyle name="Comma 2 4 2 4 5" xfId="18940"/>
    <cellStyle name="Comma 2 4 2 4 6" xfId="19336"/>
    <cellStyle name="Comma 2 4 2 4 7" xfId="19732"/>
    <cellStyle name="Comma 2 4 2 5" xfId="8986"/>
    <cellStyle name="Comma 2 4 2 5 2" xfId="18016"/>
    <cellStyle name="Comma 2 4 2 5 2 2" xfId="18412"/>
    <cellStyle name="Comma 2 4 2 5 2 3" xfId="18808"/>
    <cellStyle name="Comma 2 4 2 5 2 4" xfId="19204"/>
    <cellStyle name="Comma 2 4 2 5 2 5" xfId="19600"/>
    <cellStyle name="Comma 2 4 2 5 2 6" xfId="19996"/>
    <cellStyle name="Comma 2 4 2 5 3" xfId="18214"/>
    <cellStyle name="Comma 2 4 2 5 4" xfId="18610"/>
    <cellStyle name="Comma 2 4 2 5 5" xfId="19006"/>
    <cellStyle name="Comma 2 4 2 5 6" xfId="19402"/>
    <cellStyle name="Comma 2 4 2 5 7" xfId="19798"/>
    <cellStyle name="Comma 2 4 2 6" xfId="10409"/>
    <cellStyle name="Comma 2 4 2 6 2" xfId="18280"/>
    <cellStyle name="Comma 2 4 2 6 3" xfId="18676"/>
    <cellStyle name="Comma 2 4 2 6 4" xfId="19072"/>
    <cellStyle name="Comma 2 4 2 6 5" xfId="19468"/>
    <cellStyle name="Comma 2 4 2 6 6" xfId="19864"/>
    <cellStyle name="Comma 2 4 2 7" xfId="18082"/>
    <cellStyle name="Comma 2 4 2 8" xfId="18478"/>
    <cellStyle name="Comma 2 4 2 9" xfId="18874"/>
    <cellStyle name="Comma 2 4 3" xfId="2126"/>
    <cellStyle name="Comma 2 4 3 2" xfId="6608"/>
    <cellStyle name="Comma 2 4 3 2 2" xfId="15638"/>
    <cellStyle name="Comma 2 4 3 2 2 2" xfId="18357"/>
    <cellStyle name="Comma 2 4 3 2 2 3" xfId="18753"/>
    <cellStyle name="Comma 2 4 3 2 2 4" xfId="19149"/>
    <cellStyle name="Comma 2 4 3 2 2 5" xfId="19545"/>
    <cellStyle name="Comma 2 4 3 2 2 6" xfId="19941"/>
    <cellStyle name="Comma 2 4 3 2 3" xfId="18159"/>
    <cellStyle name="Comma 2 4 3 2 4" xfId="18555"/>
    <cellStyle name="Comma 2 4 3 2 5" xfId="18951"/>
    <cellStyle name="Comma 2 4 3 2 6" xfId="19347"/>
    <cellStyle name="Comma 2 4 3 2 7" xfId="19743"/>
    <cellStyle name="Comma 2 4 3 3" xfId="8997"/>
    <cellStyle name="Comma 2 4 3 3 2" xfId="18027"/>
    <cellStyle name="Comma 2 4 3 3 2 2" xfId="18423"/>
    <cellStyle name="Comma 2 4 3 3 2 3" xfId="18819"/>
    <cellStyle name="Comma 2 4 3 3 2 4" xfId="19215"/>
    <cellStyle name="Comma 2 4 3 3 2 5" xfId="19611"/>
    <cellStyle name="Comma 2 4 3 3 2 6" xfId="20007"/>
    <cellStyle name="Comma 2 4 3 3 3" xfId="18225"/>
    <cellStyle name="Comma 2 4 3 3 4" xfId="18621"/>
    <cellStyle name="Comma 2 4 3 3 5" xfId="19017"/>
    <cellStyle name="Comma 2 4 3 3 6" xfId="19413"/>
    <cellStyle name="Comma 2 4 3 3 7" xfId="19809"/>
    <cellStyle name="Comma 2 4 3 4" xfId="11156"/>
    <cellStyle name="Comma 2 4 3 4 2" xfId="18291"/>
    <cellStyle name="Comma 2 4 3 4 3" xfId="18687"/>
    <cellStyle name="Comma 2 4 3 4 4" xfId="19083"/>
    <cellStyle name="Comma 2 4 3 4 5" xfId="19479"/>
    <cellStyle name="Comma 2 4 3 4 6" xfId="19875"/>
    <cellStyle name="Comma 2 4 3 5" xfId="18093"/>
    <cellStyle name="Comma 2 4 3 6" xfId="18489"/>
    <cellStyle name="Comma 2 4 3 7" xfId="18885"/>
    <cellStyle name="Comma 2 4 3 8" xfId="19281"/>
    <cellStyle name="Comma 2 4 3 9" xfId="19677"/>
    <cellStyle name="Comma 2 4 4" xfId="3620"/>
    <cellStyle name="Comma 2 4 4 2" xfId="8102"/>
    <cellStyle name="Comma 2 4 4 2 2" xfId="17132"/>
    <cellStyle name="Comma 2 4 4 2 2 2" xfId="18379"/>
    <cellStyle name="Comma 2 4 4 2 2 3" xfId="18775"/>
    <cellStyle name="Comma 2 4 4 2 2 4" xfId="19171"/>
    <cellStyle name="Comma 2 4 4 2 2 5" xfId="19567"/>
    <cellStyle name="Comma 2 4 4 2 2 6" xfId="19963"/>
    <cellStyle name="Comma 2 4 4 2 3" xfId="18181"/>
    <cellStyle name="Comma 2 4 4 2 4" xfId="18577"/>
    <cellStyle name="Comma 2 4 4 2 5" xfId="18973"/>
    <cellStyle name="Comma 2 4 4 2 6" xfId="19369"/>
    <cellStyle name="Comma 2 4 4 2 7" xfId="19765"/>
    <cellStyle name="Comma 2 4 4 3" xfId="9019"/>
    <cellStyle name="Comma 2 4 4 3 2" xfId="18049"/>
    <cellStyle name="Comma 2 4 4 3 2 2" xfId="18445"/>
    <cellStyle name="Comma 2 4 4 3 2 3" xfId="18841"/>
    <cellStyle name="Comma 2 4 4 3 2 4" xfId="19237"/>
    <cellStyle name="Comma 2 4 4 3 2 5" xfId="19633"/>
    <cellStyle name="Comma 2 4 4 3 2 6" xfId="20029"/>
    <cellStyle name="Comma 2 4 4 3 3" xfId="18247"/>
    <cellStyle name="Comma 2 4 4 3 4" xfId="18643"/>
    <cellStyle name="Comma 2 4 4 3 5" xfId="19039"/>
    <cellStyle name="Comma 2 4 4 3 6" xfId="19435"/>
    <cellStyle name="Comma 2 4 4 3 7" xfId="19831"/>
    <cellStyle name="Comma 2 4 4 4" xfId="12650"/>
    <cellStyle name="Comma 2 4 4 4 2" xfId="18313"/>
    <cellStyle name="Comma 2 4 4 4 3" xfId="18709"/>
    <cellStyle name="Comma 2 4 4 4 4" xfId="19105"/>
    <cellStyle name="Comma 2 4 4 4 5" xfId="19501"/>
    <cellStyle name="Comma 2 4 4 4 6" xfId="19897"/>
    <cellStyle name="Comma 2 4 4 5" xfId="18115"/>
    <cellStyle name="Comma 2 4 4 6" xfId="18511"/>
    <cellStyle name="Comma 2 4 4 7" xfId="18907"/>
    <cellStyle name="Comma 2 4 4 8" xfId="19303"/>
    <cellStyle name="Comma 2 4 4 9" xfId="19699"/>
    <cellStyle name="Comma 2 4 5" xfId="5114"/>
    <cellStyle name="Comma 2 4 5 2" xfId="14144"/>
    <cellStyle name="Comma 2 4 5 2 2" xfId="18335"/>
    <cellStyle name="Comma 2 4 5 2 3" xfId="18731"/>
    <cellStyle name="Comma 2 4 5 2 4" xfId="19127"/>
    <cellStyle name="Comma 2 4 5 2 5" xfId="19523"/>
    <cellStyle name="Comma 2 4 5 2 6" xfId="19919"/>
    <cellStyle name="Comma 2 4 5 3" xfId="18137"/>
    <cellStyle name="Comma 2 4 5 4" xfId="18533"/>
    <cellStyle name="Comma 2 4 5 5" xfId="18929"/>
    <cellStyle name="Comma 2 4 5 6" xfId="19325"/>
    <cellStyle name="Comma 2 4 5 7" xfId="19721"/>
    <cellStyle name="Comma 2 4 6" xfId="8975"/>
    <cellStyle name="Comma 2 4 6 2" xfId="18005"/>
    <cellStyle name="Comma 2 4 6 2 2" xfId="18401"/>
    <cellStyle name="Comma 2 4 6 2 3" xfId="18797"/>
    <cellStyle name="Comma 2 4 6 2 4" xfId="19193"/>
    <cellStyle name="Comma 2 4 6 2 5" xfId="19589"/>
    <cellStyle name="Comma 2 4 6 2 6" xfId="19985"/>
    <cellStyle name="Comma 2 4 6 3" xfId="18203"/>
    <cellStyle name="Comma 2 4 6 4" xfId="18599"/>
    <cellStyle name="Comma 2 4 6 5" xfId="18995"/>
    <cellStyle name="Comma 2 4 6 6" xfId="19391"/>
    <cellStyle name="Comma 2 4 6 7" xfId="19787"/>
    <cellStyle name="Comma 2 4 7" xfId="9662"/>
    <cellStyle name="Comma 2 4 7 2" xfId="18269"/>
    <cellStyle name="Comma 2 4 7 3" xfId="18665"/>
    <cellStyle name="Comma 2 4 7 4" xfId="19061"/>
    <cellStyle name="Comma 2 4 7 5" xfId="19457"/>
    <cellStyle name="Comma 2 4 7 6" xfId="19853"/>
    <cellStyle name="Comma 2 4 8" xfId="18071"/>
    <cellStyle name="Comma 2 4 9" xfId="18467"/>
    <cellStyle name="Comma 2 5" xfId="819"/>
    <cellStyle name="Comma 2 5 10" xfId="18866"/>
    <cellStyle name="Comma 2 5 11" xfId="19262"/>
    <cellStyle name="Comma 2 5 12" xfId="19658"/>
    <cellStyle name="Comma 2 5 2" xfId="1497"/>
    <cellStyle name="Comma 2 5 2 10" xfId="19273"/>
    <cellStyle name="Comma 2 5 2 11" xfId="19669"/>
    <cellStyle name="Comma 2 5 2 2" xfId="2991"/>
    <cellStyle name="Comma 2 5 2 2 2" xfId="7473"/>
    <cellStyle name="Comma 2 5 2 2 2 2" xfId="16503"/>
    <cellStyle name="Comma 2 5 2 2 2 2 2" xfId="18371"/>
    <cellStyle name="Comma 2 5 2 2 2 2 3" xfId="18767"/>
    <cellStyle name="Comma 2 5 2 2 2 2 4" xfId="19163"/>
    <cellStyle name="Comma 2 5 2 2 2 2 5" xfId="19559"/>
    <cellStyle name="Comma 2 5 2 2 2 2 6" xfId="19955"/>
    <cellStyle name="Comma 2 5 2 2 2 3" xfId="18173"/>
    <cellStyle name="Comma 2 5 2 2 2 4" xfId="18569"/>
    <cellStyle name="Comma 2 5 2 2 2 5" xfId="18965"/>
    <cellStyle name="Comma 2 5 2 2 2 6" xfId="19361"/>
    <cellStyle name="Comma 2 5 2 2 2 7" xfId="19757"/>
    <cellStyle name="Comma 2 5 2 2 3" xfId="9011"/>
    <cellStyle name="Comma 2 5 2 2 3 2" xfId="18041"/>
    <cellStyle name="Comma 2 5 2 2 3 2 2" xfId="18437"/>
    <cellStyle name="Comma 2 5 2 2 3 2 3" xfId="18833"/>
    <cellStyle name="Comma 2 5 2 2 3 2 4" xfId="19229"/>
    <cellStyle name="Comma 2 5 2 2 3 2 5" xfId="19625"/>
    <cellStyle name="Comma 2 5 2 2 3 2 6" xfId="20021"/>
    <cellStyle name="Comma 2 5 2 2 3 3" xfId="18239"/>
    <cellStyle name="Comma 2 5 2 2 3 4" xfId="18635"/>
    <cellStyle name="Comma 2 5 2 2 3 5" xfId="19031"/>
    <cellStyle name="Comma 2 5 2 2 3 6" xfId="19427"/>
    <cellStyle name="Comma 2 5 2 2 3 7" xfId="19823"/>
    <cellStyle name="Comma 2 5 2 2 4" xfId="12021"/>
    <cellStyle name="Comma 2 5 2 2 4 2" xfId="18305"/>
    <cellStyle name="Comma 2 5 2 2 4 3" xfId="18701"/>
    <cellStyle name="Comma 2 5 2 2 4 4" xfId="19097"/>
    <cellStyle name="Comma 2 5 2 2 4 5" xfId="19493"/>
    <cellStyle name="Comma 2 5 2 2 4 6" xfId="19889"/>
    <cellStyle name="Comma 2 5 2 2 5" xfId="18107"/>
    <cellStyle name="Comma 2 5 2 2 6" xfId="18503"/>
    <cellStyle name="Comma 2 5 2 2 7" xfId="18899"/>
    <cellStyle name="Comma 2 5 2 2 8" xfId="19295"/>
    <cellStyle name="Comma 2 5 2 2 9" xfId="19691"/>
    <cellStyle name="Comma 2 5 2 3" xfId="4485"/>
    <cellStyle name="Comma 2 5 2 3 2" xfId="8967"/>
    <cellStyle name="Comma 2 5 2 3 2 2" xfId="17997"/>
    <cellStyle name="Comma 2 5 2 3 2 2 2" xfId="18393"/>
    <cellStyle name="Comma 2 5 2 3 2 2 3" xfId="18789"/>
    <cellStyle name="Comma 2 5 2 3 2 2 4" xfId="19185"/>
    <cellStyle name="Comma 2 5 2 3 2 2 5" xfId="19581"/>
    <cellStyle name="Comma 2 5 2 3 2 2 6" xfId="19977"/>
    <cellStyle name="Comma 2 5 2 3 2 3" xfId="18195"/>
    <cellStyle name="Comma 2 5 2 3 2 4" xfId="18591"/>
    <cellStyle name="Comma 2 5 2 3 2 5" xfId="18987"/>
    <cellStyle name="Comma 2 5 2 3 2 6" xfId="19383"/>
    <cellStyle name="Comma 2 5 2 3 2 7" xfId="19779"/>
    <cellStyle name="Comma 2 5 2 3 3" xfId="9033"/>
    <cellStyle name="Comma 2 5 2 3 3 2" xfId="18063"/>
    <cellStyle name="Comma 2 5 2 3 3 2 2" xfId="18459"/>
    <cellStyle name="Comma 2 5 2 3 3 2 3" xfId="18855"/>
    <cellStyle name="Comma 2 5 2 3 3 2 4" xfId="19251"/>
    <cellStyle name="Comma 2 5 2 3 3 2 5" xfId="19647"/>
    <cellStyle name="Comma 2 5 2 3 3 2 6" xfId="20043"/>
    <cellStyle name="Comma 2 5 2 3 3 3" xfId="18261"/>
    <cellStyle name="Comma 2 5 2 3 3 4" xfId="18657"/>
    <cellStyle name="Comma 2 5 2 3 3 5" xfId="19053"/>
    <cellStyle name="Comma 2 5 2 3 3 6" xfId="19449"/>
    <cellStyle name="Comma 2 5 2 3 3 7" xfId="19845"/>
    <cellStyle name="Comma 2 5 2 3 4" xfId="13515"/>
    <cellStyle name="Comma 2 5 2 3 4 2" xfId="18327"/>
    <cellStyle name="Comma 2 5 2 3 4 3" xfId="18723"/>
    <cellStyle name="Comma 2 5 2 3 4 4" xfId="19119"/>
    <cellStyle name="Comma 2 5 2 3 4 5" xfId="19515"/>
    <cellStyle name="Comma 2 5 2 3 4 6" xfId="19911"/>
    <cellStyle name="Comma 2 5 2 3 5" xfId="18129"/>
    <cellStyle name="Comma 2 5 2 3 6" xfId="18525"/>
    <cellStyle name="Comma 2 5 2 3 7" xfId="18921"/>
    <cellStyle name="Comma 2 5 2 3 8" xfId="19317"/>
    <cellStyle name="Comma 2 5 2 3 9" xfId="19713"/>
    <cellStyle name="Comma 2 5 2 4" xfId="5979"/>
    <cellStyle name="Comma 2 5 2 4 2" xfId="15009"/>
    <cellStyle name="Comma 2 5 2 4 2 2" xfId="18349"/>
    <cellStyle name="Comma 2 5 2 4 2 3" xfId="18745"/>
    <cellStyle name="Comma 2 5 2 4 2 4" xfId="19141"/>
    <cellStyle name="Comma 2 5 2 4 2 5" xfId="19537"/>
    <cellStyle name="Comma 2 5 2 4 2 6" xfId="19933"/>
    <cellStyle name="Comma 2 5 2 4 3" xfId="18151"/>
    <cellStyle name="Comma 2 5 2 4 4" xfId="18547"/>
    <cellStyle name="Comma 2 5 2 4 5" xfId="18943"/>
    <cellStyle name="Comma 2 5 2 4 6" xfId="19339"/>
    <cellStyle name="Comma 2 5 2 4 7" xfId="19735"/>
    <cellStyle name="Comma 2 5 2 5" xfId="8989"/>
    <cellStyle name="Comma 2 5 2 5 2" xfId="18019"/>
    <cellStyle name="Comma 2 5 2 5 2 2" xfId="18415"/>
    <cellStyle name="Comma 2 5 2 5 2 3" xfId="18811"/>
    <cellStyle name="Comma 2 5 2 5 2 4" xfId="19207"/>
    <cellStyle name="Comma 2 5 2 5 2 5" xfId="19603"/>
    <cellStyle name="Comma 2 5 2 5 2 6" xfId="19999"/>
    <cellStyle name="Comma 2 5 2 5 3" xfId="18217"/>
    <cellStyle name="Comma 2 5 2 5 4" xfId="18613"/>
    <cellStyle name="Comma 2 5 2 5 5" xfId="19009"/>
    <cellStyle name="Comma 2 5 2 5 6" xfId="19405"/>
    <cellStyle name="Comma 2 5 2 5 7" xfId="19801"/>
    <cellStyle name="Comma 2 5 2 6" xfId="10527"/>
    <cellStyle name="Comma 2 5 2 6 2" xfId="18283"/>
    <cellStyle name="Comma 2 5 2 6 3" xfId="18679"/>
    <cellStyle name="Comma 2 5 2 6 4" xfId="19075"/>
    <cellStyle name="Comma 2 5 2 6 5" xfId="19471"/>
    <cellStyle name="Comma 2 5 2 6 6" xfId="19867"/>
    <cellStyle name="Comma 2 5 2 7" xfId="18085"/>
    <cellStyle name="Comma 2 5 2 8" xfId="18481"/>
    <cellStyle name="Comma 2 5 2 9" xfId="18877"/>
    <cellStyle name="Comma 2 5 3" xfId="2313"/>
    <cellStyle name="Comma 2 5 3 2" xfId="6795"/>
    <cellStyle name="Comma 2 5 3 2 2" xfId="15825"/>
    <cellStyle name="Comma 2 5 3 2 2 2" xfId="18360"/>
    <cellStyle name="Comma 2 5 3 2 2 3" xfId="18756"/>
    <cellStyle name="Comma 2 5 3 2 2 4" xfId="19152"/>
    <cellStyle name="Comma 2 5 3 2 2 5" xfId="19548"/>
    <cellStyle name="Comma 2 5 3 2 2 6" xfId="19944"/>
    <cellStyle name="Comma 2 5 3 2 3" xfId="18162"/>
    <cellStyle name="Comma 2 5 3 2 4" xfId="18558"/>
    <cellStyle name="Comma 2 5 3 2 5" xfId="18954"/>
    <cellStyle name="Comma 2 5 3 2 6" xfId="19350"/>
    <cellStyle name="Comma 2 5 3 2 7" xfId="19746"/>
    <cellStyle name="Comma 2 5 3 3" xfId="9000"/>
    <cellStyle name="Comma 2 5 3 3 2" xfId="18030"/>
    <cellStyle name="Comma 2 5 3 3 2 2" xfId="18426"/>
    <cellStyle name="Comma 2 5 3 3 2 3" xfId="18822"/>
    <cellStyle name="Comma 2 5 3 3 2 4" xfId="19218"/>
    <cellStyle name="Comma 2 5 3 3 2 5" xfId="19614"/>
    <cellStyle name="Comma 2 5 3 3 2 6" xfId="20010"/>
    <cellStyle name="Comma 2 5 3 3 3" xfId="18228"/>
    <cellStyle name="Comma 2 5 3 3 4" xfId="18624"/>
    <cellStyle name="Comma 2 5 3 3 5" xfId="19020"/>
    <cellStyle name="Comma 2 5 3 3 6" xfId="19416"/>
    <cellStyle name="Comma 2 5 3 3 7" xfId="19812"/>
    <cellStyle name="Comma 2 5 3 4" xfId="11343"/>
    <cellStyle name="Comma 2 5 3 4 2" xfId="18294"/>
    <cellStyle name="Comma 2 5 3 4 3" xfId="18690"/>
    <cellStyle name="Comma 2 5 3 4 4" xfId="19086"/>
    <cellStyle name="Comma 2 5 3 4 5" xfId="19482"/>
    <cellStyle name="Comma 2 5 3 4 6" xfId="19878"/>
    <cellStyle name="Comma 2 5 3 5" xfId="18096"/>
    <cellStyle name="Comma 2 5 3 6" xfId="18492"/>
    <cellStyle name="Comma 2 5 3 7" xfId="18888"/>
    <cellStyle name="Comma 2 5 3 8" xfId="19284"/>
    <cellStyle name="Comma 2 5 3 9" xfId="19680"/>
    <cellStyle name="Comma 2 5 4" xfId="3807"/>
    <cellStyle name="Comma 2 5 4 2" xfId="8289"/>
    <cellStyle name="Comma 2 5 4 2 2" xfId="17319"/>
    <cellStyle name="Comma 2 5 4 2 2 2" xfId="18382"/>
    <cellStyle name="Comma 2 5 4 2 2 3" xfId="18778"/>
    <cellStyle name="Comma 2 5 4 2 2 4" xfId="19174"/>
    <cellStyle name="Comma 2 5 4 2 2 5" xfId="19570"/>
    <cellStyle name="Comma 2 5 4 2 2 6" xfId="19966"/>
    <cellStyle name="Comma 2 5 4 2 3" xfId="18184"/>
    <cellStyle name="Comma 2 5 4 2 4" xfId="18580"/>
    <cellStyle name="Comma 2 5 4 2 5" xfId="18976"/>
    <cellStyle name="Comma 2 5 4 2 6" xfId="19372"/>
    <cellStyle name="Comma 2 5 4 2 7" xfId="19768"/>
    <cellStyle name="Comma 2 5 4 3" xfId="9022"/>
    <cellStyle name="Comma 2 5 4 3 2" xfId="18052"/>
    <cellStyle name="Comma 2 5 4 3 2 2" xfId="18448"/>
    <cellStyle name="Comma 2 5 4 3 2 3" xfId="18844"/>
    <cellStyle name="Comma 2 5 4 3 2 4" xfId="19240"/>
    <cellStyle name="Comma 2 5 4 3 2 5" xfId="19636"/>
    <cellStyle name="Comma 2 5 4 3 2 6" xfId="20032"/>
    <cellStyle name="Comma 2 5 4 3 3" xfId="18250"/>
    <cellStyle name="Comma 2 5 4 3 4" xfId="18646"/>
    <cellStyle name="Comma 2 5 4 3 5" xfId="19042"/>
    <cellStyle name="Comma 2 5 4 3 6" xfId="19438"/>
    <cellStyle name="Comma 2 5 4 3 7" xfId="19834"/>
    <cellStyle name="Comma 2 5 4 4" xfId="12837"/>
    <cellStyle name="Comma 2 5 4 4 2" xfId="18316"/>
    <cellStyle name="Comma 2 5 4 4 3" xfId="18712"/>
    <cellStyle name="Comma 2 5 4 4 4" xfId="19108"/>
    <cellStyle name="Comma 2 5 4 4 5" xfId="19504"/>
    <cellStyle name="Comma 2 5 4 4 6" xfId="19900"/>
    <cellStyle name="Comma 2 5 4 5" xfId="18118"/>
    <cellStyle name="Comma 2 5 4 6" xfId="18514"/>
    <cellStyle name="Comma 2 5 4 7" xfId="18910"/>
    <cellStyle name="Comma 2 5 4 8" xfId="19306"/>
    <cellStyle name="Comma 2 5 4 9" xfId="19702"/>
    <cellStyle name="Comma 2 5 5" xfId="5301"/>
    <cellStyle name="Comma 2 5 5 2" xfId="14331"/>
    <cellStyle name="Comma 2 5 5 2 2" xfId="18338"/>
    <cellStyle name="Comma 2 5 5 2 3" xfId="18734"/>
    <cellStyle name="Comma 2 5 5 2 4" xfId="19130"/>
    <cellStyle name="Comma 2 5 5 2 5" xfId="19526"/>
    <cellStyle name="Comma 2 5 5 2 6" xfId="19922"/>
    <cellStyle name="Comma 2 5 5 3" xfId="18140"/>
    <cellStyle name="Comma 2 5 5 4" xfId="18536"/>
    <cellStyle name="Comma 2 5 5 5" xfId="18932"/>
    <cellStyle name="Comma 2 5 5 6" xfId="19328"/>
    <cellStyle name="Comma 2 5 5 7" xfId="19724"/>
    <cellStyle name="Comma 2 5 6" xfId="8978"/>
    <cellStyle name="Comma 2 5 6 2" xfId="18008"/>
    <cellStyle name="Comma 2 5 6 2 2" xfId="18404"/>
    <cellStyle name="Comma 2 5 6 2 3" xfId="18800"/>
    <cellStyle name="Comma 2 5 6 2 4" xfId="19196"/>
    <cellStyle name="Comma 2 5 6 2 5" xfId="19592"/>
    <cellStyle name="Comma 2 5 6 2 6" xfId="19988"/>
    <cellStyle name="Comma 2 5 6 3" xfId="18206"/>
    <cellStyle name="Comma 2 5 6 4" xfId="18602"/>
    <cellStyle name="Comma 2 5 6 5" xfId="18998"/>
    <cellStyle name="Comma 2 5 6 6" xfId="19394"/>
    <cellStyle name="Comma 2 5 6 7" xfId="19790"/>
    <cellStyle name="Comma 2 5 7" xfId="9849"/>
    <cellStyle name="Comma 2 5 7 2" xfId="18272"/>
    <cellStyle name="Comma 2 5 7 3" xfId="18668"/>
    <cellStyle name="Comma 2 5 7 4" xfId="19064"/>
    <cellStyle name="Comma 2 5 7 5" xfId="19460"/>
    <cellStyle name="Comma 2 5 7 6" xfId="19856"/>
    <cellStyle name="Comma 2 5 8" xfId="18074"/>
    <cellStyle name="Comma 2 5 9" xfId="18470"/>
    <cellStyle name="Comma 2 6" xfId="1120"/>
    <cellStyle name="Comma 2 6 10" xfId="19264"/>
    <cellStyle name="Comma 2 6 11" xfId="19660"/>
    <cellStyle name="Comma 2 6 2" xfId="2614"/>
    <cellStyle name="Comma 2 6 2 2" xfId="7096"/>
    <cellStyle name="Comma 2 6 2 2 2" xfId="16126"/>
    <cellStyle name="Comma 2 6 2 2 2 2" xfId="18362"/>
    <cellStyle name="Comma 2 6 2 2 2 3" xfId="18758"/>
    <cellStyle name="Comma 2 6 2 2 2 4" xfId="19154"/>
    <cellStyle name="Comma 2 6 2 2 2 5" xfId="19550"/>
    <cellStyle name="Comma 2 6 2 2 2 6" xfId="19946"/>
    <cellStyle name="Comma 2 6 2 2 3" xfId="18164"/>
    <cellStyle name="Comma 2 6 2 2 4" xfId="18560"/>
    <cellStyle name="Comma 2 6 2 2 5" xfId="18956"/>
    <cellStyle name="Comma 2 6 2 2 6" xfId="19352"/>
    <cellStyle name="Comma 2 6 2 2 7" xfId="19748"/>
    <cellStyle name="Comma 2 6 2 3" xfId="9002"/>
    <cellStyle name="Comma 2 6 2 3 2" xfId="18032"/>
    <cellStyle name="Comma 2 6 2 3 2 2" xfId="18428"/>
    <cellStyle name="Comma 2 6 2 3 2 3" xfId="18824"/>
    <cellStyle name="Comma 2 6 2 3 2 4" xfId="19220"/>
    <cellStyle name="Comma 2 6 2 3 2 5" xfId="19616"/>
    <cellStyle name="Comma 2 6 2 3 2 6" xfId="20012"/>
    <cellStyle name="Comma 2 6 2 3 3" xfId="18230"/>
    <cellStyle name="Comma 2 6 2 3 4" xfId="18626"/>
    <cellStyle name="Comma 2 6 2 3 5" xfId="19022"/>
    <cellStyle name="Comma 2 6 2 3 6" xfId="19418"/>
    <cellStyle name="Comma 2 6 2 3 7" xfId="19814"/>
    <cellStyle name="Comma 2 6 2 4" xfId="11644"/>
    <cellStyle name="Comma 2 6 2 4 2" xfId="18296"/>
    <cellStyle name="Comma 2 6 2 4 3" xfId="18692"/>
    <cellStyle name="Comma 2 6 2 4 4" xfId="19088"/>
    <cellStyle name="Comma 2 6 2 4 5" xfId="19484"/>
    <cellStyle name="Comma 2 6 2 4 6" xfId="19880"/>
    <cellStyle name="Comma 2 6 2 5" xfId="18098"/>
    <cellStyle name="Comma 2 6 2 6" xfId="18494"/>
    <cellStyle name="Comma 2 6 2 7" xfId="18890"/>
    <cellStyle name="Comma 2 6 2 8" xfId="19286"/>
    <cellStyle name="Comma 2 6 2 9" xfId="19682"/>
    <cellStyle name="Comma 2 6 3" xfId="4108"/>
    <cellStyle name="Comma 2 6 3 2" xfId="8590"/>
    <cellStyle name="Comma 2 6 3 2 2" xfId="17620"/>
    <cellStyle name="Comma 2 6 3 2 2 2" xfId="18384"/>
    <cellStyle name="Comma 2 6 3 2 2 3" xfId="18780"/>
    <cellStyle name="Comma 2 6 3 2 2 4" xfId="19176"/>
    <cellStyle name="Comma 2 6 3 2 2 5" xfId="19572"/>
    <cellStyle name="Comma 2 6 3 2 2 6" xfId="19968"/>
    <cellStyle name="Comma 2 6 3 2 3" xfId="18186"/>
    <cellStyle name="Comma 2 6 3 2 4" xfId="18582"/>
    <cellStyle name="Comma 2 6 3 2 5" xfId="18978"/>
    <cellStyle name="Comma 2 6 3 2 6" xfId="19374"/>
    <cellStyle name="Comma 2 6 3 2 7" xfId="19770"/>
    <cellStyle name="Comma 2 6 3 3" xfId="9024"/>
    <cellStyle name="Comma 2 6 3 3 2" xfId="18054"/>
    <cellStyle name="Comma 2 6 3 3 2 2" xfId="18450"/>
    <cellStyle name="Comma 2 6 3 3 2 3" xfId="18846"/>
    <cellStyle name="Comma 2 6 3 3 2 4" xfId="19242"/>
    <cellStyle name="Comma 2 6 3 3 2 5" xfId="19638"/>
    <cellStyle name="Comma 2 6 3 3 2 6" xfId="20034"/>
    <cellStyle name="Comma 2 6 3 3 3" xfId="18252"/>
    <cellStyle name="Comma 2 6 3 3 4" xfId="18648"/>
    <cellStyle name="Comma 2 6 3 3 5" xfId="19044"/>
    <cellStyle name="Comma 2 6 3 3 6" xfId="19440"/>
    <cellStyle name="Comma 2 6 3 3 7" xfId="19836"/>
    <cellStyle name="Comma 2 6 3 4" xfId="13138"/>
    <cellStyle name="Comma 2 6 3 4 2" xfId="18318"/>
    <cellStyle name="Comma 2 6 3 4 3" xfId="18714"/>
    <cellStyle name="Comma 2 6 3 4 4" xfId="19110"/>
    <cellStyle name="Comma 2 6 3 4 5" xfId="19506"/>
    <cellStyle name="Comma 2 6 3 4 6" xfId="19902"/>
    <cellStyle name="Comma 2 6 3 5" xfId="18120"/>
    <cellStyle name="Comma 2 6 3 6" xfId="18516"/>
    <cellStyle name="Comma 2 6 3 7" xfId="18912"/>
    <cellStyle name="Comma 2 6 3 8" xfId="19308"/>
    <cellStyle name="Comma 2 6 3 9" xfId="19704"/>
    <cellStyle name="Comma 2 6 4" xfId="5602"/>
    <cellStyle name="Comma 2 6 4 2" xfId="14632"/>
    <cellStyle name="Comma 2 6 4 2 2" xfId="18340"/>
    <cellStyle name="Comma 2 6 4 2 3" xfId="18736"/>
    <cellStyle name="Comma 2 6 4 2 4" xfId="19132"/>
    <cellStyle name="Comma 2 6 4 2 5" xfId="19528"/>
    <cellStyle name="Comma 2 6 4 2 6" xfId="19924"/>
    <cellStyle name="Comma 2 6 4 3" xfId="18142"/>
    <cellStyle name="Comma 2 6 4 4" xfId="18538"/>
    <cellStyle name="Comma 2 6 4 5" xfId="18934"/>
    <cellStyle name="Comma 2 6 4 6" xfId="19330"/>
    <cellStyle name="Comma 2 6 4 7" xfId="19726"/>
    <cellStyle name="Comma 2 6 5" xfId="8980"/>
    <cellStyle name="Comma 2 6 5 2" xfId="18010"/>
    <cellStyle name="Comma 2 6 5 2 2" xfId="18406"/>
    <cellStyle name="Comma 2 6 5 2 3" xfId="18802"/>
    <cellStyle name="Comma 2 6 5 2 4" xfId="19198"/>
    <cellStyle name="Comma 2 6 5 2 5" xfId="19594"/>
    <cellStyle name="Comma 2 6 5 2 6" xfId="19990"/>
    <cellStyle name="Comma 2 6 5 3" xfId="18208"/>
    <cellStyle name="Comma 2 6 5 4" xfId="18604"/>
    <cellStyle name="Comma 2 6 5 5" xfId="19000"/>
    <cellStyle name="Comma 2 6 5 6" xfId="19396"/>
    <cellStyle name="Comma 2 6 5 7" xfId="19792"/>
    <cellStyle name="Comma 2 6 6" xfId="10150"/>
    <cellStyle name="Comma 2 6 6 2" xfId="18274"/>
    <cellStyle name="Comma 2 6 6 3" xfId="18670"/>
    <cellStyle name="Comma 2 6 6 4" xfId="19066"/>
    <cellStyle name="Comma 2 6 6 5" xfId="19462"/>
    <cellStyle name="Comma 2 6 6 6" xfId="19858"/>
    <cellStyle name="Comma 2 6 7" xfId="18076"/>
    <cellStyle name="Comma 2 6 8" xfId="18472"/>
    <cellStyle name="Comma 2 6 9" xfId="18868"/>
    <cellStyle name="Comma 2 7" xfId="1568"/>
    <cellStyle name="Comma 2 7 2" xfId="6050"/>
    <cellStyle name="Comma 2 7 2 2" xfId="15080"/>
    <cellStyle name="Comma 2 7 2 2 2" xfId="18351"/>
    <cellStyle name="Comma 2 7 2 2 3" xfId="18747"/>
    <cellStyle name="Comma 2 7 2 2 4" xfId="19143"/>
    <cellStyle name="Comma 2 7 2 2 5" xfId="19539"/>
    <cellStyle name="Comma 2 7 2 2 6" xfId="19935"/>
    <cellStyle name="Comma 2 7 2 3" xfId="18153"/>
    <cellStyle name="Comma 2 7 2 4" xfId="18549"/>
    <cellStyle name="Comma 2 7 2 5" xfId="18945"/>
    <cellStyle name="Comma 2 7 2 6" xfId="19341"/>
    <cellStyle name="Comma 2 7 2 7" xfId="19737"/>
    <cellStyle name="Comma 2 7 3" xfId="8991"/>
    <cellStyle name="Comma 2 7 3 2" xfId="18021"/>
    <cellStyle name="Comma 2 7 3 2 2" xfId="18417"/>
    <cellStyle name="Comma 2 7 3 2 3" xfId="18813"/>
    <cellStyle name="Comma 2 7 3 2 4" xfId="19209"/>
    <cellStyle name="Comma 2 7 3 2 5" xfId="19605"/>
    <cellStyle name="Comma 2 7 3 2 6" xfId="20001"/>
    <cellStyle name="Comma 2 7 3 3" xfId="18219"/>
    <cellStyle name="Comma 2 7 3 4" xfId="18615"/>
    <cellStyle name="Comma 2 7 3 5" xfId="19011"/>
    <cellStyle name="Comma 2 7 3 6" xfId="19407"/>
    <cellStyle name="Comma 2 7 3 7" xfId="19803"/>
    <cellStyle name="Comma 2 7 4" xfId="10598"/>
    <cellStyle name="Comma 2 7 4 2" xfId="18285"/>
    <cellStyle name="Comma 2 7 4 3" xfId="18681"/>
    <cellStyle name="Comma 2 7 4 4" xfId="19077"/>
    <cellStyle name="Comma 2 7 4 5" xfId="19473"/>
    <cellStyle name="Comma 2 7 4 6" xfId="19869"/>
    <cellStyle name="Comma 2 7 5" xfId="18087"/>
    <cellStyle name="Comma 2 7 6" xfId="18483"/>
    <cellStyle name="Comma 2 7 7" xfId="18879"/>
    <cellStyle name="Comma 2 7 8" xfId="19275"/>
    <cellStyle name="Comma 2 7 9" xfId="19671"/>
    <cellStyle name="Comma 2 8" xfId="3062"/>
    <cellStyle name="Comma 2 8 2" xfId="7544"/>
    <cellStyle name="Comma 2 8 2 2" xfId="16574"/>
    <cellStyle name="Comma 2 8 2 2 2" xfId="18373"/>
    <cellStyle name="Comma 2 8 2 2 3" xfId="18769"/>
    <cellStyle name="Comma 2 8 2 2 4" xfId="19165"/>
    <cellStyle name="Comma 2 8 2 2 5" xfId="19561"/>
    <cellStyle name="Comma 2 8 2 2 6" xfId="19957"/>
    <cellStyle name="Comma 2 8 2 3" xfId="18175"/>
    <cellStyle name="Comma 2 8 2 4" xfId="18571"/>
    <cellStyle name="Comma 2 8 2 5" xfId="18967"/>
    <cellStyle name="Comma 2 8 2 6" xfId="19363"/>
    <cellStyle name="Comma 2 8 2 7" xfId="19759"/>
    <cellStyle name="Comma 2 8 3" xfId="9013"/>
    <cellStyle name="Comma 2 8 3 2" xfId="18043"/>
    <cellStyle name="Comma 2 8 3 2 2" xfId="18439"/>
    <cellStyle name="Comma 2 8 3 2 3" xfId="18835"/>
    <cellStyle name="Comma 2 8 3 2 4" xfId="19231"/>
    <cellStyle name="Comma 2 8 3 2 5" xfId="19627"/>
    <cellStyle name="Comma 2 8 3 2 6" xfId="20023"/>
    <cellStyle name="Comma 2 8 3 3" xfId="18241"/>
    <cellStyle name="Comma 2 8 3 4" xfId="18637"/>
    <cellStyle name="Comma 2 8 3 5" xfId="19033"/>
    <cellStyle name="Comma 2 8 3 6" xfId="19429"/>
    <cellStyle name="Comma 2 8 3 7" xfId="19825"/>
    <cellStyle name="Comma 2 8 4" xfId="12092"/>
    <cellStyle name="Comma 2 8 4 2" xfId="18307"/>
    <cellStyle name="Comma 2 8 4 3" xfId="18703"/>
    <cellStyle name="Comma 2 8 4 4" xfId="19099"/>
    <cellStyle name="Comma 2 8 4 5" xfId="19495"/>
    <cellStyle name="Comma 2 8 4 6" xfId="19891"/>
    <cellStyle name="Comma 2 8 5" xfId="18109"/>
    <cellStyle name="Comma 2 8 6" xfId="18505"/>
    <cellStyle name="Comma 2 8 7" xfId="18901"/>
    <cellStyle name="Comma 2 8 8" xfId="19297"/>
    <cellStyle name="Comma 2 8 9" xfId="19693"/>
    <cellStyle name="Comma 2 9" xfId="4556"/>
    <cellStyle name="Comma 2 9 2" xfId="13586"/>
    <cellStyle name="Comma 2 9 2 2" xfId="18329"/>
    <cellStyle name="Comma 2 9 2 3" xfId="18725"/>
    <cellStyle name="Comma 2 9 2 4" xfId="19121"/>
    <cellStyle name="Comma 2 9 2 5" xfId="19517"/>
    <cellStyle name="Comma 2 9 2 6" xfId="19913"/>
    <cellStyle name="Comma 2 9 3" xfId="18131"/>
    <cellStyle name="Comma 2 9 4" xfId="18527"/>
    <cellStyle name="Comma 2 9 5" xfId="18923"/>
    <cellStyle name="Comma 2 9 6" xfId="19319"/>
    <cellStyle name="Comma 2 9 7" xfId="19715"/>
    <cellStyle name="Comma 3" xfId="98"/>
    <cellStyle name="Comma 3 10" xfId="8970"/>
    <cellStyle name="Comma 3 10 2" xfId="18000"/>
    <cellStyle name="Comma 3 10 2 2" xfId="18396"/>
    <cellStyle name="Comma 3 10 2 3" xfId="18792"/>
    <cellStyle name="Comma 3 10 2 4" xfId="19188"/>
    <cellStyle name="Comma 3 10 2 5" xfId="19584"/>
    <cellStyle name="Comma 3 10 2 6" xfId="19980"/>
    <cellStyle name="Comma 3 10 3" xfId="18198"/>
    <cellStyle name="Comma 3 10 4" xfId="18594"/>
    <cellStyle name="Comma 3 10 5" xfId="18990"/>
    <cellStyle name="Comma 3 10 6" xfId="19386"/>
    <cellStyle name="Comma 3 10 7" xfId="19782"/>
    <cellStyle name="Comma 3 11" xfId="9128"/>
    <cellStyle name="Comma 3 11 2" xfId="18264"/>
    <cellStyle name="Comma 3 11 3" xfId="18660"/>
    <cellStyle name="Comma 3 11 4" xfId="19056"/>
    <cellStyle name="Comma 3 11 5" xfId="19452"/>
    <cellStyle name="Comma 3 11 6" xfId="19848"/>
    <cellStyle name="Comma 3 12" xfId="18066"/>
    <cellStyle name="Comma 3 13" xfId="18462"/>
    <cellStyle name="Comma 3 14" xfId="18858"/>
    <cellStyle name="Comma 3 15" xfId="19254"/>
    <cellStyle name="Comma 3 16" xfId="19650"/>
    <cellStyle name="Comma 3 2" xfId="284"/>
    <cellStyle name="Comma 3 2 10" xfId="18860"/>
    <cellStyle name="Comma 3 2 11" xfId="19256"/>
    <cellStyle name="Comma 3 2 12" xfId="19652"/>
    <cellStyle name="Comma 3 2 2" xfId="1123"/>
    <cellStyle name="Comma 3 2 2 10" xfId="19267"/>
    <cellStyle name="Comma 3 2 2 11" xfId="19663"/>
    <cellStyle name="Comma 3 2 2 2" xfId="2617"/>
    <cellStyle name="Comma 3 2 2 2 2" xfId="7099"/>
    <cellStyle name="Comma 3 2 2 2 2 2" xfId="16129"/>
    <cellStyle name="Comma 3 2 2 2 2 2 2" xfId="18365"/>
    <cellStyle name="Comma 3 2 2 2 2 2 3" xfId="18761"/>
    <cellStyle name="Comma 3 2 2 2 2 2 4" xfId="19157"/>
    <cellStyle name="Comma 3 2 2 2 2 2 5" xfId="19553"/>
    <cellStyle name="Comma 3 2 2 2 2 2 6" xfId="19949"/>
    <cellStyle name="Comma 3 2 2 2 2 3" xfId="18167"/>
    <cellStyle name="Comma 3 2 2 2 2 4" xfId="18563"/>
    <cellStyle name="Comma 3 2 2 2 2 5" xfId="18959"/>
    <cellStyle name="Comma 3 2 2 2 2 6" xfId="19355"/>
    <cellStyle name="Comma 3 2 2 2 2 7" xfId="19751"/>
    <cellStyle name="Comma 3 2 2 2 3" xfId="9005"/>
    <cellStyle name="Comma 3 2 2 2 3 2" xfId="18035"/>
    <cellStyle name="Comma 3 2 2 2 3 2 2" xfId="18431"/>
    <cellStyle name="Comma 3 2 2 2 3 2 3" xfId="18827"/>
    <cellStyle name="Comma 3 2 2 2 3 2 4" xfId="19223"/>
    <cellStyle name="Comma 3 2 2 2 3 2 5" xfId="19619"/>
    <cellStyle name="Comma 3 2 2 2 3 2 6" xfId="20015"/>
    <cellStyle name="Comma 3 2 2 2 3 3" xfId="18233"/>
    <cellStyle name="Comma 3 2 2 2 3 4" xfId="18629"/>
    <cellStyle name="Comma 3 2 2 2 3 5" xfId="19025"/>
    <cellStyle name="Comma 3 2 2 2 3 6" xfId="19421"/>
    <cellStyle name="Comma 3 2 2 2 3 7" xfId="19817"/>
    <cellStyle name="Comma 3 2 2 2 4" xfId="11647"/>
    <cellStyle name="Comma 3 2 2 2 4 2" xfId="18299"/>
    <cellStyle name="Comma 3 2 2 2 4 3" xfId="18695"/>
    <cellStyle name="Comma 3 2 2 2 4 4" xfId="19091"/>
    <cellStyle name="Comma 3 2 2 2 4 5" xfId="19487"/>
    <cellStyle name="Comma 3 2 2 2 4 6" xfId="19883"/>
    <cellStyle name="Comma 3 2 2 2 5" xfId="18101"/>
    <cellStyle name="Comma 3 2 2 2 6" xfId="18497"/>
    <cellStyle name="Comma 3 2 2 2 7" xfId="18893"/>
    <cellStyle name="Comma 3 2 2 2 8" xfId="19289"/>
    <cellStyle name="Comma 3 2 2 2 9" xfId="19685"/>
    <cellStyle name="Comma 3 2 2 3" xfId="4111"/>
    <cellStyle name="Comma 3 2 2 3 2" xfId="8593"/>
    <cellStyle name="Comma 3 2 2 3 2 2" xfId="17623"/>
    <cellStyle name="Comma 3 2 2 3 2 2 2" xfId="18387"/>
    <cellStyle name="Comma 3 2 2 3 2 2 3" xfId="18783"/>
    <cellStyle name="Comma 3 2 2 3 2 2 4" xfId="19179"/>
    <cellStyle name="Comma 3 2 2 3 2 2 5" xfId="19575"/>
    <cellStyle name="Comma 3 2 2 3 2 2 6" xfId="19971"/>
    <cellStyle name="Comma 3 2 2 3 2 3" xfId="18189"/>
    <cellStyle name="Comma 3 2 2 3 2 4" xfId="18585"/>
    <cellStyle name="Comma 3 2 2 3 2 5" xfId="18981"/>
    <cellStyle name="Comma 3 2 2 3 2 6" xfId="19377"/>
    <cellStyle name="Comma 3 2 2 3 2 7" xfId="19773"/>
    <cellStyle name="Comma 3 2 2 3 3" xfId="9027"/>
    <cellStyle name="Comma 3 2 2 3 3 2" xfId="18057"/>
    <cellStyle name="Comma 3 2 2 3 3 2 2" xfId="18453"/>
    <cellStyle name="Comma 3 2 2 3 3 2 3" xfId="18849"/>
    <cellStyle name="Comma 3 2 2 3 3 2 4" xfId="19245"/>
    <cellStyle name="Comma 3 2 2 3 3 2 5" xfId="19641"/>
    <cellStyle name="Comma 3 2 2 3 3 2 6" xfId="20037"/>
    <cellStyle name="Comma 3 2 2 3 3 3" xfId="18255"/>
    <cellStyle name="Comma 3 2 2 3 3 4" xfId="18651"/>
    <cellStyle name="Comma 3 2 2 3 3 5" xfId="19047"/>
    <cellStyle name="Comma 3 2 2 3 3 6" xfId="19443"/>
    <cellStyle name="Comma 3 2 2 3 3 7" xfId="19839"/>
    <cellStyle name="Comma 3 2 2 3 4" xfId="13141"/>
    <cellStyle name="Comma 3 2 2 3 4 2" xfId="18321"/>
    <cellStyle name="Comma 3 2 2 3 4 3" xfId="18717"/>
    <cellStyle name="Comma 3 2 2 3 4 4" xfId="19113"/>
    <cellStyle name="Comma 3 2 2 3 4 5" xfId="19509"/>
    <cellStyle name="Comma 3 2 2 3 4 6" xfId="19905"/>
    <cellStyle name="Comma 3 2 2 3 5" xfId="18123"/>
    <cellStyle name="Comma 3 2 2 3 6" xfId="18519"/>
    <cellStyle name="Comma 3 2 2 3 7" xfId="18915"/>
    <cellStyle name="Comma 3 2 2 3 8" xfId="19311"/>
    <cellStyle name="Comma 3 2 2 3 9" xfId="19707"/>
    <cellStyle name="Comma 3 2 2 4" xfId="5605"/>
    <cellStyle name="Comma 3 2 2 4 2" xfId="14635"/>
    <cellStyle name="Comma 3 2 2 4 2 2" xfId="18343"/>
    <cellStyle name="Comma 3 2 2 4 2 3" xfId="18739"/>
    <cellStyle name="Comma 3 2 2 4 2 4" xfId="19135"/>
    <cellStyle name="Comma 3 2 2 4 2 5" xfId="19531"/>
    <cellStyle name="Comma 3 2 2 4 2 6" xfId="19927"/>
    <cellStyle name="Comma 3 2 2 4 3" xfId="18145"/>
    <cellStyle name="Comma 3 2 2 4 4" xfId="18541"/>
    <cellStyle name="Comma 3 2 2 4 5" xfId="18937"/>
    <cellStyle name="Comma 3 2 2 4 6" xfId="19333"/>
    <cellStyle name="Comma 3 2 2 4 7" xfId="19729"/>
    <cellStyle name="Comma 3 2 2 5" xfId="8983"/>
    <cellStyle name="Comma 3 2 2 5 2" xfId="18013"/>
    <cellStyle name="Comma 3 2 2 5 2 2" xfId="18409"/>
    <cellStyle name="Comma 3 2 2 5 2 3" xfId="18805"/>
    <cellStyle name="Comma 3 2 2 5 2 4" xfId="19201"/>
    <cellStyle name="Comma 3 2 2 5 2 5" xfId="19597"/>
    <cellStyle name="Comma 3 2 2 5 2 6" xfId="19993"/>
    <cellStyle name="Comma 3 2 2 5 3" xfId="18211"/>
    <cellStyle name="Comma 3 2 2 5 4" xfId="18607"/>
    <cellStyle name="Comma 3 2 2 5 5" xfId="19003"/>
    <cellStyle name="Comma 3 2 2 5 6" xfId="19399"/>
    <cellStyle name="Comma 3 2 2 5 7" xfId="19795"/>
    <cellStyle name="Comma 3 2 2 6" xfId="10153"/>
    <cellStyle name="Comma 3 2 2 6 2" xfId="18277"/>
    <cellStyle name="Comma 3 2 2 6 3" xfId="18673"/>
    <cellStyle name="Comma 3 2 2 6 4" xfId="19069"/>
    <cellStyle name="Comma 3 2 2 6 5" xfId="19465"/>
    <cellStyle name="Comma 3 2 2 6 6" xfId="19861"/>
    <cellStyle name="Comma 3 2 2 7" xfId="18079"/>
    <cellStyle name="Comma 3 2 2 8" xfId="18475"/>
    <cellStyle name="Comma 3 2 2 9" xfId="18871"/>
    <cellStyle name="Comma 3 2 3" xfId="1778"/>
    <cellStyle name="Comma 3 2 3 2" xfId="6260"/>
    <cellStyle name="Comma 3 2 3 2 2" xfId="15290"/>
    <cellStyle name="Comma 3 2 3 2 2 2" xfId="18354"/>
    <cellStyle name="Comma 3 2 3 2 2 3" xfId="18750"/>
    <cellStyle name="Comma 3 2 3 2 2 4" xfId="19146"/>
    <cellStyle name="Comma 3 2 3 2 2 5" xfId="19542"/>
    <cellStyle name="Comma 3 2 3 2 2 6" xfId="19938"/>
    <cellStyle name="Comma 3 2 3 2 3" xfId="18156"/>
    <cellStyle name="Comma 3 2 3 2 4" xfId="18552"/>
    <cellStyle name="Comma 3 2 3 2 5" xfId="18948"/>
    <cellStyle name="Comma 3 2 3 2 6" xfId="19344"/>
    <cellStyle name="Comma 3 2 3 2 7" xfId="19740"/>
    <cellStyle name="Comma 3 2 3 3" xfId="8994"/>
    <cellStyle name="Comma 3 2 3 3 2" xfId="18024"/>
    <cellStyle name="Comma 3 2 3 3 2 2" xfId="18420"/>
    <cellStyle name="Comma 3 2 3 3 2 3" xfId="18816"/>
    <cellStyle name="Comma 3 2 3 3 2 4" xfId="19212"/>
    <cellStyle name="Comma 3 2 3 3 2 5" xfId="19608"/>
    <cellStyle name="Comma 3 2 3 3 2 6" xfId="20004"/>
    <cellStyle name="Comma 3 2 3 3 3" xfId="18222"/>
    <cellStyle name="Comma 3 2 3 3 4" xfId="18618"/>
    <cellStyle name="Comma 3 2 3 3 5" xfId="19014"/>
    <cellStyle name="Comma 3 2 3 3 6" xfId="19410"/>
    <cellStyle name="Comma 3 2 3 3 7" xfId="19806"/>
    <cellStyle name="Comma 3 2 3 4" xfId="10808"/>
    <cellStyle name="Comma 3 2 3 4 2" xfId="18288"/>
    <cellStyle name="Comma 3 2 3 4 3" xfId="18684"/>
    <cellStyle name="Comma 3 2 3 4 4" xfId="19080"/>
    <cellStyle name="Comma 3 2 3 4 5" xfId="19476"/>
    <cellStyle name="Comma 3 2 3 4 6" xfId="19872"/>
    <cellStyle name="Comma 3 2 3 5" xfId="18090"/>
    <cellStyle name="Comma 3 2 3 6" xfId="18486"/>
    <cellStyle name="Comma 3 2 3 7" xfId="18882"/>
    <cellStyle name="Comma 3 2 3 8" xfId="19278"/>
    <cellStyle name="Comma 3 2 3 9" xfId="19674"/>
    <cellStyle name="Comma 3 2 4" xfId="3272"/>
    <cellStyle name="Comma 3 2 4 2" xfId="7754"/>
    <cellStyle name="Comma 3 2 4 2 2" xfId="16784"/>
    <cellStyle name="Comma 3 2 4 2 2 2" xfId="18376"/>
    <cellStyle name="Comma 3 2 4 2 2 3" xfId="18772"/>
    <cellStyle name="Comma 3 2 4 2 2 4" xfId="19168"/>
    <cellStyle name="Comma 3 2 4 2 2 5" xfId="19564"/>
    <cellStyle name="Comma 3 2 4 2 2 6" xfId="19960"/>
    <cellStyle name="Comma 3 2 4 2 3" xfId="18178"/>
    <cellStyle name="Comma 3 2 4 2 4" xfId="18574"/>
    <cellStyle name="Comma 3 2 4 2 5" xfId="18970"/>
    <cellStyle name="Comma 3 2 4 2 6" xfId="19366"/>
    <cellStyle name="Comma 3 2 4 2 7" xfId="19762"/>
    <cellStyle name="Comma 3 2 4 3" xfId="9016"/>
    <cellStyle name="Comma 3 2 4 3 2" xfId="18046"/>
    <cellStyle name="Comma 3 2 4 3 2 2" xfId="18442"/>
    <cellStyle name="Comma 3 2 4 3 2 3" xfId="18838"/>
    <cellStyle name="Comma 3 2 4 3 2 4" xfId="19234"/>
    <cellStyle name="Comma 3 2 4 3 2 5" xfId="19630"/>
    <cellStyle name="Comma 3 2 4 3 2 6" xfId="20026"/>
    <cellStyle name="Comma 3 2 4 3 3" xfId="18244"/>
    <cellStyle name="Comma 3 2 4 3 4" xfId="18640"/>
    <cellStyle name="Comma 3 2 4 3 5" xfId="19036"/>
    <cellStyle name="Comma 3 2 4 3 6" xfId="19432"/>
    <cellStyle name="Comma 3 2 4 3 7" xfId="19828"/>
    <cellStyle name="Comma 3 2 4 4" xfId="12302"/>
    <cellStyle name="Comma 3 2 4 4 2" xfId="18310"/>
    <cellStyle name="Comma 3 2 4 4 3" xfId="18706"/>
    <cellStyle name="Comma 3 2 4 4 4" xfId="19102"/>
    <cellStyle name="Comma 3 2 4 4 5" xfId="19498"/>
    <cellStyle name="Comma 3 2 4 4 6" xfId="19894"/>
    <cellStyle name="Comma 3 2 4 5" xfId="18112"/>
    <cellStyle name="Comma 3 2 4 6" xfId="18508"/>
    <cellStyle name="Comma 3 2 4 7" xfId="18904"/>
    <cellStyle name="Comma 3 2 4 8" xfId="19300"/>
    <cellStyle name="Comma 3 2 4 9" xfId="19696"/>
    <cellStyle name="Comma 3 2 5" xfId="4766"/>
    <cellStyle name="Comma 3 2 5 2" xfId="13796"/>
    <cellStyle name="Comma 3 2 5 2 2" xfId="18332"/>
    <cellStyle name="Comma 3 2 5 2 3" xfId="18728"/>
    <cellStyle name="Comma 3 2 5 2 4" xfId="19124"/>
    <cellStyle name="Comma 3 2 5 2 5" xfId="19520"/>
    <cellStyle name="Comma 3 2 5 2 6" xfId="19916"/>
    <cellStyle name="Comma 3 2 5 3" xfId="18134"/>
    <cellStyle name="Comma 3 2 5 4" xfId="18530"/>
    <cellStyle name="Comma 3 2 5 5" xfId="18926"/>
    <cellStyle name="Comma 3 2 5 6" xfId="19322"/>
    <cellStyle name="Comma 3 2 5 7" xfId="19718"/>
    <cellStyle name="Comma 3 2 6" xfId="8972"/>
    <cellStyle name="Comma 3 2 6 2" xfId="18002"/>
    <cellStyle name="Comma 3 2 6 2 2" xfId="18398"/>
    <cellStyle name="Comma 3 2 6 2 3" xfId="18794"/>
    <cellStyle name="Comma 3 2 6 2 4" xfId="19190"/>
    <cellStyle name="Comma 3 2 6 2 5" xfId="19586"/>
    <cellStyle name="Comma 3 2 6 2 6" xfId="19982"/>
    <cellStyle name="Comma 3 2 6 3" xfId="18200"/>
    <cellStyle name="Comma 3 2 6 4" xfId="18596"/>
    <cellStyle name="Comma 3 2 6 5" xfId="18992"/>
    <cellStyle name="Comma 3 2 6 6" xfId="19388"/>
    <cellStyle name="Comma 3 2 6 7" xfId="19784"/>
    <cellStyle name="Comma 3 2 7" xfId="9314"/>
    <cellStyle name="Comma 3 2 7 2" xfId="18266"/>
    <cellStyle name="Comma 3 2 7 3" xfId="18662"/>
    <cellStyle name="Comma 3 2 7 4" xfId="19058"/>
    <cellStyle name="Comma 3 2 7 5" xfId="19454"/>
    <cellStyle name="Comma 3 2 7 6" xfId="19850"/>
    <cellStyle name="Comma 3 2 8" xfId="18068"/>
    <cellStyle name="Comma 3 2 9" xfId="18464"/>
    <cellStyle name="Comma 3 3" xfId="470"/>
    <cellStyle name="Comma 3 3 10" xfId="18862"/>
    <cellStyle name="Comma 3 3 11" xfId="19258"/>
    <cellStyle name="Comma 3 3 12" xfId="19654"/>
    <cellStyle name="Comma 3 3 2" xfId="1217"/>
    <cellStyle name="Comma 3 3 2 10" xfId="19269"/>
    <cellStyle name="Comma 3 3 2 11" xfId="19665"/>
    <cellStyle name="Comma 3 3 2 2" xfId="2711"/>
    <cellStyle name="Comma 3 3 2 2 2" xfId="7193"/>
    <cellStyle name="Comma 3 3 2 2 2 2" xfId="16223"/>
    <cellStyle name="Comma 3 3 2 2 2 2 2" xfId="18367"/>
    <cellStyle name="Comma 3 3 2 2 2 2 3" xfId="18763"/>
    <cellStyle name="Comma 3 3 2 2 2 2 4" xfId="19159"/>
    <cellStyle name="Comma 3 3 2 2 2 2 5" xfId="19555"/>
    <cellStyle name="Comma 3 3 2 2 2 2 6" xfId="19951"/>
    <cellStyle name="Comma 3 3 2 2 2 3" xfId="18169"/>
    <cellStyle name="Comma 3 3 2 2 2 4" xfId="18565"/>
    <cellStyle name="Comma 3 3 2 2 2 5" xfId="18961"/>
    <cellStyle name="Comma 3 3 2 2 2 6" xfId="19357"/>
    <cellStyle name="Comma 3 3 2 2 2 7" xfId="19753"/>
    <cellStyle name="Comma 3 3 2 2 3" xfId="9007"/>
    <cellStyle name="Comma 3 3 2 2 3 2" xfId="18037"/>
    <cellStyle name="Comma 3 3 2 2 3 2 2" xfId="18433"/>
    <cellStyle name="Comma 3 3 2 2 3 2 3" xfId="18829"/>
    <cellStyle name="Comma 3 3 2 2 3 2 4" xfId="19225"/>
    <cellStyle name="Comma 3 3 2 2 3 2 5" xfId="19621"/>
    <cellStyle name="Comma 3 3 2 2 3 2 6" xfId="20017"/>
    <cellStyle name="Comma 3 3 2 2 3 3" xfId="18235"/>
    <cellStyle name="Comma 3 3 2 2 3 4" xfId="18631"/>
    <cellStyle name="Comma 3 3 2 2 3 5" xfId="19027"/>
    <cellStyle name="Comma 3 3 2 2 3 6" xfId="19423"/>
    <cellStyle name="Comma 3 3 2 2 3 7" xfId="19819"/>
    <cellStyle name="Comma 3 3 2 2 4" xfId="11741"/>
    <cellStyle name="Comma 3 3 2 2 4 2" xfId="18301"/>
    <cellStyle name="Comma 3 3 2 2 4 3" xfId="18697"/>
    <cellStyle name="Comma 3 3 2 2 4 4" xfId="19093"/>
    <cellStyle name="Comma 3 3 2 2 4 5" xfId="19489"/>
    <cellStyle name="Comma 3 3 2 2 4 6" xfId="19885"/>
    <cellStyle name="Comma 3 3 2 2 5" xfId="18103"/>
    <cellStyle name="Comma 3 3 2 2 6" xfId="18499"/>
    <cellStyle name="Comma 3 3 2 2 7" xfId="18895"/>
    <cellStyle name="Comma 3 3 2 2 8" xfId="19291"/>
    <cellStyle name="Comma 3 3 2 2 9" xfId="19687"/>
    <cellStyle name="Comma 3 3 2 3" xfId="4205"/>
    <cellStyle name="Comma 3 3 2 3 2" xfId="8687"/>
    <cellStyle name="Comma 3 3 2 3 2 2" xfId="17717"/>
    <cellStyle name="Comma 3 3 2 3 2 2 2" xfId="18389"/>
    <cellStyle name="Comma 3 3 2 3 2 2 3" xfId="18785"/>
    <cellStyle name="Comma 3 3 2 3 2 2 4" xfId="19181"/>
    <cellStyle name="Comma 3 3 2 3 2 2 5" xfId="19577"/>
    <cellStyle name="Comma 3 3 2 3 2 2 6" xfId="19973"/>
    <cellStyle name="Comma 3 3 2 3 2 3" xfId="18191"/>
    <cellStyle name="Comma 3 3 2 3 2 4" xfId="18587"/>
    <cellStyle name="Comma 3 3 2 3 2 5" xfId="18983"/>
    <cellStyle name="Comma 3 3 2 3 2 6" xfId="19379"/>
    <cellStyle name="Comma 3 3 2 3 2 7" xfId="19775"/>
    <cellStyle name="Comma 3 3 2 3 3" xfId="9029"/>
    <cellStyle name="Comma 3 3 2 3 3 2" xfId="18059"/>
    <cellStyle name="Comma 3 3 2 3 3 2 2" xfId="18455"/>
    <cellStyle name="Comma 3 3 2 3 3 2 3" xfId="18851"/>
    <cellStyle name="Comma 3 3 2 3 3 2 4" xfId="19247"/>
    <cellStyle name="Comma 3 3 2 3 3 2 5" xfId="19643"/>
    <cellStyle name="Comma 3 3 2 3 3 2 6" xfId="20039"/>
    <cellStyle name="Comma 3 3 2 3 3 3" xfId="18257"/>
    <cellStyle name="Comma 3 3 2 3 3 4" xfId="18653"/>
    <cellStyle name="Comma 3 3 2 3 3 5" xfId="19049"/>
    <cellStyle name="Comma 3 3 2 3 3 6" xfId="19445"/>
    <cellStyle name="Comma 3 3 2 3 3 7" xfId="19841"/>
    <cellStyle name="Comma 3 3 2 3 4" xfId="13235"/>
    <cellStyle name="Comma 3 3 2 3 4 2" xfId="18323"/>
    <cellStyle name="Comma 3 3 2 3 4 3" xfId="18719"/>
    <cellStyle name="Comma 3 3 2 3 4 4" xfId="19115"/>
    <cellStyle name="Comma 3 3 2 3 4 5" xfId="19511"/>
    <cellStyle name="Comma 3 3 2 3 4 6" xfId="19907"/>
    <cellStyle name="Comma 3 3 2 3 5" xfId="18125"/>
    <cellStyle name="Comma 3 3 2 3 6" xfId="18521"/>
    <cellStyle name="Comma 3 3 2 3 7" xfId="18917"/>
    <cellStyle name="Comma 3 3 2 3 8" xfId="19313"/>
    <cellStyle name="Comma 3 3 2 3 9" xfId="19709"/>
    <cellStyle name="Comma 3 3 2 4" xfId="5699"/>
    <cellStyle name="Comma 3 3 2 4 2" xfId="14729"/>
    <cellStyle name="Comma 3 3 2 4 2 2" xfId="18345"/>
    <cellStyle name="Comma 3 3 2 4 2 3" xfId="18741"/>
    <cellStyle name="Comma 3 3 2 4 2 4" xfId="19137"/>
    <cellStyle name="Comma 3 3 2 4 2 5" xfId="19533"/>
    <cellStyle name="Comma 3 3 2 4 2 6" xfId="19929"/>
    <cellStyle name="Comma 3 3 2 4 3" xfId="18147"/>
    <cellStyle name="Comma 3 3 2 4 4" xfId="18543"/>
    <cellStyle name="Comma 3 3 2 4 5" xfId="18939"/>
    <cellStyle name="Comma 3 3 2 4 6" xfId="19335"/>
    <cellStyle name="Comma 3 3 2 4 7" xfId="19731"/>
    <cellStyle name="Comma 3 3 2 5" xfId="8985"/>
    <cellStyle name="Comma 3 3 2 5 2" xfId="18015"/>
    <cellStyle name="Comma 3 3 2 5 2 2" xfId="18411"/>
    <cellStyle name="Comma 3 3 2 5 2 3" xfId="18807"/>
    <cellStyle name="Comma 3 3 2 5 2 4" xfId="19203"/>
    <cellStyle name="Comma 3 3 2 5 2 5" xfId="19599"/>
    <cellStyle name="Comma 3 3 2 5 2 6" xfId="19995"/>
    <cellStyle name="Comma 3 3 2 5 3" xfId="18213"/>
    <cellStyle name="Comma 3 3 2 5 4" xfId="18609"/>
    <cellStyle name="Comma 3 3 2 5 5" xfId="19005"/>
    <cellStyle name="Comma 3 3 2 5 6" xfId="19401"/>
    <cellStyle name="Comma 3 3 2 5 7" xfId="19797"/>
    <cellStyle name="Comma 3 3 2 6" xfId="10247"/>
    <cellStyle name="Comma 3 3 2 6 2" xfId="18279"/>
    <cellStyle name="Comma 3 3 2 6 3" xfId="18675"/>
    <cellStyle name="Comma 3 3 2 6 4" xfId="19071"/>
    <cellStyle name="Comma 3 3 2 6 5" xfId="19467"/>
    <cellStyle name="Comma 3 3 2 6 6" xfId="19863"/>
    <cellStyle name="Comma 3 3 2 7" xfId="18081"/>
    <cellStyle name="Comma 3 3 2 8" xfId="18477"/>
    <cellStyle name="Comma 3 3 2 9" xfId="18873"/>
    <cellStyle name="Comma 3 3 3" xfId="1964"/>
    <cellStyle name="Comma 3 3 3 2" xfId="6446"/>
    <cellStyle name="Comma 3 3 3 2 2" xfId="15476"/>
    <cellStyle name="Comma 3 3 3 2 2 2" xfId="18356"/>
    <cellStyle name="Comma 3 3 3 2 2 3" xfId="18752"/>
    <cellStyle name="Comma 3 3 3 2 2 4" xfId="19148"/>
    <cellStyle name="Comma 3 3 3 2 2 5" xfId="19544"/>
    <cellStyle name="Comma 3 3 3 2 2 6" xfId="19940"/>
    <cellStyle name="Comma 3 3 3 2 3" xfId="18158"/>
    <cellStyle name="Comma 3 3 3 2 4" xfId="18554"/>
    <cellStyle name="Comma 3 3 3 2 5" xfId="18950"/>
    <cellStyle name="Comma 3 3 3 2 6" xfId="19346"/>
    <cellStyle name="Comma 3 3 3 2 7" xfId="19742"/>
    <cellStyle name="Comma 3 3 3 3" xfId="8996"/>
    <cellStyle name="Comma 3 3 3 3 2" xfId="18026"/>
    <cellStyle name="Comma 3 3 3 3 2 2" xfId="18422"/>
    <cellStyle name="Comma 3 3 3 3 2 3" xfId="18818"/>
    <cellStyle name="Comma 3 3 3 3 2 4" xfId="19214"/>
    <cellStyle name="Comma 3 3 3 3 2 5" xfId="19610"/>
    <cellStyle name="Comma 3 3 3 3 2 6" xfId="20006"/>
    <cellStyle name="Comma 3 3 3 3 3" xfId="18224"/>
    <cellStyle name="Comma 3 3 3 3 4" xfId="18620"/>
    <cellStyle name="Comma 3 3 3 3 5" xfId="19016"/>
    <cellStyle name="Comma 3 3 3 3 6" xfId="19412"/>
    <cellStyle name="Comma 3 3 3 3 7" xfId="19808"/>
    <cellStyle name="Comma 3 3 3 4" xfId="10994"/>
    <cellStyle name="Comma 3 3 3 4 2" xfId="18290"/>
    <cellStyle name="Comma 3 3 3 4 3" xfId="18686"/>
    <cellStyle name="Comma 3 3 3 4 4" xfId="19082"/>
    <cellStyle name="Comma 3 3 3 4 5" xfId="19478"/>
    <cellStyle name="Comma 3 3 3 4 6" xfId="19874"/>
    <cellStyle name="Comma 3 3 3 5" xfId="18092"/>
    <cellStyle name="Comma 3 3 3 6" xfId="18488"/>
    <cellStyle name="Comma 3 3 3 7" xfId="18884"/>
    <cellStyle name="Comma 3 3 3 8" xfId="19280"/>
    <cellStyle name="Comma 3 3 3 9" xfId="19676"/>
    <cellStyle name="Comma 3 3 4" xfId="3458"/>
    <cellStyle name="Comma 3 3 4 2" xfId="7940"/>
    <cellStyle name="Comma 3 3 4 2 2" xfId="16970"/>
    <cellStyle name="Comma 3 3 4 2 2 2" xfId="18378"/>
    <cellStyle name="Comma 3 3 4 2 2 3" xfId="18774"/>
    <cellStyle name="Comma 3 3 4 2 2 4" xfId="19170"/>
    <cellStyle name="Comma 3 3 4 2 2 5" xfId="19566"/>
    <cellStyle name="Comma 3 3 4 2 2 6" xfId="19962"/>
    <cellStyle name="Comma 3 3 4 2 3" xfId="18180"/>
    <cellStyle name="Comma 3 3 4 2 4" xfId="18576"/>
    <cellStyle name="Comma 3 3 4 2 5" xfId="18972"/>
    <cellStyle name="Comma 3 3 4 2 6" xfId="19368"/>
    <cellStyle name="Comma 3 3 4 2 7" xfId="19764"/>
    <cellStyle name="Comma 3 3 4 3" xfId="9018"/>
    <cellStyle name="Comma 3 3 4 3 2" xfId="18048"/>
    <cellStyle name="Comma 3 3 4 3 2 2" xfId="18444"/>
    <cellStyle name="Comma 3 3 4 3 2 3" xfId="18840"/>
    <cellStyle name="Comma 3 3 4 3 2 4" xfId="19236"/>
    <cellStyle name="Comma 3 3 4 3 2 5" xfId="19632"/>
    <cellStyle name="Comma 3 3 4 3 2 6" xfId="20028"/>
    <cellStyle name="Comma 3 3 4 3 3" xfId="18246"/>
    <cellStyle name="Comma 3 3 4 3 4" xfId="18642"/>
    <cellStyle name="Comma 3 3 4 3 5" xfId="19038"/>
    <cellStyle name="Comma 3 3 4 3 6" xfId="19434"/>
    <cellStyle name="Comma 3 3 4 3 7" xfId="19830"/>
    <cellStyle name="Comma 3 3 4 4" xfId="12488"/>
    <cellStyle name="Comma 3 3 4 4 2" xfId="18312"/>
    <cellStyle name="Comma 3 3 4 4 3" xfId="18708"/>
    <cellStyle name="Comma 3 3 4 4 4" xfId="19104"/>
    <cellStyle name="Comma 3 3 4 4 5" xfId="19500"/>
    <cellStyle name="Comma 3 3 4 4 6" xfId="19896"/>
    <cellStyle name="Comma 3 3 4 5" xfId="18114"/>
    <cellStyle name="Comma 3 3 4 6" xfId="18510"/>
    <cellStyle name="Comma 3 3 4 7" xfId="18906"/>
    <cellStyle name="Comma 3 3 4 8" xfId="19302"/>
    <cellStyle name="Comma 3 3 4 9" xfId="19698"/>
    <cellStyle name="Comma 3 3 5" xfId="4952"/>
    <cellStyle name="Comma 3 3 5 2" xfId="13982"/>
    <cellStyle name="Comma 3 3 5 2 2" xfId="18334"/>
    <cellStyle name="Comma 3 3 5 2 3" xfId="18730"/>
    <cellStyle name="Comma 3 3 5 2 4" xfId="19126"/>
    <cellStyle name="Comma 3 3 5 2 5" xfId="19522"/>
    <cellStyle name="Comma 3 3 5 2 6" xfId="19918"/>
    <cellStyle name="Comma 3 3 5 3" xfId="18136"/>
    <cellStyle name="Comma 3 3 5 4" xfId="18532"/>
    <cellStyle name="Comma 3 3 5 5" xfId="18928"/>
    <cellStyle name="Comma 3 3 5 6" xfId="19324"/>
    <cellStyle name="Comma 3 3 5 7" xfId="19720"/>
    <cellStyle name="Comma 3 3 6" xfId="8974"/>
    <cellStyle name="Comma 3 3 6 2" xfId="18004"/>
    <cellStyle name="Comma 3 3 6 2 2" xfId="18400"/>
    <cellStyle name="Comma 3 3 6 2 3" xfId="18796"/>
    <cellStyle name="Comma 3 3 6 2 4" xfId="19192"/>
    <cellStyle name="Comma 3 3 6 2 5" xfId="19588"/>
    <cellStyle name="Comma 3 3 6 2 6" xfId="19984"/>
    <cellStyle name="Comma 3 3 6 3" xfId="18202"/>
    <cellStyle name="Comma 3 3 6 4" xfId="18598"/>
    <cellStyle name="Comma 3 3 6 5" xfId="18994"/>
    <cellStyle name="Comma 3 3 6 6" xfId="19390"/>
    <cellStyle name="Comma 3 3 6 7" xfId="19786"/>
    <cellStyle name="Comma 3 3 7" xfId="9500"/>
    <cellStyle name="Comma 3 3 7 2" xfId="18268"/>
    <cellStyle name="Comma 3 3 7 3" xfId="18664"/>
    <cellStyle name="Comma 3 3 7 4" xfId="19060"/>
    <cellStyle name="Comma 3 3 7 5" xfId="19456"/>
    <cellStyle name="Comma 3 3 7 6" xfId="19852"/>
    <cellStyle name="Comma 3 3 8" xfId="18070"/>
    <cellStyle name="Comma 3 3 9" xfId="18466"/>
    <cellStyle name="Comma 3 4" xfId="656"/>
    <cellStyle name="Comma 3 4 10" xfId="18864"/>
    <cellStyle name="Comma 3 4 11" xfId="19260"/>
    <cellStyle name="Comma 3 4 12" xfId="19656"/>
    <cellStyle name="Comma 3 4 2" xfId="1403"/>
    <cellStyle name="Comma 3 4 2 10" xfId="19271"/>
    <cellStyle name="Comma 3 4 2 11" xfId="19667"/>
    <cellStyle name="Comma 3 4 2 2" xfId="2897"/>
    <cellStyle name="Comma 3 4 2 2 2" xfId="7379"/>
    <cellStyle name="Comma 3 4 2 2 2 2" xfId="16409"/>
    <cellStyle name="Comma 3 4 2 2 2 2 2" xfId="18369"/>
    <cellStyle name="Comma 3 4 2 2 2 2 3" xfId="18765"/>
    <cellStyle name="Comma 3 4 2 2 2 2 4" xfId="19161"/>
    <cellStyle name="Comma 3 4 2 2 2 2 5" xfId="19557"/>
    <cellStyle name="Comma 3 4 2 2 2 2 6" xfId="19953"/>
    <cellStyle name="Comma 3 4 2 2 2 3" xfId="18171"/>
    <cellStyle name="Comma 3 4 2 2 2 4" xfId="18567"/>
    <cellStyle name="Comma 3 4 2 2 2 5" xfId="18963"/>
    <cellStyle name="Comma 3 4 2 2 2 6" xfId="19359"/>
    <cellStyle name="Comma 3 4 2 2 2 7" xfId="19755"/>
    <cellStyle name="Comma 3 4 2 2 3" xfId="9009"/>
    <cellStyle name="Comma 3 4 2 2 3 2" xfId="18039"/>
    <cellStyle name="Comma 3 4 2 2 3 2 2" xfId="18435"/>
    <cellStyle name="Comma 3 4 2 2 3 2 3" xfId="18831"/>
    <cellStyle name="Comma 3 4 2 2 3 2 4" xfId="19227"/>
    <cellStyle name="Comma 3 4 2 2 3 2 5" xfId="19623"/>
    <cellStyle name="Comma 3 4 2 2 3 2 6" xfId="20019"/>
    <cellStyle name="Comma 3 4 2 2 3 3" xfId="18237"/>
    <cellStyle name="Comma 3 4 2 2 3 4" xfId="18633"/>
    <cellStyle name="Comma 3 4 2 2 3 5" xfId="19029"/>
    <cellStyle name="Comma 3 4 2 2 3 6" xfId="19425"/>
    <cellStyle name="Comma 3 4 2 2 3 7" xfId="19821"/>
    <cellStyle name="Comma 3 4 2 2 4" xfId="11927"/>
    <cellStyle name="Comma 3 4 2 2 4 2" xfId="18303"/>
    <cellStyle name="Comma 3 4 2 2 4 3" xfId="18699"/>
    <cellStyle name="Comma 3 4 2 2 4 4" xfId="19095"/>
    <cellStyle name="Comma 3 4 2 2 4 5" xfId="19491"/>
    <cellStyle name="Comma 3 4 2 2 4 6" xfId="19887"/>
    <cellStyle name="Comma 3 4 2 2 5" xfId="18105"/>
    <cellStyle name="Comma 3 4 2 2 6" xfId="18501"/>
    <cellStyle name="Comma 3 4 2 2 7" xfId="18897"/>
    <cellStyle name="Comma 3 4 2 2 8" xfId="19293"/>
    <cellStyle name="Comma 3 4 2 2 9" xfId="19689"/>
    <cellStyle name="Comma 3 4 2 3" xfId="4391"/>
    <cellStyle name="Comma 3 4 2 3 2" xfId="8873"/>
    <cellStyle name="Comma 3 4 2 3 2 2" xfId="17903"/>
    <cellStyle name="Comma 3 4 2 3 2 2 2" xfId="18391"/>
    <cellStyle name="Comma 3 4 2 3 2 2 3" xfId="18787"/>
    <cellStyle name="Comma 3 4 2 3 2 2 4" xfId="19183"/>
    <cellStyle name="Comma 3 4 2 3 2 2 5" xfId="19579"/>
    <cellStyle name="Comma 3 4 2 3 2 2 6" xfId="19975"/>
    <cellStyle name="Comma 3 4 2 3 2 3" xfId="18193"/>
    <cellStyle name="Comma 3 4 2 3 2 4" xfId="18589"/>
    <cellStyle name="Comma 3 4 2 3 2 5" xfId="18985"/>
    <cellStyle name="Comma 3 4 2 3 2 6" xfId="19381"/>
    <cellStyle name="Comma 3 4 2 3 2 7" xfId="19777"/>
    <cellStyle name="Comma 3 4 2 3 3" xfId="9031"/>
    <cellStyle name="Comma 3 4 2 3 3 2" xfId="18061"/>
    <cellStyle name="Comma 3 4 2 3 3 2 2" xfId="18457"/>
    <cellStyle name="Comma 3 4 2 3 3 2 3" xfId="18853"/>
    <cellStyle name="Comma 3 4 2 3 3 2 4" xfId="19249"/>
    <cellStyle name="Comma 3 4 2 3 3 2 5" xfId="19645"/>
    <cellStyle name="Comma 3 4 2 3 3 2 6" xfId="20041"/>
    <cellStyle name="Comma 3 4 2 3 3 3" xfId="18259"/>
    <cellStyle name="Comma 3 4 2 3 3 4" xfId="18655"/>
    <cellStyle name="Comma 3 4 2 3 3 5" xfId="19051"/>
    <cellStyle name="Comma 3 4 2 3 3 6" xfId="19447"/>
    <cellStyle name="Comma 3 4 2 3 3 7" xfId="19843"/>
    <cellStyle name="Comma 3 4 2 3 4" xfId="13421"/>
    <cellStyle name="Comma 3 4 2 3 4 2" xfId="18325"/>
    <cellStyle name="Comma 3 4 2 3 4 3" xfId="18721"/>
    <cellStyle name="Comma 3 4 2 3 4 4" xfId="19117"/>
    <cellStyle name="Comma 3 4 2 3 4 5" xfId="19513"/>
    <cellStyle name="Comma 3 4 2 3 4 6" xfId="19909"/>
    <cellStyle name="Comma 3 4 2 3 5" xfId="18127"/>
    <cellStyle name="Comma 3 4 2 3 6" xfId="18523"/>
    <cellStyle name="Comma 3 4 2 3 7" xfId="18919"/>
    <cellStyle name="Comma 3 4 2 3 8" xfId="19315"/>
    <cellStyle name="Comma 3 4 2 3 9" xfId="19711"/>
    <cellStyle name="Comma 3 4 2 4" xfId="5885"/>
    <cellStyle name="Comma 3 4 2 4 2" xfId="14915"/>
    <cellStyle name="Comma 3 4 2 4 2 2" xfId="18347"/>
    <cellStyle name="Comma 3 4 2 4 2 3" xfId="18743"/>
    <cellStyle name="Comma 3 4 2 4 2 4" xfId="19139"/>
    <cellStyle name="Comma 3 4 2 4 2 5" xfId="19535"/>
    <cellStyle name="Comma 3 4 2 4 2 6" xfId="19931"/>
    <cellStyle name="Comma 3 4 2 4 3" xfId="18149"/>
    <cellStyle name="Comma 3 4 2 4 4" xfId="18545"/>
    <cellStyle name="Comma 3 4 2 4 5" xfId="18941"/>
    <cellStyle name="Comma 3 4 2 4 6" xfId="19337"/>
    <cellStyle name="Comma 3 4 2 4 7" xfId="19733"/>
    <cellStyle name="Comma 3 4 2 5" xfId="8987"/>
    <cellStyle name="Comma 3 4 2 5 2" xfId="18017"/>
    <cellStyle name="Comma 3 4 2 5 2 2" xfId="18413"/>
    <cellStyle name="Comma 3 4 2 5 2 3" xfId="18809"/>
    <cellStyle name="Comma 3 4 2 5 2 4" xfId="19205"/>
    <cellStyle name="Comma 3 4 2 5 2 5" xfId="19601"/>
    <cellStyle name="Comma 3 4 2 5 2 6" xfId="19997"/>
    <cellStyle name="Comma 3 4 2 5 3" xfId="18215"/>
    <cellStyle name="Comma 3 4 2 5 4" xfId="18611"/>
    <cellStyle name="Comma 3 4 2 5 5" xfId="19007"/>
    <cellStyle name="Comma 3 4 2 5 6" xfId="19403"/>
    <cellStyle name="Comma 3 4 2 5 7" xfId="19799"/>
    <cellStyle name="Comma 3 4 2 6" xfId="10433"/>
    <cellStyle name="Comma 3 4 2 6 2" xfId="18281"/>
    <cellStyle name="Comma 3 4 2 6 3" xfId="18677"/>
    <cellStyle name="Comma 3 4 2 6 4" xfId="19073"/>
    <cellStyle name="Comma 3 4 2 6 5" xfId="19469"/>
    <cellStyle name="Comma 3 4 2 6 6" xfId="19865"/>
    <cellStyle name="Comma 3 4 2 7" xfId="18083"/>
    <cellStyle name="Comma 3 4 2 8" xfId="18479"/>
    <cellStyle name="Comma 3 4 2 9" xfId="18875"/>
    <cellStyle name="Comma 3 4 3" xfId="2150"/>
    <cellStyle name="Comma 3 4 3 2" xfId="6632"/>
    <cellStyle name="Comma 3 4 3 2 2" xfId="15662"/>
    <cellStyle name="Comma 3 4 3 2 2 2" xfId="18358"/>
    <cellStyle name="Comma 3 4 3 2 2 3" xfId="18754"/>
    <cellStyle name="Comma 3 4 3 2 2 4" xfId="19150"/>
    <cellStyle name="Comma 3 4 3 2 2 5" xfId="19546"/>
    <cellStyle name="Comma 3 4 3 2 2 6" xfId="19942"/>
    <cellStyle name="Comma 3 4 3 2 3" xfId="18160"/>
    <cellStyle name="Comma 3 4 3 2 4" xfId="18556"/>
    <cellStyle name="Comma 3 4 3 2 5" xfId="18952"/>
    <cellStyle name="Comma 3 4 3 2 6" xfId="19348"/>
    <cellStyle name="Comma 3 4 3 2 7" xfId="19744"/>
    <cellStyle name="Comma 3 4 3 3" xfId="8998"/>
    <cellStyle name="Comma 3 4 3 3 2" xfId="18028"/>
    <cellStyle name="Comma 3 4 3 3 2 2" xfId="18424"/>
    <cellStyle name="Comma 3 4 3 3 2 3" xfId="18820"/>
    <cellStyle name="Comma 3 4 3 3 2 4" xfId="19216"/>
    <cellStyle name="Comma 3 4 3 3 2 5" xfId="19612"/>
    <cellStyle name="Comma 3 4 3 3 2 6" xfId="20008"/>
    <cellStyle name="Comma 3 4 3 3 3" xfId="18226"/>
    <cellStyle name="Comma 3 4 3 3 4" xfId="18622"/>
    <cellStyle name="Comma 3 4 3 3 5" xfId="19018"/>
    <cellStyle name="Comma 3 4 3 3 6" xfId="19414"/>
    <cellStyle name="Comma 3 4 3 3 7" xfId="19810"/>
    <cellStyle name="Comma 3 4 3 4" xfId="11180"/>
    <cellStyle name="Comma 3 4 3 4 2" xfId="18292"/>
    <cellStyle name="Comma 3 4 3 4 3" xfId="18688"/>
    <cellStyle name="Comma 3 4 3 4 4" xfId="19084"/>
    <cellStyle name="Comma 3 4 3 4 5" xfId="19480"/>
    <cellStyle name="Comma 3 4 3 4 6" xfId="19876"/>
    <cellStyle name="Comma 3 4 3 5" xfId="18094"/>
    <cellStyle name="Comma 3 4 3 6" xfId="18490"/>
    <cellStyle name="Comma 3 4 3 7" xfId="18886"/>
    <cellStyle name="Comma 3 4 3 8" xfId="19282"/>
    <cellStyle name="Comma 3 4 3 9" xfId="19678"/>
    <cellStyle name="Comma 3 4 4" xfId="3644"/>
    <cellStyle name="Comma 3 4 4 2" xfId="8126"/>
    <cellStyle name="Comma 3 4 4 2 2" xfId="17156"/>
    <cellStyle name="Comma 3 4 4 2 2 2" xfId="18380"/>
    <cellStyle name="Comma 3 4 4 2 2 3" xfId="18776"/>
    <cellStyle name="Comma 3 4 4 2 2 4" xfId="19172"/>
    <cellStyle name="Comma 3 4 4 2 2 5" xfId="19568"/>
    <cellStyle name="Comma 3 4 4 2 2 6" xfId="19964"/>
    <cellStyle name="Comma 3 4 4 2 3" xfId="18182"/>
    <cellStyle name="Comma 3 4 4 2 4" xfId="18578"/>
    <cellStyle name="Comma 3 4 4 2 5" xfId="18974"/>
    <cellStyle name="Comma 3 4 4 2 6" xfId="19370"/>
    <cellStyle name="Comma 3 4 4 2 7" xfId="19766"/>
    <cellStyle name="Comma 3 4 4 3" xfId="9020"/>
    <cellStyle name="Comma 3 4 4 3 2" xfId="18050"/>
    <cellStyle name="Comma 3 4 4 3 2 2" xfId="18446"/>
    <cellStyle name="Comma 3 4 4 3 2 3" xfId="18842"/>
    <cellStyle name="Comma 3 4 4 3 2 4" xfId="19238"/>
    <cellStyle name="Comma 3 4 4 3 2 5" xfId="19634"/>
    <cellStyle name="Comma 3 4 4 3 2 6" xfId="20030"/>
    <cellStyle name="Comma 3 4 4 3 3" xfId="18248"/>
    <cellStyle name="Comma 3 4 4 3 4" xfId="18644"/>
    <cellStyle name="Comma 3 4 4 3 5" xfId="19040"/>
    <cellStyle name="Comma 3 4 4 3 6" xfId="19436"/>
    <cellStyle name="Comma 3 4 4 3 7" xfId="19832"/>
    <cellStyle name="Comma 3 4 4 4" xfId="12674"/>
    <cellStyle name="Comma 3 4 4 4 2" xfId="18314"/>
    <cellStyle name="Comma 3 4 4 4 3" xfId="18710"/>
    <cellStyle name="Comma 3 4 4 4 4" xfId="19106"/>
    <cellStyle name="Comma 3 4 4 4 5" xfId="19502"/>
    <cellStyle name="Comma 3 4 4 4 6" xfId="19898"/>
    <cellStyle name="Comma 3 4 4 5" xfId="18116"/>
    <cellStyle name="Comma 3 4 4 6" xfId="18512"/>
    <cellStyle name="Comma 3 4 4 7" xfId="18908"/>
    <cellStyle name="Comma 3 4 4 8" xfId="19304"/>
    <cellStyle name="Comma 3 4 4 9" xfId="19700"/>
    <cellStyle name="Comma 3 4 5" xfId="5138"/>
    <cellStyle name="Comma 3 4 5 2" xfId="14168"/>
    <cellStyle name="Comma 3 4 5 2 2" xfId="18336"/>
    <cellStyle name="Comma 3 4 5 2 3" xfId="18732"/>
    <cellStyle name="Comma 3 4 5 2 4" xfId="19128"/>
    <cellStyle name="Comma 3 4 5 2 5" xfId="19524"/>
    <cellStyle name="Comma 3 4 5 2 6" xfId="19920"/>
    <cellStyle name="Comma 3 4 5 3" xfId="18138"/>
    <cellStyle name="Comma 3 4 5 4" xfId="18534"/>
    <cellStyle name="Comma 3 4 5 5" xfId="18930"/>
    <cellStyle name="Comma 3 4 5 6" xfId="19326"/>
    <cellStyle name="Comma 3 4 5 7" xfId="19722"/>
    <cellStyle name="Comma 3 4 6" xfId="8976"/>
    <cellStyle name="Comma 3 4 6 2" xfId="18006"/>
    <cellStyle name="Comma 3 4 6 2 2" xfId="18402"/>
    <cellStyle name="Comma 3 4 6 2 3" xfId="18798"/>
    <cellStyle name="Comma 3 4 6 2 4" xfId="19194"/>
    <cellStyle name="Comma 3 4 6 2 5" xfId="19590"/>
    <cellStyle name="Comma 3 4 6 2 6" xfId="19986"/>
    <cellStyle name="Comma 3 4 6 3" xfId="18204"/>
    <cellStyle name="Comma 3 4 6 4" xfId="18600"/>
    <cellStyle name="Comma 3 4 6 5" xfId="18996"/>
    <cellStyle name="Comma 3 4 6 6" xfId="19392"/>
    <cellStyle name="Comma 3 4 6 7" xfId="19788"/>
    <cellStyle name="Comma 3 4 7" xfId="9686"/>
    <cellStyle name="Comma 3 4 7 2" xfId="18270"/>
    <cellStyle name="Comma 3 4 7 3" xfId="18666"/>
    <cellStyle name="Comma 3 4 7 4" xfId="19062"/>
    <cellStyle name="Comma 3 4 7 5" xfId="19458"/>
    <cellStyle name="Comma 3 4 7 6" xfId="19854"/>
    <cellStyle name="Comma 3 4 8" xfId="18072"/>
    <cellStyle name="Comma 3 4 9" xfId="18468"/>
    <cellStyle name="Comma 3 5" xfId="843"/>
    <cellStyle name="Comma 3 5 10" xfId="18867"/>
    <cellStyle name="Comma 3 5 11" xfId="19263"/>
    <cellStyle name="Comma 3 5 12" xfId="19659"/>
    <cellStyle name="Comma 3 5 2" xfId="1498"/>
    <cellStyle name="Comma 3 5 2 10" xfId="19274"/>
    <cellStyle name="Comma 3 5 2 11" xfId="19670"/>
    <cellStyle name="Comma 3 5 2 2" xfId="2992"/>
    <cellStyle name="Comma 3 5 2 2 2" xfId="7474"/>
    <cellStyle name="Comma 3 5 2 2 2 2" xfId="16504"/>
    <cellStyle name="Comma 3 5 2 2 2 2 2" xfId="18372"/>
    <cellStyle name="Comma 3 5 2 2 2 2 3" xfId="18768"/>
    <cellStyle name="Comma 3 5 2 2 2 2 4" xfId="19164"/>
    <cellStyle name="Comma 3 5 2 2 2 2 5" xfId="19560"/>
    <cellStyle name="Comma 3 5 2 2 2 2 6" xfId="19956"/>
    <cellStyle name="Comma 3 5 2 2 2 3" xfId="18174"/>
    <cellStyle name="Comma 3 5 2 2 2 4" xfId="18570"/>
    <cellStyle name="Comma 3 5 2 2 2 5" xfId="18966"/>
    <cellStyle name="Comma 3 5 2 2 2 6" xfId="19362"/>
    <cellStyle name="Comma 3 5 2 2 2 7" xfId="19758"/>
    <cellStyle name="Comma 3 5 2 2 3" xfId="9012"/>
    <cellStyle name="Comma 3 5 2 2 3 2" xfId="18042"/>
    <cellStyle name="Comma 3 5 2 2 3 2 2" xfId="18438"/>
    <cellStyle name="Comma 3 5 2 2 3 2 3" xfId="18834"/>
    <cellStyle name="Comma 3 5 2 2 3 2 4" xfId="19230"/>
    <cellStyle name="Comma 3 5 2 2 3 2 5" xfId="19626"/>
    <cellStyle name="Comma 3 5 2 2 3 2 6" xfId="20022"/>
    <cellStyle name="Comma 3 5 2 2 3 3" xfId="18240"/>
    <cellStyle name="Comma 3 5 2 2 3 4" xfId="18636"/>
    <cellStyle name="Comma 3 5 2 2 3 5" xfId="19032"/>
    <cellStyle name="Comma 3 5 2 2 3 6" xfId="19428"/>
    <cellStyle name="Comma 3 5 2 2 3 7" xfId="19824"/>
    <cellStyle name="Comma 3 5 2 2 4" xfId="12022"/>
    <cellStyle name="Comma 3 5 2 2 4 2" xfId="18306"/>
    <cellStyle name="Comma 3 5 2 2 4 3" xfId="18702"/>
    <cellStyle name="Comma 3 5 2 2 4 4" xfId="19098"/>
    <cellStyle name="Comma 3 5 2 2 4 5" xfId="19494"/>
    <cellStyle name="Comma 3 5 2 2 4 6" xfId="19890"/>
    <cellStyle name="Comma 3 5 2 2 5" xfId="18108"/>
    <cellStyle name="Comma 3 5 2 2 6" xfId="18504"/>
    <cellStyle name="Comma 3 5 2 2 7" xfId="18900"/>
    <cellStyle name="Comma 3 5 2 2 8" xfId="19296"/>
    <cellStyle name="Comma 3 5 2 2 9" xfId="19692"/>
    <cellStyle name="Comma 3 5 2 3" xfId="4486"/>
    <cellStyle name="Comma 3 5 2 3 2" xfId="8968"/>
    <cellStyle name="Comma 3 5 2 3 2 2" xfId="17998"/>
    <cellStyle name="Comma 3 5 2 3 2 2 2" xfId="18394"/>
    <cellStyle name="Comma 3 5 2 3 2 2 3" xfId="18790"/>
    <cellStyle name="Comma 3 5 2 3 2 2 4" xfId="19186"/>
    <cellStyle name="Comma 3 5 2 3 2 2 5" xfId="19582"/>
    <cellStyle name="Comma 3 5 2 3 2 2 6" xfId="19978"/>
    <cellStyle name="Comma 3 5 2 3 2 3" xfId="18196"/>
    <cellStyle name="Comma 3 5 2 3 2 4" xfId="18592"/>
    <cellStyle name="Comma 3 5 2 3 2 5" xfId="18988"/>
    <cellStyle name="Comma 3 5 2 3 2 6" xfId="19384"/>
    <cellStyle name="Comma 3 5 2 3 2 7" xfId="19780"/>
    <cellStyle name="Comma 3 5 2 3 3" xfId="9034"/>
    <cellStyle name="Comma 3 5 2 3 3 2" xfId="18064"/>
    <cellStyle name="Comma 3 5 2 3 3 2 2" xfId="18460"/>
    <cellStyle name="Comma 3 5 2 3 3 2 3" xfId="18856"/>
    <cellStyle name="Comma 3 5 2 3 3 2 4" xfId="19252"/>
    <cellStyle name="Comma 3 5 2 3 3 2 5" xfId="19648"/>
    <cellStyle name="Comma 3 5 2 3 3 2 6" xfId="20044"/>
    <cellStyle name="Comma 3 5 2 3 3 3" xfId="18262"/>
    <cellStyle name="Comma 3 5 2 3 3 4" xfId="18658"/>
    <cellStyle name="Comma 3 5 2 3 3 5" xfId="19054"/>
    <cellStyle name="Comma 3 5 2 3 3 6" xfId="19450"/>
    <cellStyle name="Comma 3 5 2 3 3 7" xfId="19846"/>
    <cellStyle name="Comma 3 5 2 3 4" xfId="13516"/>
    <cellStyle name="Comma 3 5 2 3 4 2" xfId="18328"/>
    <cellStyle name="Comma 3 5 2 3 4 3" xfId="18724"/>
    <cellStyle name="Comma 3 5 2 3 4 4" xfId="19120"/>
    <cellStyle name="Comma 3 5 2 3 4 5" xfId="19516"/>
    <cellStyle name="Comma 3 5 2 3 4 6" xfId="19912"/>
    <cellStyle name="Comma 3 5 2 3 5" xfId="18130"/>
    <cellStyle name="Comma 3 5 2 3 6" xfId="18526"/>
    <cellStyle name="Comma 3 5 2 3 7" xfId="18922"/>
    <cellStyle name="Comma 3 5 2 3 8" xfId="19318"/>
    <cellStyle name="Comma 3 5 2 3 9" xfId="19714"/>
    <cellStyle name="Comma 3 5 2 4" xfId="5980"/>
    <cellStyle name="Comma 3 5 2 4 2" xfId="15010"/>
    <cellStyle name="Comma 3 5 2 4 2 2" xfId="18350"/>
    <cellStyle name="Comma 3 5 2 4 2 3" xfId="18746"/>
    <cellStyle name="Comma 3 5 2 4 2 4" xfId="19142"/>
    <cellStyle name="Comma 3 5 2 4 2 5" xfId="19538"/>
    <cellStyle name="Comma 3 5 2 4 2 6" xfId="19934"/>
    <cellStyle name="Comma 3 5 2 4 3" xfId="18152"/>
    <cellStyle name="Comma 3 5 2 4 4" xfId="18548"/>
    <cellStyle name="Comma 3 5 2 4 5" xfId="18944"/>
    <cellStyle name="Comma 3 5 2 4 6" xfId="19340"/>
    <cellStyle name="Comma 3 5 2 4 7" xfId="19736"/>
    <cellStyle name="Comma 3 5 2 5" xfId="8990"/>
    <cellStyle name="Comma 3 5 2 5 2" xfId="18020"/>
    <cellStyle name="Comma 3 5 2 5 2 2" xfId="18416"/>
    <cellStyle name="Comma 3 5 2 5 2 3" xfId="18812"/>
    <cellStyle name="Comma 3 5 2 5 2 4" xfId="19208"/>
    <cellStyle name="Comma 3 5 2 5 2 5" xfId="19604"/>
    <cellStyle name="Comma 3 5 2 5 2 6" xfId="20000"/>
    <cellStyle name="Comma 3 5 2 5 3" xfId="18218"/>
    <cellStyle name="Comma 3 5 2 5 4" xfId="18614"/>
    <cellStyle name="Comma 3 5 2 5 5" xfId="19010"/>
    <cellStyle name="Comma 3 5 2 5 6" xfId="19406"/>
    <cellStyle name="Comma 3 5 2 5 7" xfId="19802"/>
    <cellStyle name="Comma 3 5 2 6" xfId="10528"/>
    <cellStyle name="Comma 3 5 2 6 2" xfId="18284"/>
    <cellStyle name="Comma 3 5 2 6 3" xfId="18680"/>
    <cellStyle name="Comma 3 5 2 6 4" xfId="19076"/>
    <cellStyle name="Comma 3 5 2 6 5" xfId="19472"/>
    <cellStyle name="Comma 3 5 2 6 6" xfId="19868"/>
    <cellStyle name="Comma 3 5 2 7" xfId="18086"/>
    <cellStyle name="Comma 3 5 2 8" xfId="18482"/>
    <cellStyle name="Comma 3 5 2 9" xfId="18878"/>
    <cellStyle name="Comma 3 5 3" xfId="2337"/>
    <cellStyle name="Comma 3 5 3 2" xfId="6819"/>
    <cellStyle name="Comma 3 5 3 2 2" xfId="15849"/>
    <cellStyle name="Comma 3 5 3 2 2 2" xfId="18361"/>
    <cellStyle name="Comma 3 5 3 2 2 3" xfId="18757"/>
    <cellStyle name="Comma 3 5 3 2 2 4" xfId="19153"/>
    <cellStyle name="Comma 3 5 3 2 2 5" xfId="19549"/>
    <cellStyle name="Comma 3 5 3 2 2 6" xfId="19945"/>
    <cellStyle name="Comma 3 5 3 2 3" xfId="18163"/>
    <cellStyle name="Comma 3 5 3 2 4" xfId="18559"/>
    <cellStyle name="Comma 3 5 3 2 5" xfId="18955"/>
    <cellStyle name="Comma 3 5 3 2 6" xfId="19351"/>
    <cellStyle name="Comma 3 5 3 2 7" xfId="19747"/>
    <cellStyle name="Comma 3 5 3 3" xfId="9001"/>
    <cellStyle name="Comma 3 5 3 3 2" xfId="18031"/>
    <cellStyle name="Comma 3 5 3 3 2 2" xfId="18427"/>
    <cellStyle name="Comma 3 5 3 3 2 3" xfId="18823"/>
    <cellStyle name="Comma 3 5 3 3 2 4" xfId="19219"/>
    <cellStyle name="Comma 3 5 3 3 2 5" xfId="19615"/>
    <cellStyle name="Comma 3 5 3 3 2 6" xfId="20011"/>
    <cellStyle name="Comma 3 5 3 3 3" xfId="18229"/>
    <cellStyle name="Comma 3 5 3 3 4" xfId="18625"/>
    <cellStyle name="Comma 3 5 3 3 5" xfId="19021"/>
    <cellStyle name="Comma 3 5 3 3 6" xfId="19417"/>
    <cellStyle name="Comma 3 5 3 3 7" xfId="19813"/>
    <cellStyle name="Comma 3 5 3 4" xfId="11367"/>
    <cellStyle name="Comma 3 5 3 4 2" xfId="18295"/>
    <cellStyle name="Comma 3 5 3 4 3" xfId="18691"/>
    <cellStyle name="Comma 3 5 3 4 4" xfId="19087"/>
    <cellStyle name="Comma 3 5 3 4 5" xfId="19483"/>
    <cellStyle name="Comma 3 5 3 4 6" xfId="19879"/>
    <cellStyle name="Comma 3 5 3 5" xfId="18097"/>
    <cellStyle name="Comma 3 5 3 6" xfId="18493"/>
    <cellStyle name="Comma 3 5 3 7" xfId="18889"/>
    <cellStyle name="Comma 3 5 3 8" xfId="19285"/>
    <cellStyle name="Comma 3 5 3 9" xfId="19681"/>
    <cellStyle name="Comma 3 5 4" xfId="3831"/>
    <cellStyle name="Comma 3 5 4 2" xfId="8313"/>
    <cellStyle name="Comma 3 5 4 2 2" xfId="17343"/>
    <cellStyle name="Comma 3 5 4 2 2 2" xfId="18383"/>
    <cellStyle name="Comma 3 5 4 2 2 3" xfId="18779"/>
    <cellStyle name="Comma 3 5 4 2 2 4" xfId="19175"/>
    <cellStyle name="Comma 3 5 4 2 2 5" xfId="19571"/>
    <cellStyle name="Comma 3 5 4 2 2 6" xfId="19967"/>
    <cellStyle name="Comma 3 5 4 2 3" xfId="18185"/>
    <cellStyle name="Comma 3 5 4 2 4" xfId="18581"/>
    <cellStyle name="Comma 3 5 4 2 5" xfId="18977"/>
    <cellStyle name="Comma 3 5 4 2 6" xfId="19373"/>
    <cellStyle name="Comma 3 5 4 2 7" xfId="19769"/>
    <cellStyle name="Comma 3 5 4 3" xfId="9023"/>
    <cellStyle name="Comma 3 5 4 3 2" xfId="18053"/>
    <cellStyle name="Comma 3 5 4 3 2 2" xfId="18449"/>
    <cellStyle name="Comma 3 5 4 3 2 3" xfId="18845"/>
    <cellStyle name="Comma 3 5 4 3 2 4" xfId="19241"/>
    <cellStyle name="Comma 3 5 4 3 2 5" xfId="19637"/>
    <cellStyle name="Comma 3 5 4 3 2 6" xfId="20033"/>
    <cellStyle name="Comma 3 5 4 3 3" xfId="18251"/>
    <cellStyle name="Comma 3 5 4 3 4" xfId="18647"/>
    <cellStyle name="Comma 3 5 4 3 5" xfId="19043"/>
    <cellStyle name="Comma 3 5 4 3 6" xfId="19439"/>
    <cellStyle name="Comma 3 5 4 3 7" xfId="19835"/>
    <cellStyle name="Comma 3 5 4 4" xfId="12861"/>
    <cellStyle name="Comma 3 5 4 4 2" xfId="18317"/>
    <cellStyle name="Comma 3 5 4 4 3" xfId="18713"/>
    <cellStyle name="Comma 3 5 4 4 4" xfId="19109"/>
    <cellStyle name="Comma 3 5 4 4 5" xfId="19505"/>
    <cellStyle name="Comma 3 5 4 4 6" xfId="19901"/>
    <cellStyle name="Comma 3 5 4 5" xfId="18119"/>
    <cellStyle name="Comma 3 5 4 6" xfId="18515"/>
    <cellStyle name="Comma 3 5 4 7" xfId="18911"/>
    <cellStyle name="Comma 3 5 4 8" xfId="19307"/>
    <cellStyle name="Comma 3 5 4 9" xfId="19703"/>
    <cellStyle name="Comma 3 5 5" xfId="5325"/>
    <cellStyle name="Comma 3 5 5 2" xfId="14355"/>
    <cellStyle name="Comma 3 5 5 2 2" xfId="18339"/>
    <cellStyle name="Comma 3 5 5 2 3" xfId="18735"/>
    <cellStyle name="Comma 3 5 5 2 4" xfId="19131"/>
    <cellStyle name="Comma 3 5 5 2 5" xfId="19527"/>
    <cellStyle name="Comma 3 5 5 2 6" xfId="19923"/>
    <cellStyle name="Comma 3 5 5 3" xfId="18141"/>
    <cellStyle name="Comma 3 5 5 4" xfId="18537"/>
    <cellStyle name="Comma 3 5 5 5" xfId="18933"/>
    <cellStyle name="Comma 3 5 5 6" xfId="19329"/>
    <cellStyle name="Comma 3 5 5 7" xfId="19725"/>
    <cellStyle name="Comma 3 5 6" xfId="8979"/>
    <cellStyle name="Comma 3 5 6 2" xfId="18009"/>
    <cellStyle name="Comma 3 5 6 2 2" xfId="18405"/>
    <cellStyle name="Comma 3 5 6 2 3" xfId="18801"/>
    <cellStyle name="Comma 3 5 6 2 4" xfId="19197"/>
    <cellStyle name="Comma 3 5 6 2 5" xfId="19593"/>
    <cellStyle name="Comma 3 5 6 2 6" xfId="19989"/>
    <cellStyle name="Comma 3 5 6 3" xfId="18207"/>
    <cellStyle name="Comma 3 5 6 4" xfId="18603"/>
    <cellStyle name="Comma 3 5 6 5" xfId="18999"/>
    <cellStyle name="Comma 3 5 6 6" xfId="19395"/>
    <cellStyle name="Comma 3 5 6 7" xfId="19791"/>
    <cellStyle name="Comma 3 5 7" xfId="9873"/>
    <cellStyle name="Comma 3 5 7 2" xfId="18273"/>
    <cellStyle name="Comma 3 5 7 3" xfId="18669"/>
    <cellStyle name="Comma 3 5 7 4" xfId="19065"/>
    <cellStyle name="Comma 3 5 7 5" xfId="19461"/>
    <cellStyle name="Comma 3 5 7 6" xfId="19857"/>
    <cellStyle name="Comma 3 5 8" xfId="18075"/>
    <cellStyle name="Comma 3 5 9" xfId="18471"/>
    <cellStyle name="Comma 3 6" xfId="1121"/>
    <cellStyle name="Comma 3 6 10" xfId="19265"/>
    <cellStyle name="Comma 3 6 11" xfId="19661"/>
    <cellStyle name="Comma 3 6 2" xfId="2615"/>
    <cellStyle name="Comma 3 6 2 2" xfId="7097"/>
    <cellStyle name="Comma 3 6 2 2 2" xfId="16127"/>
    <cellStyle name="Comma 3 6 2 2 2 2" xfId="18363"/>
    <cellStyle name="Comma 3 6 2 2 2 3" xfId="18759"/>
    <cellStyle name="Comma 3 6 2 2 2 4" xfId="19155"/>
    <cellStyle name="Comma 3 6 2 2 2 5" xfId="19551"/>
    <cellStyle name="Comma 3 6 2 2 2 6" xfId="19947"/>
    <cellStyle name="Comma 3 6 2 2 3" xfId="18165"/>
    <cellStyle name="Comma 3 6 2 2 4" xfId="18561"/>
    <cellStyle name="Comma 3 6 2 2 5" xfId="18957"/>
    <cellStyle name="Comma 3 6 2 2 6" xfId="19353"/>
    <cellStyle name="Comma 3 6 2 2 7" xfId="19749"/>
    <cellStyle name="Comma 3 6 2 3" xfId="9003"/>
    <cellStyle name="Comma 3 6 2 3 2" xfId="18033"/>
    <cellStyle name="Comma 3 6 2 3 2 2" xfId="18429"/>
    <cellStyle name="Comma 3 6 2 3 2 3" xfId="18825"/>
    <cellStyle name="Comma 3 6 2 3 2 4" xfId="19221"/>
    <cellStyle name="Comma 3 6 2 3 2 5" xfId="19617"/>
    <cellStyle name="Comma 3 6 2 3 2 6" xfId="20013"/>
    <cellStyle name="Comma 3 6 2 3 3" xfId="18231"/>
    <cellStyle name="Comma 3 6 2 3 4" xfId="18627"/>
    <cellStyle name="Comma 3 6 2 3 5" xfId="19023"/>
    <cellStyle name="Comma 3 6 2 3 6" xfId="19419"/>
    <cellStyle name="Comma 3 6 2 3 7" xfId="19815"/>
    <cellStyle name="Comma 3 6 2 4" xfId="11645"/>
    <cellStyle name="Comma 3 6 2 4 2" xfId="18297"/>
    <cellStyle name="Comma 3 6 2 4 3" xfId="18693"/>
    <cellStyle name="Comma 3 6 2 4 4" xfId="19089"/>
    <cellStyle name="Comma 3 6 2 4 5" xfId="19485"/>
    <cellStyle name="Comma 3 6 2 4 6" xfId="19881"/>
    <cellStyle name="Comma 3 6 2 5" xfId="18099"/>
    <cellStyle name="Comma 3 6 2 6" xfId="18495"/>
    <cellStyle name="Comma 3 6 2 7" xfId="18891"/>
    <cellStyle name="Comma 3 6 2 8" xfId="19287"/>
    <cellStyle name="Comma 3 6 2 9" xfId="19683"/>
    <cellStyle name="Comma 3 6 3" xfId="4109"/>
    <cellStyle name="Comma 3 6 3 2" xfId="8591"/>
    <cellStyle name="Comma 3 6 3 2 2" xfId="17621"/>
    <cellStyle name="Comma 3 6 3 2 2 2" xfId="18385"/>
    <cellStyle name="Comma 3 6 3 2 2 3" xfId="18781"/>
    <cellStyle name="Comma 3 6 3 2 2 4" xfId="19177"/>
    <cellStyle name="Comma 3 6 3 2 2 5" xfId="19573"/>
    <cellStyle name="Comma 3 6 3 2 2 6" xfId="19969"/>
    <cellStyle name="Comma 3 6 3 2 3" xfId="18187"/>
    <cellStyle name="Comma 3 6 3 2 4" xfId="18583"/>
    <cellStyle name="Comma 3 6 3 2 5" xfId="18979"/>
    <cellStyle name="Comma 3 6 3 2 6" xfId="19375"/>
    <cellStyle name="Comma 3 6 3 2 7" xfId="19771"/>
    <cellStyle name="Comma 3 6 3 3" xfId="9025"/>
    <cellStyle name="Comma 3 6 3 3 2" xfId="18055"/>
    <cellStyle name="Comma 3 6 3 3 2 2" xfId="18451"/>
    <cellStyle name="Comma 3 6 3 3 2 3" xfId="18847"/>
    <cellStyle name="Comma 3 6 3 3 2 4" xfId="19243"/>
    <cellStyle name="Comma 3 6 3 3 2 5" xfId="19639"/>
    <cellStyle name="Comma 3 6 3 3 2 6" xfId="20035"/>
    <cellStyle name="Comma 3 6 3 3 3" xfId="18253"/>
    <cellStyle name="Comma 3 6 3 3 4" xfId="18649"/>
    <cellStyle name="Comma 3 6 3 3 5" xfId="19045"/>
    <cellStyle name="Comma 3 6 3 3 6" xfId="19441"/>
    <cellStyle name="Comma 3 6 3 3 7" xfId="19837"/>
    <cellStyle name="Comma 3 6 3 4" xfId="13139"/>
    <cellStyle name="Comma 3 6 3 4 2" xfId="18319"/>
    <cellStyle name="Comma 3 6 3 4 3" xfId="18715"/>
    <cellStyle name="Comma 3 6 3 4 4" xfId="19111"/>
    <cellStyle name="Comma 3 6 3 4 5" xfId="19507"/>
    <cellStyle name="Comma 3 6 3 4 6" xfId="19903"/>
    <cellStyle name="Comma 3 6 3 5" xfId="18121"/>
    <cellStyle name="Comma 3 6 3 6" xfId="18517"/>
    <cellStyle name="Comma 3 6 3 7" xfId="18913"/>
    <cellStyle name="Comma 3 6 3 8" xfId="19309"/>
    <cellStyle name="Comma 3 6 3 9" xfId="19705"/>
    <cellStyle name="Comma 3 6 4" xfId="5603"/>
    <cellStyle name="Comma 3 6 4 2" xfId="14633"/>
    <cellStyle name="Comma 3 6 4 2 2" xfId="18341"/>
    <cellStyle name="Comma 3 6 4 2 3" xfId="18737"/>
    <cellStyle name="Comma 3 6 4 2 4" xfId="19133"/>
    <cellStyle name="Comma 3 6 4 2 5" xfId="19529"/>
    <cellStyle name="Comma 3 6 4 2 6" xfId="19925"/>
    <cellStyle name="Comma 3 6 4 3" xfId="18143"/>
    <cellStyle name="Comma 3 6 4 4" xfId="18539"/>
    <cellStyle name="Comma 3 6 4 5" xfId="18935"/>
    <cellStyle name="Comma 3 6 4 6" xfId="19331"/>
    <cellStyle name="Comma 3 6 4 7" xfId="19727"/>
    <cellStyle name="Comma 3 6 5" xfId="8981"/>
    <cellStyle name="Comma 3 6 5 2" xfId="18011"/>
    <cellStyle name="Comma 3 6 5 2 2" xfId="18407"/>
    <cellStyle name="Comma 3 6 5 2 3" xfId="18803"/>
    <cellStyle name="Comma 3 6 5 2 4" xfId="19199"/>
    <cellStyle name="Comma 3 6 5 2 5" xfId="19595"/>
    <cellStyle name="Comma 3 6 5 2 6" xfId="19991"/>
    <cellStyle name="Comma 3 6 5 3" xfId="18209"/>
    <cellStyle name="Comma 3 6 5 4" xfId="18605"/>
    <cellStyle name="Comma 3 6 5 5" xfId="19001"/>
    <cellStyle name="Comma 3 6 5 6" xfId="19397"/>
    <cellStyle name="Comma 3 6 5 7" xfId="19793"/>
    <cellStyle name="Comma 3 6 6" xfId="10151"/>
    <cellStyle name="Comma 3 6 6 2" xfId="18275"/>
    <cellStyle name="Comma 3 6 6 3" xfId="18671"/>
    <cellStyle name="Comma 3 6 6 4" xfId="19067"/>
    <cellStyle name="Comma 3 6 6 5" xfId="19463"/>
    <cellStyle name="Comma 3 6 6 6" xfId="19859"/>
    <cellStyle name="Comma 3 6 7" xfId="18077"/>
    <cellStyle name="Comma 3 6 8" xfId="18473"/>
    <cellStyle name="Comma 3 6 9" xfId="18869"/>
    <cellStyle name="Comma 3 7" xfId="1592"/>
    <cellStyle name="Comma 3 7 2" xfId="6074"/>
    <cellStyle name="Comma 3 7 2 2" xfId="15104"/>
    <cellStyle name="Comma 3 7 2 2 2" xfId="18352"/>
    <cellStyle name="Comma 3 7 2 2 3" xfId="18748"/>
    <cellStyle name="Comma 3 7 2 2 4" xfId="19144"/>
    <cellStyle name="Comma 3 7 2 2 5" xfId="19540"/>
    <cellStyle name="Comma 3 7 2 2 6" xfId="19936"/>
    <cellStyle name="Comma 3 7 2 3" xfId="18154"/>
    <cellStyle name="Comma 3 7 2 4" xfId="18550"/>
    <cellStyle name="Comma 3 7 2 5" xfId="18946"/>
    <cellStyle name="Comma 3 7 2 6" xfId="19342"/>
    <cellStyle name="Comma 3 7 2 7" xfId="19738"/>
    <cellStyle name="Comma 3 7 3" xfId="8992"/>
    <cellStyle name="Comma 3 7 3 2" xfId="18022"/>
    <cellStyle name="Comma 3 7 3 2 2" xfId="18418"/>
    <cellStyle name="Comma 3 7 3 2 3" xfId="18814"/>
    <cellStyle name="Comma 3 7 3 2 4" xfId="19210"/>
    <cellStyle name="Comma 3 7 3 2 5" xfId="19606"/>
    <cellStyle name="Comma 3 7 3 2 6" xfId="20002"/>
    <cellStyle name="Comma 3 7 3 3" xfId="18220"/>
    <cellStyle name="Comma 3 7 3 4" xfId="18616"/>
    <cellStyle name="Comma 3 7 3 5" xfId="19012"/>
    <cellStyle name="Comma 3 7 3 6" xfId="19408"/>
    <cellStyle name="Comma 3 7 3 7" xfId="19804"/>
    <cellStyle name="Comma 3 7 4" xfId="10622"/>
    <cellStyle name="Comma 3 7 4 2" xfId="18286"/>
    <cellStyle name="Comma 3 7 4 3" xfId="18682"/>
    <cellStyle name="Comma 3 7 4 4" xfId="19078"/>
    <cellStyle name="Comma 3 7 4 5" xfId="19474"/>
    <cellStyle name="Comma 3 7 4 6" xfId="19870"/>
    <cellStyle name="Comma 3 7 5" xfId="18088"/>
    <cellStyle name="Comma 3 7 6" xfId="18484"/>
    <cellStyle name="Comma 3 7 7" xfId="18880"/>
    <cellStyle name="Comma 3 7 8" xfId="19276"/>
    <cellStyle name="Comma 3 7 9" xfId="19672"/>
    <cellStyle name="Comma 3 8" xfId="3086"/>
    <cellStyle name="Comma 3 8 2" xfId="7568"/>
    <cellStyle name="Comma 3 8 2 2" xfId="16598"/>
    <cellStyle name="Comma 3 8 2 2 2" xfId="18374"/>
    <cellStyle name="Comma 3 8 2 2 3" xfId="18770"/>
    <cellStyle name="Comma 3 8 2 2 4" xfId="19166"/>
    <cellStyle name="Comma 3 8 2 2 5" xfId="19562"/>
    <cellStyle name="Comma 3 8 2 2 6" xfId="19958"/>
    <cellStyle name="Comma 3 8 2 3" xfId="18176"/>
    <cellStyle name="Comma 3 8 2 4" xfId="18572"/>
    <cellStyle name="Comma 3 8 2 5" xfId="18968"/>
    <cellStyle name="Comma 3 8 2 6" xfId="19364"/>
    <cellStyle name="Comma 3 8 2 7" xfId="19760"/>
    <cellStyle name="Comma 3 8 3" xfId="9014"/>
    <cellStyle name="Comma 3 8 3 2" xfId="18044"/>
    <cellStyle name="Comma 3 8 3 2 2" xfId="18440"/>
    <cellStyle name="Comma 3 8 3 2 3" xfId="18836"/>
    <cellStyle name="Comma 3 8 3 2 4" xfId="19232"/>
    <cellStyle name="Comma 3 8 3 2 5" xfId="19628"/>
    <cellStyle name="Comma 3 8 3 2 6" xfId="20024"/>
    <cellStyle name="Comma 3 8 3 3" xfId="18242"/>
    <cellStyle name="Comma 3 8 3 4" xfId="18638"/>
    <cellStyle name="Comma 3 8 3 5" xfId="19034"/>
    <cellStyle name="Comma 3 8 3 6" xfId="19430"/>
    <cellStyle name="Comma 3 8 3 7" xfId="19826"/>
    <cellStyle name="Comma 3 8 4" xfId="12116"/>
    <cellStyle name="Comma 3 8 4 2" xfId="18308"/>
    <cellStyle name="Comma 3 8 4 3" xfId="18704"/>
    <cellStyle name="Comma 3 8 4 4" xfId="19100"/>
    <cellStyle name="Comma 3 8 4 5" xfId="19496"/>
    <cellStyle name="Comma 3 8 4 6" xfId="19892"/>
    <cellStyle name="Comma 3 8 5" xfId="18110"/>
    <cellStyle name="Comma 3 8 6" xfId="18506"/>
    <cellStyle name="Comma 3 8 7" xfId="18902"/>
    <cellStyle name="Comma 3 8 8" xfId="19298"/>
    <cellStyle name="Comma 3 8 9" xfId="19694"/>
    <cellStyle name="Comma 3 9" xfId="4580"/>
    <cellStyle name="Comma 3 9 2" xfId="13610"/>
    <cellStyle name="Comma 3 9 2 2" xfId="18330"/>
    <cellStyle name="Comma 3 9 2 3" xfId="18726"/>
    <cellStyle name="Comma 3 9 2 4" xfId="19122"/>
    <cellStyle name="Comma 3 9 2 5" xfId="19518"/>
    <cellStyle name="Comma 3 9 2 6" xfId="19914"/>
    <cellStyle name="Comma 3 9 3" xfId="18132"/>
    <cellStyle name="Comma 3 9 4" xfId="18528"/>
    <cellStyle name="Comma 3 9 5" xfId="18924"/>
    <cellStyle name="Comma 3 9 6" xfId="19320"/>
    <cellStyle name="Comma 3 9 7" xfId="19716"/>
    <cellStyle name="Comma 4" xfId="749"/>
    <cellStyle name="Comma 4 10" xfId="18865"/>
    <cellStyle name="Comma 4 11" xfId="19261"/>
    <cellStyle name="Comma 4 12" xfId="19657"/>
    <cellStyle name="Comma 4 2" xfId="1496"/>
    <cellStyle name="Comma 4 2 10" xfId="19272"/>
    <cellStyle name="Comma 4 2 11" xfId="19668"/>
    <cellStyle name="Comma 4 2 2" xfId="2990"/>
    <cellStyle name="Comma 4 2 2 2" xfId="7472"/>
    <cellStyle name="Comma 4 2 2 2 2" xfId="16502"/>
    <cellStyle name="Comma 4 2 2 2 2 2" xfId="18370"/>
    <cellStyle name="Comma 4 2 2 2 2 3" xfId="18766"/>
    <cellStyle name="Comma 4 2 2 2 2 4" xfId="19162"/>
    <cellStyle name="Comma 4 2 2 2 2 5" xfId="19558"/>
    <cellStyle name="Comma 4 2 2 2 2 6" xfId="19954"/>
    <cellStyle name="Comma 4 2 2 2 3" xfId="18172"/>
    <cellStyle name="Comma 4 2 2 2 4" xfId="18568"/>
    <cellStyle name="Comma 4 2 2 2 5" xfId="18964"/>
    <cellStyle name="Comma 4 2 2 2 6" xfId="19360"/>
    <cellStyle name="Comma 4 2 2 2 7" xfId="19756"/>
    <cellStyle name="Comma 4 2 2 3" xfId="9010"/>
    <cellStyle name="Comma 4 2 2 3 2" xfId="18040"/>
    <cellStyle name="Comma 4 2 2 3 2 2" xfId="18436"/>
    <cellStyle name="Comma 4 2 2 3 2 3" xfId="18832"/>
    <cellStyle name="Comma 4 2 2 3 2 4" xfId="19228"/>
    <cellStyle name="Comma 4 2 2 3 2 5" xfId="19624"/>
    <cellStyle name="Comma 4 2 2 3 2 6" xfId="20020"/>
    <cellStyle name="Comma 4 2 2 3 3" xfId="18238"/>
    <cellStyle name="Comma 4 2 2 3 4" xfId="18634"/>
    <cellStyle name="Comma 4 2 2 3 5" xfId="19030"/>
    <cellStyle name="Comma 4 2 2 3 6" xfId="19426"/>
    <cellStyle name="Comma 4 2 2 3 7" xfId="19822"/>
    <cellStyle name="Comma 4 2 2 4" xfId="12020"/>
    <cellStyle name="Comma 4 2 2 4 2" xfId="18304"/>
    <cellStyle name="Comma 4 2 2 4 3" xfId="18700"/>
    <cellStyle name="Comma 4 2 2 4 4" xfId="19096"/>
    <cellStyle name="Comma 4 2 2 4 5" xfId="19492"/>
    <cellStyle name="Comma 4 2 2 4 6" xfId="19888"/>
    <cellStyle name="Comma 4 2 2 5" xfId="18106"/>
    <cellStyle name="Comma 4 2 2 6" xfId="18502"/>
    <cellStyle name="Comma 4 2 2 7" xfId="18898"/>
    <cellStyle name="Comma 4 2 2 8" xfId="19294"/>
    <cellStyle name="Comma 4 2 2 9" xfId="19690"/>
    <cellStyle name="Comma 4 2 3" xfId="4484"/>
    <cellStyle name="Comma 4 2 3 2" xfId="8966"/>
    <cellStyle name="Comma 4 2 3 2 2" xfId="17996"/>
    <cellStyle name="Comma 4 2 3 2 2 2" xfId="18392"/>
    <cellStyle name="Comma 4 2 3 2 2 3" xfId="18788"/>
    <cellStyle name="Comma 4 2 3 2 2 4" xfId="19184"/>
    <cellStyle name="Comma 4 2 3 2 2 5" xfId="19580"/>
    <cellStyle name="Comma 4 2 3 2 2 6" xfId="19976"/>
    <cellStyle name="Comma 4 2 3 2 3" xfId="18194"/>
    <cellStyle name="Comma 4 2 3 2 4" xfId="18590"/>
    <cellStyle name="Comma 4 2 3 2 5" xfId="18986"/>
    <cellStyle name="Comma 4 2 3 2 6" xfId="19382"/>
    <cellStyle name="Comma 4 2 3 2 7" xfId="19778"/>
    <cellStyle name="Comma 4 2 3 3" xfId="9032"/>
    <cellStyle name="Comma 4 2 3 3 2" xfId="18062"/>
    <cellStyle name="Comma 4 2 3 3 2 2" xfId="18458"/>
    <cellStyle name="Comma 4 2 3 3 2 3" xfId="18854"/>
    <cellStyle name="Comma 4 2 3 3 2 4" xfId="19250"/>
    <cellStyle name="Comma 4 2 3 3 2 5" xfId="19646"/>
    <cellStyle name="Comma 4 2 3 3 2 6" xfId="20042"/>
    <cellStyle name="Comma 4 2 3 3 3" xfId="18260"/>
    <cellStyle name="Comma 4 2 3 3 4" xfId="18656"/>
    <cellStyle name="Comma 4 2 3 3 5" xfId="19052"/>
    <cellStyle name="Comma 4 2 3 3 6" xfId="19448"/>
    <cellStyle name="Comma 4 2 3 3 7" xfId="19844"/>
    <cellStyle name="Comma 4 2 3 4" xfId="13514"/>
    <cellStyle name="Comma 4 2 3 4 2" xfId="18326"/>
    <cellStyle name="Comma 4 2 3 4 3" xfId="18722"/>
    <cellStyle name="Comma 4 2 3 4 4" xfId="19118"/>
    <cellStyle name="Comma 4 2 3 4 5" xfId="19514"/>
    <cellStyle name="Comma 4 2 3 4 6" xfId="19910"/>
    <cellStyle name="Comma 4 2 3 5" xfId="18128"/>
    <cellStyle name="Comma 4 2 3 6" xfId="18524"/>
    <cellStyle name="Comma 4 2 3 7" xfId="18920"/>
    <cellStyle name="Comma 4 2 3 8" xfId="19316"/>
    <cellStyle name="Comma 4 2 3 9" xfId="19712"/>
    <cellStyle name="Comma 4 2 4" xfId="5978"/>
    <cellStyle name="Comma 4 2 4 2" xfId="15008"/>
    <cellStyle name="Comma 4 2 4 2 2" xfId="18348"/>
    <cellStyle name="Comma 4 2 4 2 3" xfId="18744"/>
    <cellStyle name="Comma 4 2 4 2 4" xfId="19140"/>
    <cellStyle name="Comma 4 2 4 2 5" xfId="19536"/>
    <cellStyle name="Comma 4 2 4 2 6" xfId="19932"/>
    <cellStyle name="Comma 4 2 4 3" xfId="18150"/>
    <cellStyle name="Comma 4 2 4 4" xfId="18546"/>
    <cellStyle name="Comma 4 2 4 5" xfId="18942"/>
    <cellStyle name="Comma 4 2 4 6" xfId="19338"/>
    <cellStyle name="Comma 4 2 4 7" xfId="19734"/>
    <cellStyle name="Comma 4 2 5" xfId="8988"/>
    <cellStyle name="Comma 4 2 5 2" xfId="18018"/>
    <cellStyle name="Comma 4 2 5 2 2" xfId="18414"/>
    <cellStyle name="Comma 4 2 5 2 3" xfId="18810"/>
    <cellStyle name="Comma 4 2 5 2 4" xfId="19206"/>
    <cellStyle name="Comma 4 2 5 2 5" xfId="19602"/>
    <cellStyle name="Comma 4 2 5 2 6" xfId="19998"/>
    <cellStyle name="Comma 4 2 5 3" xfId="18216"/>
    <cellStyle name="Comma 4 2 5 4" xfId="18612"/>
    <cellStyle name="Comma 4 2 5 5" xfId="19008"/>
    <cellStyle name="Comma 4 2 5 6" xfId="19404"/>
    <cellStyle name="Comma 4 2 5 7" xfId="19800"/>
    <cellStyle name="Comma 4 2 6" xfId="10526"/>
    <cellStyle name="Comma 4 2 6 2" xfId="18282"/>
    <cellStyle name="Comma 4 2 6 3" xfId="18678"/>
    <cellStyle name="Comma 4 2 6 4" xfId="19074"/>
    <cellStyle name="Comma 4 2 6 5" xfId="19470"/>
    <cellStyle name="Comma 4 2 6 6" xfId="19866"/>
    <cellStyle name="Comma 4 2 7" xfId="18084"/>
    <cellStyle name="Comma 4 2 8" xfId="18480"/>
    <cellStyle name="Comma 4 2 9" xfId="18876"/>
    <cellStyle name="Comma 4 3" xfId="2243"/>
    <cellStyle name="Comma 4 3 2" xfId="6725"/>
    <cellStyle name="Comma 4 3 2 2" xfId="15755"/>
    <cellStyle name="Comma 4 3 2 2 2" xfId="18359"/>
    <cellStyle name="Comma 4 3 2 2 3" xfId="18755"/>
    <cellStyle name="Comma 4 3 2 2 4" xfId="19151"/>
    <cellStyle name="Comma 4 3 2 2 5" xfId="19547"/>
    <cellStyle name="Comma 4 3 2 2 6" xfId="19943"/>
    <cellStyle name="Comma 4 3 2 3" xfId="18161"/>
    <cellStyle name="Comma 4 3 2 4" xfId="18557"/>
    <cellStyle name="Comma 4 3 2 5" xfId="18953"/>
    <cellStyle name="Comma 4 3 2 6" xfId="19349"/>
    <cellStyle name="Comma 4 3 2 7" xfId="19745"/>
    <cellStyle name="Comma 4 3 3" xfId="8999"/>
    <cellStyle name="Comma 4 3 3 2" xfId="18029"/>
    <cellStyle name="Comma 4 3 3 2 2" xfId="18425"/>
    <cellStyle name="Comma 4 3 3 2 3" xfId="18821"/>
    <cellStyle name="Comma 4 3 3 2 4" xfId="19217"/>
    <cellStyle name="Comma 4 3 3 2 5" xfId="19613"/>
    <cellStyle name="Comma 4 3 3 2 6" xfId="20009"/>
    <cellStyle name="Comma 4 3 3 3" xfId="18227"/>
    <cellStyle name="Comma 4 3 3 4" xfId="18623"/>
    <cellStyle name="Comma 4 3 3 5" xfId="19019"/>
    <cellStyle name="Comma 4 3 3 6" xfId="19415"/>
    <cellStyle name="Comma 4 3 3 7" xfId="19811"/>
    <cellStyle name="Comma 4 3 4" xfId="11273"/>
    <cellStyle name="Comma 4 3 4 2" xfId="18293"/>
    <cellStyle name="Comma 4 3 4 3" xfId="18689"/>
    <cellStyle name="Comma 4 3 4 4" xfId="19085"/>
    <cellStyle name="Comma 4 3 4 5" xfId="19481"/>
    <cellStyle name="Comma 4 3 4 6" xfId="19877"/>
    <cellStyle name="Comma 4 3 5" xfId="18095"/>
    <cellStyle name="Comma 4 3 6" xfId="18491"/>
    <cellStyle name="Comma 4 3 7" xfId="18887"/>
    <cellStyle name="Comma 4 3 8" xfId="19283"/>
    <cellStyle name="Comma 4 3 9" xfId="19679"/>
    <cellStyle name="Comma 4 4" xfId="3737"/>
    <cellStyle name="Comma 4 4 2" xfId="8219"/>
    <cellStyle name="Comma 4 4 2 2" xfId="17249"/>
    <cellStyle name="Comma 4 4 2 2 2" xfId="18381"/>
    <cellStyle name="Comma 4 4 2 2 3" xfId="18777"/>
    <cellStyle name="Comma 4 4 2 2 4" xfId="19173"/>
    <cellStyle name="Comma 4 4 2 2 5" xfId="19569"/>
    <cellStyle name="Comma 4 4 2 2 6" xfId="19965"/>
    <cellStyle name="Comma 4 4 2 3" xfId="18183"/>
    <cellStyle name="Comma 4 4 2 4" xfId="18579"/>
    <cellStyle name="Comma 4 4 2 5" xfId="18975"/>
    <cellStyle name="Comma 4 4 2 6" xfId="19371"/>
    <cellStyle name="Comma 4 4 2 7" xfId="19767"/>
    <cellStyle name="Comma 4 4 3" xfId="9021"/>
    <cellStyle name="Comma 4 4 3 2" xfId="18051"/>
    <cellStyle name="Comma 4 4 3 2 2" xfId="18447"/>
    <cellStyle name="Comma 4 4 3 2 3" xfId="18843"/>
    <cellStyle name="Comma 4 4 3 2 4" xfId="19239"/>
    <cellStyle name="Comma 4 4 3 2 5" xfId="19635"/>
    <cellStyle name="Comma 4 4 3 2 6" xfId="20031"/>
    <cellStyle name="Comma 4 4 3 3" xfId="18249"/>
    <cellStyle name="Comma 4 4 3 4" xfId="18645"/>
    <cellStyle name="Comma 4 4 3 5" xfId="19041"/>
    <cellStyle name="Comma 4 4 3 6" xfId="19437"/>
    <cellStyle name="Comma 4 4 3 7" xfId="19833"/>
    <cellStyle name="Comma 4 4 4" xfId="12767"/>
    <cellStyle name="Comma 4 4 4 2" xfId="18315"/>
    <cellStyle name="Comma 4 4 4 3" xfId="18711"/>
    <cellStyle name="Comma 4 4 4 4" xfId="19107"/>
    <cellStyle name="Comma 4 4 4 5" xfId="19503"/>
    <cellStyle name="Comma 4 4 4 6" xfId="19899"/>
    <cellStyle name="Comma 4 4 5" xfId="18117"/>
    <cellStyle name="Comma 4 4 6" xfId="18513"/>
    <cellStyle name="Comma 4 4 7" xfId="18909"/>
    <cellStyle name="Comma 4 4 8" xfId="19305"/>
    <cellStyle name="Comma 4 4 9" xfId="19701"/>
    <cellStyle name="Comma 4 5" xfId="5231"/>
    <cellStyle name="Comma 4 5 2" xfId="14261"/>
    <cellStyle name="Comma 4 5 2 2" xfId="18337"/>
    <cellStyle name="Comma 4 5 2 3" xfId="18733"/>
    <cellStyle name="Comma 4 5 2 4" xfId="19129"/>
    <cellStyle name="Comma 4 5 2 5" xfId="19525"/>
    <cellStyle name="Comma 4 5 2 6" xfId="19921"/>
    <cellStyle name="Comma 4 5 3" xfId="18139"/>
    <cellStyle name="Comma 4 5 4" xfId="18535"/>
    <cellStyle name="Comma 4 5 5" xfId="18931"/>
    <cellStyle name="Comma 4 5 6" xfId="19327"/>
    <cellStyle name="Comma 4 5 7" xfId="19723"/>
    <cellStyle name="Comma 4 6" xfId="8977"/>
    <cellStyle name="Comma 4 6 2" xfId="18007"/>
    <cellStyle name="Comma 4 6 2 2" xfId="18403"/>
    <cellStyle name="Comma 4 6 2 3" xfId="18799"/>
    <cellStyle name="Comma 4 6 2 4" xfId="19195"/>
    <cellStyle name="Comma 4 6 2 5" xfId="19591"/>
    <cellStyle name="Comma 4 6 2 6" xfId="19987"/>
    <cellStyle name="Comma 4 6 3" xfId="18205"/>
    <cellStyle name="Comma 4 6 4" xfId="18601"/>
    <cellStyle name="Comma 4 6 5" xfId="18997"/>
    <cellStyle name="Comma 4 6 6" xfId="19393"/>
    <cellStyle name="Comma 4 6 7" xfId="19789"/>
    <cellStyle name="Comma 4 7" xfId="9779"/>
    <cellStyle name="Comma 4 7 2" xfId="18271"/>
    <cellStyle name="Comma 4 7 3" xfId="18667"/>
    <cellStyle name="Comma 4 7 4" xfId="19063"/>
    <cellStyle name="Comma 4 7 5" xfId="19459"/>
    <cellStyle name="Comma 4 7 6" xfId="19855"/>
    <cellStyle name="Comma 4 8" xfId="18073"/>
    <cellStyle name="Comma 4 9" xfId="18469"/>
    <cellStyle name="Normal" xfId="0" builtinId="0"/>
    <cellStyle name="Normal 2" xfId="5"/>
    <cellStyle name="Normal 2 10" xfId="124"/>
    <cellStyle name="Normal 2 10 2" xfId="310"/>
    <cellStyle name="Normal 2 10 2 2" xfId="1053"/>
    <cellStyle name="Normal 2 10 2 2 2" xfId="2547"/>
    <cellStyle name="Normal 2 10 2 2 2 2" xfId="7029"/>
    <cellStyle name="Normal 2 10 2 2 2 2 2" xfId="16059"/>
    <cellStyle name="Normal 2 10 2 2 2 3" xfId="11577"/>
    <cellStyle name="Normal 2 10 2 2 3" xfId="4041"/>
    <cellStyle name="Normal 2 10 2 2 3 2" xfId="8523"/>
    <cellStyle name="Normal 2 10 2 2 3 2 2" xfId="17553"/>
    <cellStyle name="Normal 2 10 2 2 3 3" xfId="13071"/>
    <cellStyle name="Normal 2 10 2 2 4" xfId="5535"/>
    <cellStyle name="Normal 2 10 2 2 4 2" xfId="14565"/>
    <cellStyle name="Normal 2 10 2 2 5" xfId="10083"/>
    <cellStyle name="Normal 2 10 2 3" xfId="1804"/>
    <cellStyle name="Normal 2 10 2 3 2" xfId="6286"/>
    <cellStyle name="Normal 2 10 2 3 2 2" xfId="15316"/>
    <cellStyle name="Normal 2 10 2 3 3" xfId="10834"/>
    <cellStyle name="Normal 2 10 2 4" xfId="3298"/>
    <cellStyle name="Normal 2 10 2 4 2" xfId="7780"/>
    <cellStyle name="Normal 2 10 2 4 2 2" xfId="16810"/>
    <cellStyle name="Normal 2 10 2 4 3" xfId="12328"/>
    <cellStyle name="Normal 2 10 2 5" xfId="4792"/>
    <cellStyle name="Normal 2 10 2 5 2" xfId="13822"/>
    <cellStyle name="Normal 2 10 2 6" xfId="9340"/>
    <cellStyle name="Normal 2 10 3" xfId="496"/>
    <cellStyle name="Normal 2 10 3 2" xfId="1243"/>
    <cellStyle name="Normal 2 10 3 2 2" xfId="2737"/>
    <cellStyle name="Normal 2 10 3 2 2 2" xfId="7219"/>
    <cellStyle name="Normal 2 10 3 2 2 2 2" xfId="16249"/>
    <cellStyle name="Normal 2 10 3 2 2 3" xfId="11767"/>
    <cellStyle name="Normal 2 10 3 2 3" xfId="4231"/>
    <cellStyle name="Normal 2 10 3 2 3 2" xfId="8713"/>
    <cellStyle name="Normal 2 10 3 2 3 2 2" xfId="17743"/>
    <cellStyle name="Normal 2 10 3 2 3 3" xfId="13261"/>
    <cellStyle name="Normal 2 10 3 2 4" xfId="5725"/>
    <cellStyle name="Normal 2 10 3 2 4 2" xfId="14755"/>
    <cellStyle name="Normal 2 10 3 2 5" xfId="10273"/>
    <cellStyle name="Normal 2 10 3 3" xfId="1990"/>
    <cellStyle name="Normal 2 10 3 3 2" xfId="6472"/>
    <cellStyle name="Normal 2 10 3 3 2 2" xfId="15502"/>
    <cellStyle name="Normal 2 10 3 3 3" xfId="11020"/>
    <cellStyle name="Normal 2 10 3 4" xfId="3484"/>
    <cellStyle name="Normal 2 10 3 4 2" xfId="7966"/>
    <cellStyle name="Normal 2 10 3 4 2 2" xfId="16996"/>
    <cellStyle name="Normal 2 10 3 4 3" xfId="12514"/>
    <cellStyle name="Normal 2 10 3 5" xfId="4978"/>
    <cellStyle name="Normal 2 10 3 5 2" xfId="14008"/>
    <cellStyle name="Normal 2 10 3 6" xfId="9526"/>
    <cellStyle name="Normal 2 10 4" xfId="682"/>
    <cellStyle name="Normal 2 10 4 2" xfId="1429"/>
    <cellStyle name="Normal 2 10 4 2 2" xfId="2923"/>
    <cellStyle name="Normal 2 10 4 2 2 2" xfId="7405"/>
    <cellStyle name="Normal 2 10 4 2 2 2 2" xfId="16435"/>
    <cellStyle name="Normal 2 10 4 2 2 3" xfId="11953"/>
    <cellStyle name="Normal 2 10 4 2 3" xfId="4417"/>
    <cellStyle name="Normal 2 10 4 2 3 2" xfId="8899"/>
    <cellStyle name="Normal 2 10 4 2 3 2 2" xfId="17929"/>
    <cellStyle name="Normal 2 10 4 2 3 3" xfId="13447"/>
    <cellStyle name="Normal 2 10 4 2 4" xfId="5911"/>
    <cellStyle name="Normal 2 10 4 2 4 2" xfId="14941"/>
    <cellStyle name="Normal 2 10 4 2 5" xfId="10459"/>
    <cellStyle name="Normal 2 10 4 3" xfId="2176"/>
    <cellStyle name="Normal 2 10 4 3 2" xfId="6658"/>
    <cellStyle name="Normal 2 10 4 3 2 2" xfId="15688"/>
    <cellStyle name="Normal 2 10 4 3 3" xfId="11206"/>
    <cellStyle name="Normal 2 10 4 4" xfId="3670"/>
    <cellStyle name="Normal 2 10 4 4 2" xfId="8152"/>
    <cellStyle name="Normal 2 10 4 4 2 2" xfId="17182"/>
    <cellStyle name="Normal 2 10 4 4 3" xfId="12700"/>
    <cellStyle name="Normal 2 10 4 5" xfId="5164"/>
    <cellStyle name="Normal 2 10 4 5 2" xfId="14194"/>
    <cellStyle name="Normal 2 10 4 6" xfId="9712"/>
    <cellStyle name="Normal 2 10 5" xfId="869"/>
    <cellStyle name="Normal 2 10 5 2" xfId="2363"/>
    <cellStyle name="Normal 2 10 5 2 2" xfId="6845"/>
    <cellStyle name="Normal 2 10 5 2 2 2" xfId="15875"/>
    <cellStyle name="Normal 2 10 5 2 3" xfId="11393"/>
    <cellStyle name="Normal 2 10 5 3" xfId="3857"/>
    <cellStyle name="Normal 2 10 5 3 2" xfId="8339"/>
    <cellStyle name="Normal 2 10 5 3 2 2" xfId="17369"/>
    <cellStyle name="Normal 2 10 5 3 3" xfId="12887"/>
    <cellStyle name="Normal 2 10 5 4" xfId="5351"/>
    <cellStyle name="Normal 2 10 5 4 2" xfId="14381"/>
    <cellStyle name="Normal 2 10 5 5" xfId="9899"/>
    <cellStyle name="Normal 2 10 6" xfId="1618"/>
    <cellStyle name="Normal 2 10 6 2" xfId="6100"/>
    <cellStyle name="Normal 2 10 6 2 2" xfId="15130"/>
    <cellStyle name="Normal 2 10 6 3" xfId="10648"/>
    <cellStyle name="Normal 2 10 7" xfId="3112"/>
    <cellStyle name="Normal 2 10 7 2" xfId="7594"/>
    <cellStyle name="Normal 2 10 7 2 2" xfId="16624"/>
    <cellStyle name="Normal 2 10 7 3" xfId="12142"/>
    <cellStyle name="Normal 2 10 8" xfId="4606"/>
    <cellStyle name="Normal 2 10 8 2" xfId="13636"/>
    <cellStyle name="Normal 2 10 9" xfId="9154"/>
    <cellStyle name="Normal 2 11" xfId="147"/>
    <cellStyle name="Normal 2 11 2" xfId="333"/>
    <cellStyle name="Normal 2 11 2 2" xfId="1076"/>
    <cellStyle name="Normal 2 11 2 2 2" xfId="2570"/>
    <cellStyle name="Normal 2 11 2 2 2 2" xfId="7052"/>
    <cellStyle name="Normal 2 11 2 2 2 2 2" xfId="16082"/>
    <cellStyle name="Normal 2 11 2 2 2 3" xfId="11600"/>
    <cellStyle name="Normal 2 11 2 2 3" xfId="4064"/>
    <cellStyle name="Normal 2 11 2 2 3 2" xfId="8546"/>
    <cellStyle name="Normal 2 11 2 2 3 2 2" xfId="17576"/>
    <cellStyle name="Normal 2 11 2 2 3 3" xfId="13094"/>
    <cellStyle name="Normal 2 11 2 2 4" xfId="5558"/>
    <cellStyle name="Normal 2 11 2 2 4 2" xfId="14588"/>
    <cellStyle name="Normal 2 11 2 2 5" xfId="10106"/>
    <cellStyle name="Normal 2 11 2 3" xfId="1827"/>
    <cellStyle name="Normal 2 11 2 3 2" xfId="6309"/>
    <cellStyle name="Normal 2 11 2 3 2 2" xfId="15339"/>
    <cellStyle name="Normal 2 11 2 3 3" xfId="10857"/>
    <cellStyle name="Normal 2 11 2 4" xfId="3321"/>
    <cellStyle name="Normal 2 11 2 4 2" xfId="7803"/>
    <cellStyle name="Normal 2 11 2 4 2 2" xfId="16833"/>
    <cellStyle name="Normal 2 11 2 4 3" xfId="12351"/>
    <cellStyle name="Normal 2 11 2 5" xfId="4815"/>
    <cellStyle name="Normal 2 11 2 5 2" xfId="13845"/>
    <cellStyle name="Normal 2 11 2 6" xfId="9363"/>
    <cellStyle name="Normal 2 11 3" xfId="519"/>
    <cellStyle name="Normal 2 11 3 2" xfId="1266"/>
    <cellStyle name="Normal 2 11 3 2 2" xfId="2760"/>
    <cellStyle name="Normal 2 11 3 2 2 2" xfId="7242"/>
    <cellStyle name="Normal 2 11 3 2 2 2 2" xfId="16272"/>
    <cellStyle name="Normal 2 11 3 2 2 3" xfId="11790"/>
    <cellStyle name="Normal 2 11 3 2 3" xfId="4254"/>
    <cellStyle name="Normal 2 11 3 2 3 2" xfId="8736"/>
    <cellStyle name="Normal 2 11 3 2 3 2 2" xfId="17766"/>
    <cellStyle name="Normal 2 11 3 2 3 3" xfId="13284"/>
    <cellStyle name="Normal 2 11 3 2 4" xfId="5748"/>
    <cellStyle name="Normal 2 11 3 2 4 2" xfId="14778"/>
    <cellStyle name="Normal 2 11 3 2 5" xfId="10296"/>
    <cellStyle name="Normal 2 11 3 3" xfId="2013"/>
    <cellStyle name="Normal 2 11 3 3 2" xfId="6495"/>
    <cellStyle name="Normal 2 11 3 3 2 2" xfId="15525"/>
    <cellStyle name="Normal 2 11 3 3 3" xfId="11043"/>
    <cellStyle name="Normal 2 11 3 4" xfId="3507"/>
    <cellStyle name="Normal 2 11 3 4 2" xfId="7989"/>
    <cellStyle name="Normal 2 11 3 4 2 2" xfId="17019"/>
    <cellStyle name="Normal 2 11 3 4 3" xfId="12537"/>
    <cellStyle name="Normal 2 11 3 5" xfId="5001"/>
    <cellStyle name="Normal 2 11 3 5 2" xfId="14031"/>
    <cellStyle name="Normal 2 11 3 6" xfId="9549"/>
    <cellStyle name="Normal 2 11 4" xfId="705"/>
    <cellStyle name="Normal 2 11 4 2" xfId="1452"/>
    <cellStyle name="Normal 2 11 4 2 2" xfId="2946"/>
    <cellStyle name="Normal 2 11 4 2 2 2" xfId="7428"/>
    <cellStyle name="Normal 2 11 4 2 2 2 2" xfId="16458"/>
    <cellStyle name="Normal 2 11 4 2 2 3" xfId="11976"/>
    <cellStyle name="Normal 2 11 4 2 3" xfId="4440"/>
    <cellStyle name="Normal 2 11 4 2 3 2" xfId="8922"/>
    <cellStyle name="Normal 2 11 4 2 3 2 2" xfId="17952"/>
    <cellStyle name="Normal 2 11 4 2 3 3" xfId="13470"/>
    <cellStyle name="Normal 2 11 4 2 4" xfId="5934"/>
    <cellStyle name="Normal 2 11 4 2 4 2" xfId="14964"/>
    <cellStyle name="Normal 2 11 4 2 5" xfId="10482"/>
    <cellStyle name="Normal 2 11 4 3" xfId="2199"/>
    <cellStyle name="Normal 2 11 4 3 2" xfId="6681"/>
    <cellStyle name="Normal 2 11 4 3 2 2" xfId="15711"/>
    <cellStyle name="Normal 2 11 4 3 3" xfId="11229"/>
    <cellStyle name="Normal 2 11 4 4" xfId="3693"/>
    <cellStyle name="Normal 2 11 4 4 2" xfId="8175"/>
    <cellStyle name="Normal 2 11 4 4 2 2" xfId="17205"/>
    <cellStyle name="Normal 2 11 4 4 3" xfId="12723"/>
    <cellStyle name="Normal 2 11 4 5" xfId="5187"/>
    <cellStyle name="Normal 2 11 4 5 2" xfId="14217"/>
    <cellStyle name="Normal 2 11 4 6" xfId="9735"/>
    <cellStyle name="Normal 2 11 5" xfId="892"/>
    <cellStyle name="Normal 2 11 5 2" xfId="2386"/>
    <cellStyle name="Normal 2 11 5 2 2" xfId="6868"/>
    <cellStyle name="Normal 2 11 5 2 2 2" xfId="15898"/>
    <cellStyle name="Normal 2 11 5 2 3" xfId="11416"/>
    <cellStyle name="Normal 2 11 5 3" xfId="3880"/>
    <cellStyle name="Normal 2 11 5 3 2" xfId="8362"/>
    <cellStyle name="Normal 2 11 5 3 2 2" xfId="17392"/>
    <cellStyle name="Normal 2 11 5 3 3" xfId="12910"/>
    <cellStyle name="Normal 2 11 5 4" xfId="5374"/>
    <cellStyle name="Normal 2 11 5 4 2" xfId="14404"/>
    <cellStyle name="Normal 2 11 5 5" xfId="9922"/>
    <cellStyle name="Normal 2 11 6" xfId="1641"/>
    <cellStyle name="Normal 2 11 6 2" xfId="6123"/>
    <cellStyle name="Normal 2 11 6 2 2" xfId="15153"/>
    <cellStyle name="Normal 2 11 6 3" xfId="10671"/>
    <cellStyle name="Normal 2 11 7" xfId="3135"/>
    <cellStyle name="Normal 2 11 7 2" xfId="7617"/>
    <cellStyle name="Normal 2 11 7 2 2" xfId="16647"/>
    <cellStyle name="Normal 2 11 7 3" xfId="12165"/>
    <cellStyle name="Normal 2 11 8" xfId="4629"/>
    <cellStyle name="Normal 2 11 8 2" xfId="13659"/>
    <cellStyle name="Normal 2 11 9" xfId="9177"/>
    <cellStyle name="Normal 2 12" xfId="170"/>
    <cellStyle name="Normal 2 12 2" xfId="356"/>
    <cellStyle name="Normal 2 12 2 2" xfId="1099"/>
    <cellStyle name="Normal 2 12 2 2 2" xfId="2593"/>
    <cellStyle name="Normal 2 12 2 2 2 2" xfId="7075"/>
    <cellStyle name="Normal 2 12 2 2 2 2 2" xfId="16105"/>
    <cellStyle name="Normal 2 12 2 2 2 3" xfId="11623"/>
    <cellStyle name="Normal 2 12 2 2 3" xfId="4087"/>
    <cellStyle name="Normal 2 12 2 2 3 2" xfId="8569"/>
    <cellStyle name="Normal 2 12 2 2 3 2 2" xfId="17599"/>
    <cellStyle name="Normal 2 12 2 2 3 3" xfId="13117"/>
    <cellStyle name="Normal 2 12 2 2 4" xfId="5581"/>
    <cellStyle name="Normal 2 12 2 2 4 2" xfId="14611"/>
    <cellStyle name="Normal 2 12 2 2 5" xfId="10129"/>
    <cellStyle name="Normal 2 12 2 3" xfId="1850"/>
    <cellStyle name="Normal 2 12 2 3 2" xfId="6332"/>
    <cellStyle name="Normal 2 12 2 3 2 2" xfId="15362"/>
    <cellStyle name="Normal 2 12 2 3 3" xfId="10880"/>
    <cellStyle name="Normal 2 12 2 4" xfId="3344"/>
    <cellStyle name="Normal 2 12 2 4 2" xfId="7826"/>
    <cellStyle name="Normal 2 12 2 4 2 2" xfId="16856"/>
    <cellStyle name="Normal 2 12 2 4 3" xfId="12374"/>
    <cellStyle name="Normal 2 12 2 5" xfId="4838"/>
    <cellStyle name="Normal 2 12 2 5 2" xfId="13868"/>
    <cellStyle name="Normal 2 12 2 6" xfId="9386"/>
    <cellStyle name="Normal 2 12 3" xfId="542"/>
    <cellStyle name="Normal 2 12 3 2" xfId="1289"/>
    <cellStyle name="Normal 2 12 3 2 2" xfId="2783"/>
    <cellStyle name="Normal 2 12 3 2 2 2" xfId="7265"/>
    <cellStyle name="Normal 2 12 3 2 2 2 2" xfId="16295"/>
    <cellStyle name="Normal 2 12 3 2 2 3" xfId="11813"/>
    <cellStyle name="Normal 2 12 3 2 3" xfId="4277"/>
    <cellStyle name="Normal 2 12 3 2 3 2" xfId="8759"/>
    <cellStyle name="Normal 2 12 3 2 3 2 2" xfId="17789"/>
    <cellStyle name="Normal 2 12 3 2 3 3" xfId="13307"/>
    <cellStyle name="Normal 2 12 3 2 4" xfId="5771"/>
    <cellStyle name="Normal 2 12 3 2 4 2" xfId="14801"/>
    <cellStyle name="Normal 2 12 3 2 5" xfId="10319"/>
    <cellStyle name="Normal 2 12 3 3" xfId="2036"/>
    <cellStyle name="Normal 2 12 3 3 2" xfId="6518"/>
    <cellStyle name="Normal 2 12 3 3 2 2" xfId="15548"/>
    <cellStyle name="Normal 2 12 3 3 3" xfId="11066"/>
    <cellStyle name="Normal 2 12 3 4" xfId="3530"/>
    <cellStyle name="Normal 2 12 3 4 2" xfId="8012"/>
    <cellStyle name="Normal 2 12 3 4 2 2" xfId="17042"/>
    <cellStyle name="Normal 2 12 3 4 3" xfId="12560"/>
    <cellStyle name="Normal 2 12 3 5" xfId="5024"/>
    <cellStyle name="Normal 2 12 3 5 2" xfId="14054"/>
    <cellStyle name="Normal 2 12 3 6" xfId="9572"/>
    <cellStyle name="Normal 2 12 4" xfId="728"/>
    <cellStyle name="Normal 2 12 4 2" xfId="1475"/>
    <cellStyle name="Normal 2 12 4 2 2" xfId="2969"/>
    <cellStyle name="Normal 2 12 4 2 2 2" xfId="7451"/>
    <cellStyle name="Normal 2 12 4 2 2 2 2" xfId="16481"/>
    <cellStyle name="Normal 2 12 4 2 2 3" xfId="11999"/>
    <cellStyle name="Normal 2 12 4 2 3" xfId="4463"/>
    <cellStyle name="Normal 2 12 4 2 3 2" xfId="8945"/>
    <cellStyle name="Normal 2 12 4 2 3 2 2" xfId="17975"/>
    <cellStyle name="Normal 2 12 4 2 3 3" xfId="13493"/>
    <cellStyle name="Normal 2 12 4 2 4" xfId="5957"/>
    <cellStyle name="Normal 2 12 4 2 4 2" xfId="14987"/>
    <cellStyle name="Normal 2 12 4 2 5" xfId="10505"/>
    <cellStyle name="Normal 2 12 4 3" xfId="2222"/>
    <cellStyle name="Normal 2 12 4 3 2" xfId="6704"/>
    <cellStyle name="Normal 2 12 4 3 2 2" xfId="15734"/>
    <cellStyle name="Normal 2 12 4 3 3" xfId="11252"/>
    <cellStyle name="Normal 2 12 4 4" xfId="3716"/>
    <cellStyle name="Normal 2 12 4 4 2" xfId="8198"/>
    <cellStyle name="Normal 2 12 4 4 2 2" xfId="17228"/>
    <cellStyle name="Normal 2 12 4 4 3" xfId="12746"/>
    <cellStyle name="Normal 2 12 4 5" xfId="5210"/>
    <cellStyle name="Normal 2 12 4 5 2" xfId="14240"/>
    <cellStyle name="Normal 2 12 4 6" xfId="9758"/>
    <cellStyle name="Normal 2 12 5" xfId="915"/>
    <cellStyle name="Normal 2 12 5 2" xfId="2409"/>
    <cellStyle name="Normal 2 12 5 2 2" xfId="6891"/>
    <cellStyle name="Normal 2 12 5 2 2 2" xfId="15921"/>
    <cellStyle name="Normal 2 12 5 2 3" xfId="11439"/>
    <cellStyle name="Normal 2 12 5 3" xfId="3903"/>
    <cellStyle name="Normal 2 12 5 3 2" xfId="8385"/>
    <cellStyle name="Normal 2 12 5 3 2 2" xfId="17415"/>
    <cellStyle name="Normal 2 12 5 3 3" xfId="12933"/>
    <cellStyle name="Normal 2 12 5 4" xfId="5397"/>
    <cellStyle name="Normal 2 12 5 4 2" xfId="14427"/>
    <cellStyle name="Normal 2 12 5 5" xfId="9945"/>
    <cellStyle name="Normal 2 12 6" xfId="1664"/>
    <cellStyle name="Normal 2 12 6 2" xfId="6146"/>
    <cellStyle name="Normal 2 12 6 2 2" xfId="15176"/>
    <cellStyle name="Normal 2 12 6 3" xfId="10694"/>
    <cellStyle name="Normal 2 12 7" xfId="3158"/>
    <cellStyle name="Normal 2 12 7 2" xfId="7640"/>
    <cellStyle name="Normal 2 12 7 2 2" xfId="16670"/>
    <cellStyle name="Normal 2 12 7 3" xfId="12188"/>
    <cellStyle name="Normal 2 12 8" xfId="4652"/>
    <cellStyle name="Normal 2 12 8 2" xfId="13682"/>
    <cellStyle name="Normal 2 12 9" xfId="9200"/>
    <cellStyle name="Normal 2 13" xfId="193"/>
    <cellStyle name="Normal 2 13 2" xfId="938"/>
    <cellStyle name="Normal 2 13 2 2" xfId="2432"/>
    <cellStyle name="Normal 2 13 2 2 2" xfId="6914"/>
    <cellStyle name="Normal 2 13 2 2 2 2" xfId="15944"/>
    <cellStyle name="Normal 2 13 2 2 3" xfId="11462"/>
    <cellStyle name="Normal 2 13 2 3" xfId="3926"/>
    <cellStyle name="Normal 2 13 2 3 2" xfId="8408"/>
    <cellStyle name="Normal 2 13 2 3 2 2" xfId="17438"/>
    <cellStyle name="Normal 2 13 2 3 3" xfId="12956"/>
    <cellStyle name="Normal 2 13 2 4" xfId="5420"/>
    <cellStyle name="Normal 2 13 2 4 2" xfId="14450"/>
    <cellStyle name="Normal 2 13 2 5" xfId="9968"/>
    <cellStyle name="Normal 2 13 3" xfId="1687"/>
    <cellStyle name="Normal 2 13 3 2" xfId="6169"/>
    <cellStyle name="Normal 2 13 3 2 2" xfId="15199"/>
    <cellStyle name="Normal 2 13 3 3" xfId="10717"/>
    <cellStyle name="Normal 2 13 4" xfId="3181"/>
    <cellStyle name="Normal 2 13 4 2" xfId="7663"/>
    <cellStyle name="Normal 2 13 4 2 2" xfId="16693"/>
    <cellStyle name="Normal 2 13 4 3" xfId="12211"/>
    <cellStyle name="Normal 2 13 5" xfId="4675"/>
    <cellStyle name="Normal 2 13 5 2" xfId="13705"/>
    <cellStyle name="Normal 2 13 6" xfId="9223"/>
    <cellStyle name="Normal 2 14" xfId="379"/>
    <cellStyle name="Normal 2 14 2" xfId="1126"/>
    <cellStyle name="Normal 2 14 2 2" xfId="2620"/>
    <cellStyle name="Normal 2 14 2 2 2" xfId="7102"/>
    <cellStyle name="Normal 2 14 2 2 2 2" xfId="16132"/>
    <cellStyle name="Normal 2 14 2 2 3" xfId="11650"/>
    <cellStyle name="Normal 2 14 2 3" xfId="4114"/>
    <cellStyle name="Normal 2 14 2 3 2" xfId="8596"/>
    <cellStyle name="Normal 2 14 2 3 2 2" xfId="17626"/>
    <cellStyle name="Normal 2 14 2 3 3" xfId="13144"/>
    <cellStyle name="Normal 2 14 2 4" xfId="5608"/>
    <cellStyle name="Normal 2 14 2 4 2" xfId="14638"/>
    <cellStyle name="Normal 2 14 2 5" xfId="10156"/>
    <cellStyle name="Normal 2 14 3" xfId="1873"/>
    <cellStyle name="Normal 2 14 3 2" xfId="6355"/>
    <cellStyle name="Normal 2 14 3 2 2" xfId="15385"/>
    <cellStyle name="Normal 2 14 3 3" xfId="10903"/>
    <cellStyle name="Normal 2 14 4" xfId="3367"/>
    <cellStyle name="Normal 2 14 4 2" xfId="7849"/>
    <cellStyle name="Normal 2 14 4 2 2" xfId="16879"/>
    <cellStyle name="Normal 2 14 4 3" xfId="12397"/>
    <cellStyle name="Normal 2 14 5" xfId="4861"/>
    <cellStyle name="Normal 2 14 5 2" xfId="13891"/>
    <cellStyle name="Normal 2 14 6" xfId="9409"/>
    <cellStyle name="Normal 2 15" xfId="565"/>
    <cellStyle name="Normal 2 15 2" xfId="1312"/>
    <cellStyle name="Normal 2 15 2 2" xfId="2806"/>
    <cellStyle name="Normal 2 15 2 2 2" xfId="7288"/>
    <cellStyle name="Normal 2 15 2 2 2 2" xfId="16318"/>
    <cellStyle name="Normal 2 15 2 2 3" xfId="11836"/>
    <cellStyle name="Normal 2 15 2 3" xfId="4300"/>
    <cellStyle name="Normal 2 15 2 3 2" xfId="8782"/>
    <cellStyle name="Normal 2 15 2 3 2 2" xfId="17812"/>
    <cellStyle name="Normal 2 15 2 3 3" xfId="13330"/>
    <cellStyle name="Normal 2 15 2 4" xfId="5794"/>
    <cellStyle name="Normal 2 15 2 4 2" xfId="14824"/>
    <cellStyle name="Normal 2 15 2 5" xfId="10342"/>
    <cellStyle name="Normal 2 15 3" xfId="2059"/>
    <cellStyle name="Normal 2 15 3 2" xfId="6541"/>
    <cellStyle name="Normal 2 15 3 2 2" xfId="15571"/>
    <cellStyle name="Normal 2 15 3 3" xfId="11089"/>
    <cellStyle name="Normal 2 15 4" xfId="3553"/>
    <cellStyle name="Normal 2 15 4 2" xfId="8035"/>
    <cellStyle name="Normal 2 15 4 2 2" xfId="17065"/>
    <cellStyle name="Normal 2 15 4 3" xfId="12583"/>
    <cellStyle name="Normal 2 15 5" xfId="5047"/>
    <cellStyle name="Normal 2 15 5 2" xfId="14077"/>
    <cellStyle name="Normal 2 15 6" xfId="9595"/>
    <cellStyle name="Normal 2 16" xfId="752"/>
    <cellStyle name="Normal 2 16 2" xfId="2246"/>
    <cellStyle name="Normal 2 16 2 2" xfId="6728"/>
    <cellStyle name="Normal 2 16 2 2 2" xfId="15758"/>
    <cellStyle name="Normal 2 16 2 3" xfId="11276"/>
    <cellStyle name="Normal 2 16 3" xfId="3740"/>
    <cellStyle name="Normal 2 16 3 2" xfId="8222"/>
    <cellStyle name="Normal 2 16 3 2 2" xfId="17252"/>
    <cellStyle name="Normal 2 16 3 3" xfId="12770"/>
    <cellStyle name="Normal 2 16 4" xfId="5234"/>
    <cellStyle name="Normal 2 16 4 2" xfId="14264"/>
    <cellStyle name="Normal 2 16 5" xfId="9782"/>
    <cellStyle name="Normal 2 17" xfId="1501"/>
    <cellStyle name="Normal 2 17 2" xfId="5983"/>
    <cellStyle name="Normal 2 17 2 2" xfId="15013"/>
    <cellStyle name="Normal 2 17 3" xfId="10531"/>
    <cellStyle name="Normal 2 18" xfId="2995"/>
    <cellStyle name="Normal 2 18 2" xfId="7477"/>
    <cellStyle name="Normal 2 18 2 2" xfId="16507"/>
    <cellStyle name="Normal 2 18 3" xfId="12025"/>
    <cellStyle name="Normal 2 19" xfId="4489"/>
    <cellStyle name="Normal 2 19 2" xfId="13519"/>
    <cellStyle name="Normal 2 2" xfId="7"/>
    <cellStyle name="Normal 2 2 10" xfId="172"/>
    <cellStyle name="Normal 2 2 10 2" xfId="358"/>
    <cellStyle name="Normal 2 2 10 2 2" xfId="1101"/>
    <cellStyle name="Normal 2 2 10 2 2 2" xfId="2595"/>
    <cellStyle name="Normal 2 2 10 2 2 2 2" xfId="7077"/>
    <cellStyle name="Normal 2 2 10 2 2 2 2 2" xfId="16107"/>
    <cellStyle name="Normal 2 2 10 2 2 2 3" xfId="11625"/>
    <cellStyle name="Normal 2 2 10 2 2 3" xfId="4089"/>
    <cellStyle name="Normal 2 2 10 2 2 3 2" xfId="8571"/>
    <cellStyle name="Normal 2 2 10 2 2 3 2 2" xfId="17601"/>
    <cellStyle name="Normal 2 2 10 2 2 3 3" xfId="13119"/>
    <cellStyle name="Normal 2 2 10 2 2 4" xfId="5583"/>
    <cellStyle name="Normal 2 2 10 2 2 4 2" xfId="14613"/>
    <cellStyle name="Normal 2 2 10 2 2 5" xfId="10131"/>
    <cellStyle name="Normal 2 2 10 2 3" xfId="1852"/>
    <cellStyle name="Normal 2 2 10 2 3 2" xfId="6334"/>
    <cellStyle name="Normal 2 2 10 2 3 2 2" xfId="15364"/>
    <cellStyle name="Normal 2 2 10 2 3 3" xfId="10882"/>
    <cellStyle name="Normal 2 2 10 2 4" xfId="3346"/>
    <cellStyle name="Normal 2 2 10 2 4 2" xfId="7828"/>
    <cellStyle name="Normal 2 2 10 2 4 2 2" xfId="16858"/>
    <cellStyle name="Normal 2 2 10 2 4 3" xfId="12376"/>
    <cellStyle name="Normal 2 2 10 2 5" xfId="4840"/>
    <cellStyle name="Normal 2 2 10 2 5 2" xfId="13870"/>
    <cellStyle name="Normal 2 2 10 2 6" xfId="9388"/>
    <cellStyle name="Normal 2 2 10 3" xfId="544"/>
    <cellStyle name="Normal 2 2 10 3 2" xfId="1291"/>
    <cellStyle name="Normal 2 2 10 3 2 2" xfId="2785"/>
    <cellStyle name="Normal 2 2 10 3 2 2 2" xfId="7267"/>
    <cellStyle name="Normal 2 2 10 3 2 2 2 2" xfId="16297"/>
    <cellStyle name="Normal 2 2 10 3 2 2 3" xfId="11815"/>
    <cellStyle name="Normal 2 2 10 3 2 3" xfId="4279"/>
    <cellStyle name="Normal 2 2 10 3 2 3 2" xfId="8761"/>
    <cellStyle name="Normal 2 2 10 3 2 3 2 2" xfId="17791"/>
    <cellStyle name="Normal 2 2 10 3 2 3 3" xfId="13309"/>
    <cellStyle name="Normal 2 2 10 3 2 4" xfId="5773"/>
    <cellStyle name="Normal 2 2 10 3 2 4 2" xfId="14803"/>
    <cellStyle name="Normal 2 2 10 3 2 5" xfId="10321"/>
    <cellStyle name="Normal 2 2 10 3 3" xfId="2038"/>
    <cellStyle name="Normal 2 2 10 3 3 2" xfId="6520"/>
    <cellStyle name="Normal 2 2 10 3 3 2 2" xfId="15550"/>
    <cellStyle name="Normal 2 2 10 3 3 3" xfId="11068"/>
    <cellStyle name="Normal 2 2 10 3 4" xfId="3532"/>
    <cellStyle name="Normal 2 2 10 3 4 2" xfId="8014"/>
    <cellStyle name="Normal 2 2 10 3 4 2 2" xfId="17044"/>
    <cellStyle name="Normal 2 2 10 3 4 3" xfId="12562"/>
    <cellStyle name="Normal 2 2 10 3 5" xfId="5026"/>
    <cellStyle name="Normal 2 2 10 3 5 2" xfId="14056"/>
    <cellStyle name="Normal 2 2 10 3 6" xfId="9574"/>
    <cellStyle name="Normal 2 2 10 4" xfId="730"/>
    <cellStyle name="Normal 2 2 10 4 2" xfId="1477"/>
    <cellStyle name="Normal 2 2 10 4 2 2" xfId="2971"/>
    <cellStyle name="Normal 2 2 10 4 2 2 2" xfId="7453"/>
    <cellStyle name="Normal 2 2 10 4 2 2 2 2" xfId="16483"/>
    <cellStyle name="Normal 2 2 10 4 2 2 3" xfId="12001"/>
    <cellStyle name="Normal 2 2 10 4 2 3" xfId="4465"/>
    <cellStyle name="Normal 2 2 10 4 2 3 2" xfId="8947"/>
    <cellStyle name="Normal 2 2 10 4 2 3 2 2" xfId="17977"/>
    <cellStyle name="Normal 2 2 10 4 2 3 3" xfId="13495"/>
    <cellStyle name="Normal 2 2 10 4 2 4" xfId="5959"/>
    <cellStyle name="Normal 2 2 10 4 2 4 2" xfId="14989"/>
    <cellStyle name="Normal 2 2 10 4 2 5" xfId="10507"/>
    <cellStyle name="Normal 2 2 10 4 3" xfId="2224"/>
    <cellStyle name="Normal 2 2 10 4 3 2" xfId="6706"/>
    <cellStyle name="Normal 2 2 10 4 3 2 2" xfId="15736"/>
    <cellStyle name="Normal 2 2 10 4 3 3" xfId="11254"/>
    <cellStyle name="Normal 2 2 10 4 4" xfId="3718"/>
    <cellStyle name="Normal 2 2 10 4 4 2" xfId="8200"/>
    <cellStyle name="Normal 2 2 10 4 4 2 2" xfId="17230"/>
    <cellStyle name="Normal 2 2 10 4 4 3" xfId="12748"/>
    <cellStyle name="Normal 2 2 10 4 5" xfId="5212"/>
    <cellStyle name="Normal 2 2 10 4 5 2" xfId="14242"/>
    <cellStyle name="Normal 2 2 10 4 6" xfId="9760"/>
    <cellStyle name="Normal 2 2 10 5" xfId="917"/>
    <cellStyle name="Normal 2 2 10 5 2" xfId="2411"/>
    <cellStyle name="Normal 2 2 10 5 2 2" xfId="6893"/>
    <cellStyle name="Normal 2 2 10 5 2 2 2" xfId="15923"/>
    <cellStyle name="Normal 2 2 10 5 2 3" xfId="11441"/>
    <cellStyle name="Normal 2 2 10 5 3" xfId="3905"/>
    <cellStyle name="Normal 2 2 10 5 3 2" xfId="8387"/>
    <cellStyle name="Normal 2 2 10 5 3 2 2" xfId="17417"/>
    <cellStyle name="Normal 2 2 10 5 3 3" xfId="12935"/>
    <cellStyle name="Normal 2 2 10 5 4" xfId="5399"/>
    <cellStyle name="Normal 2 2 10 5 4 2" xfId="14429"/>
    <cellStyle name="Normal 2 2 10 5 5" xfId="9947"/>
    <cellStyle name="Normal 2 2 10 6" xfId="1666"/>
    <cellStyle name="Normal 2 2 10 6 2" xfId="6148"/>
    <cellStyle name="Normal 2 2 10 6 2 2" xfId="15178"/>
    <cellStyle name="Normal 2 2 10 6 3" xfId="10696"/>
    <cellStyle name="Normal 2 2 10 7" xfId="3160"/>
    <cellStyle name="Normal 2 2 10 7 2" xfId="7642"/>
    <cellStyle name="Normal 2 2 10 7 2 2" xfId="16672"/>
    <cellStyle name="Normal 2 2 10 7 3" xfId="12190"/>
    <cellStyle name="Normal 2 2 10 8" xfId="4654"/>
    <cellStyle name="Normal 2 2 10 8 2" xfId="13684"/>
    <cellStyle name="Normal 2 2 10 9" xfId="9202"/>
    <cellStyle name="Normal 2 2 11" xfId="195"/>
    <cellStyle name="Normal 2 2 11 2" xfId="940"/>
    <cellStyle name="Normal 2 2 11 2 2" xfId="2434"/>
    <cellStyle name="Normal 2 2 11 2 2 2" xfId="6916"/>
    <cellStyle name="Normal 2 2 11 2 2 2 2" xfId="15946"/>
    <cellStyle name="Normal 2 2 11 2 2 3" xfId="11464"/>
    <cellStyle name="Normal 2 2 11 2 3" xfId="3928"/>
    <cellStyle name="Normal 2 2 11 2 3 2" xfId="8410"/>
    <cellStyle name="Normal 2 2 11 2 3 2 2" xfId="17440"/>
    <cellStyle name="Normal 2 2 11 2 3 3" xfId="12958"/>
    <cellStyle name="Normal 2 2 11 2 4" xfId="5422"/>
    <cellStyle name="Normal 2 2 11 2 4 2" xfId="14452"/>
    <cellStyle name="Normal 2 2 11 2 5" xfId="9970"/>
    <cellStyle name="Normal 2 2 11 3" xfId="1689"/>
    <cellStyle name="Normal 2 2 11 3 2" xfId="6171"/>
    <cellStyle name="Normal 2 2 11 3 2 2" xfId="15201"/>
    <cellStyle name="Normal 2 2 11 3 3" xfId="10719"/>
    <cellStyle name="Normal 2 2 11 4" xfId="3183"/>
    <cellStyle name="Normal 2 2 11 4 2" xfId="7665"/>
    <cellStyle name="Normal 2 2 11 4 2 2" xfId="16695"/>
    <cellStyle name="Normal 2 2 11 4 3" xfId="12213"/>
    <cellStyle name="Normal 2 2 11 5" xfId="4677"/>
    <cellStyle name="Normal 2 2 11 5 2" xfId="13707"/>
    <cellStyle name="Normal 2 2 11 6" xfId="9225"/>
    <cellStyle name="Normal 2 2 12" xfId="381"/>
    <cellStyle name="Normal 2 2 12 2" xfId="1128"/>
    <cellStyle name="Normal 2 2 12 2 2" xfId="2622"/>
    <cellStyle name="Normal 2 2 12 2 2 2" xfId="7104"/>
    <cellStyle name="Normal 2 2 12 2 2 2 2" xfId="16134"/>
    <cellStyle name="Normal 2 2 12 2 2 3" xfId="11652"/>
    <cellStyle name="Normal 2 2 12 2 3" xfId="4116"/>
    <cellStyle name="Normal 2 2 12 2 3 2" xfId="8598"/>
    <cellStyle name="Normal 2 2 12 2 3 2 2" xfId="17628"/>
    <cellStyle name="Normal 2 2 12 2 3 3" xfId="13146"/>
    <cellStyle name="Normal 2 2 12 2 4" xfId="5610"/>
    <cellStyle name="Normal 2 2 12 2 4 2" xfId="14640"/>
    <cellStyle name="Normal 2 2 12 2 5" xfId="10158"/>
    <cellStyle name="Normal 2 2 12 3" xfId="1875"/>
    <cellStyle name="Normal 2 2 12 3 2" xfId="6357"/>
    <cellStyle name="Normal 2 2 12 3 2 2" xfId="15387"/>
    <cellStyle name="Normal 2 2 12 3 3" xfId="10905"/>
    <cellStyle name="Normal 2 2 12 4" xfId="3369"/>
    <cellStyle name="Normal 2 2 12 4 2" xfId="7851"/>
    <cellStyle name="Normal 2 2 12 4 2 2" xfId="16881"/>
    <cellStyle name="Normal 2 2 12 4 3" xfId="12399"/>
    <cellStyle name="Normal 2 2 12 5" xfId="4863"/>
    <cellStyle name="Normal 2 2 12 5 2" xfId="13893"/>
    <cellStyle name="Normal 2 2 12 6" xfId="9411"/>
    <cellStyle name="Normal 2 2 13" xfId="567"/>
    <cellStyle name="Normal 2 2 13 2" xfId="1314"/>
    <cellStyle name="Normal 2 2 13 2 2" xfId="2808"/>
    <cellStyle name="Normal 2 2 13 2 2 2" xfId="7290"/>
    <cellStyle name="Normal 2 2 13 2 2 2 2" xfId="16320"/>
    <cellStyle name="Normal 2 2 13 2 2 3" xfId="11838"/>
    <cellStyle name="Normal 2 2 13 2 3" xfId="4302"/>
    <cellStyle name="Normal 2 2 13 2 3 2" xfId="8784"/>
    <cellStyle name="Normal 2 2 13 2 3 2 2" xfId="17814"/>
    <cellStyle name="Normal 2 2 13 2 3 3" xfId="13332"/>
    <cellStyle name="Normal 2 2 13 2 4" xfId="5796"/>
    <cellStyle name="Normal 2 2 13 2 4 2" xfId="14826"/>
    <cellStyle name="Normal 2 2 13 2 5" xfId="10344"/>
    <cellStyle name="Normal 2 2 13 3" xfId="2061"/>
    <cellStyle name="Normal 2 2 13 3 2" xfId="6543"/>
    <cellStyle name="Normal 2 2 13 3 2 2" xfId="15573"/>
    <cellStyle name="Normal 2 2 13 3 3" xfId="11091"/>
    <cellStyle name="Normal 2 2 13 4" xfId="3555"/>
    <cellStyle name="Normal 2 2 13 4 2" xfId="8037"/>
    <cellStyle name="Normal 2 2 13 4 2 2" xfId="17067"/>
    <cellStyle name="Normal 2 2 13 4 3" xfId="12585"/>
    <cellStyle name="Normal 2 2 13 5" xfId="5049"/>
    <cellStyle name="Normal 2 2 13 5 2" xfId="14079"/>
    <cellStyle name="Normal 2 2 13 6" xfId="9597"/>
    <cellStyle name="Normal 2 2 14" xfId="754"/>
    <cellStyle name="Normal 2 2 14 2" xfId="2248"/>
    <cellStyle name="Normal 2 2 14 2 2" xfId="6730"/>
    <cellStyle name="Normal 2 2 14 2 2 2" xfId="15760"/>
    <cellStyle name="Normal 2 2 14 2 3" xfId="11278"/>
    <cellStyle name="Normal 2 2 14 3" xfId="3742"/>
    <cellStyle name="Normal 2 2 14 3 2" xfId="8224"/>
    <cellStyle name="Normal 2 2 14 3 2 2" xfId="17254"/>
    <cellStyle name="Normal 2 2 14 3 3" xfId="12772"/>
    <cellStyle name="Normal 2 2 14 4" xfId="5236"/>
    <cellStyle name="Normal 2 2 14 4 2" xfId="14266"/>
    <cellStyle name="Normal 2 2 14 5" xfId="9784"/>
    <cellStyle name="Normal 2 2 15" xfId="1503"/>
    <cellStyle name="Normal 2 2 15 2" xfId="5985"/>
    <cellStyle name="Normal 2 2 15 2 2" xfId="15015"/>
    <cellStyle name="Normal 2 2 15 3" xfId="10533"/>
    <cellStyle name="Normal 2 2 16" xfId="2997"/>
    <cellStyle name="Normal 2 2 16 2" xfId="7479"/>
    <cellStyle name="Normal 2 2 16 2 2" xfId="16509"/>
    <cellStyle name="Normal 2 2 16 3" xfId="12027"/>
    <cellStyle name="Normal 2 2 17" xfId="4491"/>
    <cellStyle name="Normal 2 2 17 2" xfId="13521"/>
    <cellStyle name="Normal 2 2 18" xfId="9039"/>
    <cellStyle name="Normal 2 2 2" xfId="14"/>
    <cellStyle name="Normal 2 2 2 10" xfId="177"/>
    <cellStyle name="Normal 2 2 2 10 2" xfId="363"/>
    <cellStyle name="Normal 2 2 2 10 2 2" xfId="1106"/>
    <cellStyle name="Normal 2 2 2 10 2 2 2" xfId="2600"/>
    <cellStyle name="Normal 2 2 2 10 2 2 2 2" xfId="7082"/>
    <cellStyle name="Normal 2 2 2 10 2 2 2 2 2" xfId="16112"/>
    <cellStyle name="Normal 2 2 2 10 2 2 2 3" xfId="11630"/>
    <cellStyle name="Normal 2 2 2 10 2 2 3" xfId="4094"/>
    <cellStyle name="Normal 2 2 2 10 2 2 3 2" xfId="8576"/>
    <cellStyle name="Normal 2 2 2 10 2 2 3 2 2" xfId="17606"/>
    <cellStyle name="Normal 2 2 2 10 2 2 3 3" xfId="13124"/>
    <cellStyle name="Normal 2 2 2 10 2 2 4" xfId="5588"/>
    <cellStyle name="Normal 2 2 2 10 2 2 4 2" xfId="14618"/>
    <cellStyle name="Normal 2 2 2 10 2 2 5" xfId="10136"/>
    <cellStyle name="Normal 2 2 2 10 2 3" xfId="1857"/>
    <cellStyle name="Normal 2 2 2 10 2 3 2" xfId="6339"/>
    <cellStyle name="Normal 2 2 2 10 2 3 2 2" xfId="15369"/>
    <cellStyle name="Normal 2 2 2 10 2 3 3" xfId="10887"/>
    <cellStyle name="Normal 2 2 2 10 2 4" xfId="3351"/>
    <cellStyle name="Normal 2 2 2 10 2 4 2" xfId="7833"/>
    <cellStyle name="Normal 2 2 2 10 2 4 2 2" xfId="16863"/>
    <cellStyle name="Normal 2 2 2 10 2 4 3" xfId="12381"/>
    <cellStyle name="Normal 2 2 2 10 2 5" xfId="4845"/>
    <cellStyle name="Normal 2 2 2 10 2 5 2" xfId="13875"/>
    <cellStyle name="Normal 2 2 2 10 2 6" xfId="9393"/>
    <cellStyle name="Normal 2 2 2 10 3" xfId="549"/>
    <cellStyle name="Normal 2 2 2 10 3 2" xfId="1296"/>
    <cellStyle name="Normal 2 2 2 10 3 2 2" xfId="2790"/>
    <cellStyle name="Normal 2 2 2 10 3 2 2 2" xfId="7272"/>
    <cellStyle name="Normal 2 2 2 10 3 2 2 2 2" xfId="16302"/>
    <cellStyle name="Normal 2 2 2 10 3 2 2 3" xfId="11820"/>
    <cellStyle name="Normal 2 2 2 10 3 2 3" xfId="4284"/>
    <cellStyle name="Normal 2 2 2 10 3 2 3 2" xfId="8766"/>
    <cellStyle name="Normal 2 2 2 10 3 2 3 2 2" xfId="17796"/>
    <cellStyle name="Normal 2 2 2 10 3 2 3 3" xfId="13314"/>
    <cellStyle name="Normal 2 2 2 10 3 2 4" xfId="5778"/>
    <cellStyle name="Normal 2 2 2 10 3 2 4 2" xfId="14808"/>
    <cellStyle name="Normal 2 2 2 10 3 2 5" xfId="10326"/>
    <cellStyle name="Normal 2 2 2 10 3 3" xfId="2043"/>
    <cellStyle name="Normal 2 2 2 10 3 3 2" xfId="6525"/>
    <cellStyle name="Normal 2 2 2 10 3 3 2 2" xfId="15555"/>
    <cellStyle name="Normal 2 2 2 10 3 3 3" xfId="11073"/>
    <cellStyle name="Normal 2 2 2 10 3 4" xfId="3537"/>
    <cellStyle name="Normal 2 2 2 10 3 4 2" xfId="8019"/>
    <cellStyle name="Normal 2 2 2 10 3 4 2 2" xfId="17049"/>
    <cellStyle name="Normal 2 2 2 10 3 4 3" xfId="12567"/>
    <cellStyle name="Normal 2 2 2 10 3 5" xfId="5031"/>
    <cellStyle name="Normal 2 2 2 10 3 5 2" xfId="14061"/>
    <cellStyle name="Normal 2 2 2 10 3 6" xfId="9579"/>
    <cellStyle name="Normal 2 2 2 10 4" xfId="735"/>
    <cellStyle name="Normal 2 2 2 10 4 2" xfId="1482"/>
    <cellStyle name="Normal 2 2 2 10 4 2 2" xfId="2976"/>
    <cellStyle name="Normal 2 2 2 10 4 2 2 2" xfId="7458"/>
    <cellStyle name="Normal 2 2 2 10 4 2 2 2 2" xfId="16488"/>
    <cellStyle name="Normal 2 2 2 10 4 2 2 3" xfId="12006"/>
    <cellStyle name="Normal 2 2 2 10 4 2 3" xfId="4470"/>
    <cellStyle name="Normal 2 2 2 10 4 2 3 2" xfId="8952"/>
    <cellStyle name="Normal 2 2 2 10 4 2 3 2 2" xfId="17982"/>
    <cellStyle name="Normal 2 2 2 10 4 2 3 3" xfId="13500"/>
    <cellStyle name="Normal 2 2 2 10 4 2 4" xfId="5964"/>
    <cellStyle name="Normal 2 2 2 10 4 2 4 2" xfId="14994"/>
    <cellStyle name="Normal 2 2 2 10 4 2 5" xfId="10512"/>
    <cellStyle name="Normal 2 2 2 10 4 3" xfId="2229"/>
    <cellStyle name="Normal 2 2 2 10 4 3 2" xfId="6711"/>
    <cellStyle name="Normal 2 2 2 10 4 3 2 2" xfId="15741"/>
    <cellStyle name="Normal 2 2 2 10 4 3 3" xfId="11259"/>
    <cellStyle name="Normal 2 2 2 10 4 4" xfId="3723"/>
    <cellStyle name="Normal 2 2 2 10 4 4 2" xfId="8205"/>
    <cellStyle name="Normal 2 2 2 10 4 4 2 2" xfId="17235"/>
    <cellStyle name="Normal 2 2 2 10 4 4 3" xfId="12753"/>
    <cellStyle name="Normal 2 2 2 10 4 5" xfId="5217"/>
    <cellStyle name="Normal 2 2 2 10 4 5 2" xfId="14247"/>
    <cellStyle name="Normal 2 2 2 10 4 6" xfId="9765"/>
    <cellStyle name="Normal 2 2 2 10 5" xfId="922"/>
    <cellStyle name="Normal 2 2 2 10 5 2" xfId="2416"/>
    <cellStyle name="Normal 2 2 2 10 5 2 2" xfId="6898"/>
    <cellStyle name="Normal 2 2 2 10 5 2 2 2" xfId="15928"/>
    <cellStyle name="Normal 2 2 2 10 5 2 3" xfId="11446"/>
    <cellStyle name="Normal 2 2 2 10 5 3" xfId="3910"/>
    <cellStyle name="Normal 2 2 2 10 5 3 2" xfId="8392"/>
    <cellStyle name="Normal 2 2 2 10 5 3 2 2" xfId="17422"/>
    <cellStyle name="Normal 2 2 2 10 5 3 3" xfId="12940"/>
    <cellStyle name="Normal 2 2 2 10 5 4" xfId="5404"/>
    <cellStyle name="Normal 2 2 2 10 5 4 2" xfId="14434"/>
    <cellStyle name="Normal 2 2 2 10 5 5" xfId="9952"/>
    <cellStyle name="Normal 2 2 2 10 6" xfId="1671"/>
    <cellStyle name="Normal 2 2 2 10 6 2" xfId="6153"/>
    <cellStyle name="Normal 2 2 2 10 6 2 2" xfId="15183"/>
    <cellStyle name="Normal 2 2 2 10 6 3" xfId="10701"/>
    <cellStyle name="Normal 2 2 2 10 7" xfId="3165"/>
    <cellStyle name="Normal 2 2 2 10 7 2" xfId="7647"/>
    <cellStyle name="Normal 2 2 2 10 7 2 2" xfId="16677"/>
    <cellStyle name="Normal 2 2 2 10 7 3" xfId="12195"/>
    <cellStyle name="Normal 2 2 2 10 8" xfId="4659"/>
    <cellStyle name="Normal 2 2 2 10 8 2" xfId="13689"/>
    <cellStyle name="Normal 2 2 2 10 9" xfId="9207"/>
    <cellStyle name="Normal 2 2 2 11" xfId="200"/>
    <cellStyle name="Normal 2 2 2 11 2" xfId="945"/>
    <cellStyle name="Normal 2 2 2 11 2 2" xfId="2439"/>
    <cellStyle name="Normal 2 2 2 11 2 2 2" xfId="6921"/>
    <cellStyle name="Normal 2 2 2 11 2 2 2 2" xfId="15951"/>
    <cellStyle name="Normal 2 2 2 11 2 2 3" xfId="11469"/>
    <cellStyle name="Normal 2 2 2 11 2 3" xfId="3933"/>
    <cellStyle name="Normal 2 2 2 11 2 3 2" xfId="8415"/>
    <cellStyle name="Normal 2 2 2 11 2 3 2 2" xfId="17445"/>
    <cellStyle name="Normal 2 2 2 11 2 3 3" xfId="12963"/>
    <cellStyle name="Normal 2 2 2 11 2 4" xfId="5427"/>
    <cellStyle name="Normal 2 2 2 11 2 4 2" xfId="14457"/>
    <cellStyle name="Normal 2 2 2 11 2 5" xfId="9975"/>
    <cellStyle name="Normal 2 2 2 11 3" xfId="1694"/>
    <cellStyle name="Normal 2 2 2 11 3 2" xfId="6176"/>
    <cellStyle name="Normal 2 2 2 11 3 2 2" xfId="15206"/>
    <cellStyle name="Normal 2 2 2 11 3 3" xfId="10724"/>
    <cellStyle name="Normal 2 2 2 11 4" xfId="3188"/>
    <cellStyle name="Normal 2 2 2 11 4 2" xfId="7670"/>
    <cellStyle name="Normal 2 2 2 11 4 2 2" xfId="16700"/>
    <cellStyle name="Normal 2 2 2 11 4 3" xfId="12218"/>
    <cellStyle name="Normal 2 2 2 11 5" xfId="4682"/>
    <cellStyle name="Normal 2 2 2 11 5 2" xfId="13712"/>
    <cellStyle name="Normal 2 2 2 11 6" xfId="9230"/>
    <cellStyle name="Normal 2 2 2 12" xfId="386"/>
    <cellStyle name="Normal 2 2 2 12 2" xfId="1133"/>
    <cellStyle name="Normal 2 2 2 12 2 2" xfId="2627"/>
    <cellStyle name="Normal 2 2 2 12 2 2 2" xfId="7109"/>
    <cellStyle name="Normal 2 2 2 12 2 2 2 2" xfId="16139"/>
    <cellStyle name="Normal 2 2 2 12 2 2 3" xfId="11657"/>
    <cellStyle name="Normal 2 2 2 12 2 3" xfId="4121"/>
    <cellStyle name="Normal 2 2 2 12 2 3 2" xfId="8603"/>
    <cellStyle name="Normal 2 2 2 12 2 3 2 2" xfId="17633"/>
    <cellStyle name="Normal 2 2 2 12 2 3 3" xfId="13151"/>
    <cellStyle name="Normal 2 2 2 12 2 4" xfId="5615"/>
    <cellStyle name="Normal 2 2 2 12 2 4 2" xfId="14645"/>
    <cellStyle name="Normal 2 2 2 12 2 5" xfId="10163"/>
    <cellStyle name="Normal 2 2 2 12 3" xfId="1880"/>
    <cellStyle name="Normal 2 2 2 12 3 2" xfId="6362"/>
    <cellStyle name="Normal 2 2 2 12 3 2 2" xfId="15392"/>
    <cellStyle name="Normal 2 2 2 12 3 3" xfId="10910"/>
    <cellStyle name="Normal 2 2 2 12 4" xfId="3374"/>
    <cellStyle name="Normal 2 2 2 12 4 2" xfId="7856"/>
    <cellStyle name="Normal 2 2 2 12 4 2 2" xfId="16886"/>
    <cellStyle name="Normal 2 2 2 12 4 3" xfId="12404"/>
    <cellStyle name="Normal 2 2 2 12 5" xfId="4868"/>
    <cellStyle name="Normal 2 2 2 12 5 2" xfId="13898"/>
    <cellStyle name="Normal 2 2 2 12 6" xfId="9416"/>
    <cellStyle name="Normal 2 2 2 13" xfId="572"/>
    <cellStyle name="Normal 2 2 2 13 2" xfId="1319"/>
    <cellStyle name="Normal 2 2 2 13 2 2" xfId="2813"/>
    <cellStyle name="Normal 2 2 2 13 2 2 2" xfId="7295"/>
    <cellStyle name="Normal 2 2 2 13 2 2 2 2" xfId="16325"/>
    <cellStyle name="Normal 2 2 2 13 2 2 3" xfId="11843"/>
    <cellStyle name="Normal 2 2 2 13 2 3" xfId="4307"/>
    <cellStyle name="Normal 2 2 2 13 2 3 2" xfId="8789"/>
    <cellStyle name="Normal 2 2 2 13 2 3 2 2" xfId="17819"/>
    <cellStyle name="Normal 2 2 2 13 2 3 3" xfId="13337"/>
    <cellStyle name="Normal 2 2 2 13 2 4" xfId="5801"/>
    <cellStyle name="Normal 2 2 2 13 2 4 2" xfId="14831"/>
    <cellStyle name="Normal 2 2 2 13 2 5" xfId="10349"/>
    <cellStyle name="Normal 2 2 2 13 3" xfId="2066"/>
    <cellStyle name="Normal 2 2 2 13 3 2" xfId="6548"/>
    <cellStyle name="Normal 2 2 2 13 3 2 2" xfId="15578"/>
    <cellStyle name="Normal 2 2 2 13 3 3" xfId="11096"/>
    <cellStyle name="Normal 2 2 2 13 4" xfId="3560"/>
    <cellStyle name="Normal 2 2 2 13 4 2" xfId="8042"/>
    <cellStyle name="Normal 2 2 2 13 4 2 2" xfId="17072"/>
    <cellStyle name="Normal 2 2 2 13 4 3" xfId="12590"/>
    <cellStyle name="Normal 2 2 2 13 5" xfId="5054"/>
    <cellStyle name="Normal 2 2 2 13 5 2" xfId="14084"/>
    <cellStyle name="Normal 2 2 2 13 6" xfId="9602"/>
    <cellStyle name="Normal 2 2 2 14" xfId="759"/>
    <cellStyle name="Normal 2 2 2 14 2" xfId="2253"/>
    <cellStyle name="Normal 2 2 2 14 2 2" xfId="6735"/>
    <cellStyle name="Normal 2 2 2 14 2 2 2" xfId="15765"/>
    <cellStyle name="Normal 2 2 2 14 2 3" xfId="11283"/>
    <cellStyle name="Normal 2 2 2 14 3" xfId="3747"/>
    <cellStyle name="Normal 2 2 2 14 3 2" xfId="8229"/>
    <cellStyle name="Normal 2 2 2 14 3 2 2" xfId="17259"/>
    <cellStyle name="Normal 2 2 2 14 3 3" xfId="12777"/>
    <cellStyle name="Normal 2 2 2 14 4" xfId="5241"/>
    <cellStyle name="Normal 2 2 2 14 4 2" xfId="14271"/>
    <cellStyle name="Normal 2 2 2 14 5" xfId="9789"/>
    <cellStyle name="Normal 2 2 2 15" xfId="1508"/>
    <cellStyle name="Normal 2 2 2 15 2" xfId="5990"/>
    <cellStyle name="Normal 2 2 2 15 2 2" xfId="15020"/>
    <cellStyle name="Normal 2 2 2 15 3" xfId="10538"/>
    <cellStyle name="Normal 2 2 2 16" xfId="3002"/>
    <cellStyle name="Normal 2 2 2 16 2" xfId="7484"/>
    <cellStyle name="Normal 2 2 2 16 2 2" xfId="16514"/>
    <cellStyle name="Normal 2 2 2 16 3" xfId="12032"/>
    <cellStyle name="Normal 2 2 2 17" xfId="4496"/>
    <cellStyle name="Normal 2 2 2 17 2" xfId="13526"/>
    <cellStyle name="Normal 2 2 2 18" xfId="9044"/>
    <cellStyle name="Normal 2 2 2 2" xfId="24"/>
    <cellStyle name="Normal 2 2 2 2 10" xfId="210"/>
    <cellStyle name="Normal 2 2 2 2 10 2" xfId="955"/>
    <cellStyle name="Normal 2 2 2 2 10 2 2" xfId="2449"/>
    <cellStyle name="Normal 2 2 2 2 10 2 2 2" xfId="6931"/>
    <cellStyle name="Normal 2 2 2 2 10 2 2 2 2" xfId="15961"/>
    <cellStyle name="Normal 2 2 2 2 10 2 2 3" xfId="11479"/>
    <cellStyle name="Normal 2 2 2 2 10 2 3" xfId="3943"/>
    <cellStyle name="Normal 2 2 2 2 10 2 3 2" xfId="8425"/>
    <cellStyle name="Normal 2 2 2 2 10 2 3 2 2" xfId="17455"/>
    <cellStyle name="Normal 2 2 2 2 10 2 3 3" xfId="12973"/>
    <cellStyle name="Normal 2 2 2 2 10 2 4" xfId="5437"/>
    <cellStyle name="Normal 2 2 2 2 10 2 4 2" xfId="14467"/>
    <cellStyle name="Normal 2 2 2 2 10 2 5" xfId="9985"/>
    <cellStyle name="Normal 2 2 2 2 10 3" xfId="1704"/>
    <cellStyle name="Normal 2 2 2 2 10 3 2" xfId="6186"/>
    <cellStyle name="Normal 2 2 2 2 10 3 2 2" xfId="15216"/>
    <cellStyle name="Normal 2 2 2 2 10 3 3" xfId="10734"/>
    <cellStyle name="Normal 2 2 2 2 10 4" xfId="3198"/>
    <cellStyle name="Normal 2 2 2 2 10 4 2" xfId="7680"/>
    <cellStyle name="Normal 2 2 2 2 10 4 2 2" xfId="16710"/>
    <cellStyle name="Normal 2 2 2 2 10 4 3" xfId="12228"/>
    <cellStyle name="Normal 2 2 2 2 10 5" xfId="4692"/>
    <cellStyle name="Normal 2 2 2 2 10 5 2" xfId="13722"/>
    <cellStyle name="Normal 2 2 2 2 10 6" xfId="9240"/>
    <cellStyle name="Normal 2 2 2 2 11" xfId="396"/>
    <cellStyle name="Normal 2 2 2 2 11 2" xfId="1143"/>
    <cellStyle name="Normal 2 2 2 2 11 2 2" xfId="2637"/>
    <cellStyle name="Normal 2 2 2 2 11 2 2 2" xfId="7119"/>
    <cellStyle name="Normal 2 2 2 2 11 2 2 2 2" xfId="16149"/>
    <cellStyle name="Normal 2 2 2 2 11 2 2 3" xfId="11667"/>
    <cellStyle name="Normal 2 2 2 2 11 2 3" xfId="4131"/>
    <cellStyle name="Normal 2 2 2 2 11 2 3 2" xfId="8613"/>
    <cellStyle name="Normal 2 2 2 2 11 2 3 2 2" xfId="17643"/>
    <cellStyle name="Normal 2 2 2 2 11 2 3 3" xfId="13161"/>
    <cellStyle name="Normal 2 2 2 2 11 2 4" xfId="5625"/>
    <cellStyle name="Normal 2 2 2 2 11 2 4 2" xfId="14655"/>
    <cellStyle name="Normal 2 2 2 2 11 2 5" xfId="10173"/>
    <cellStyle name="Normal 2 2 2 2 11 3" xfId="1890"/>
    <cellStyle name="Normal 2 2 2 2 11 3 2" xfId="6372"/>
    <cellStyle name="Normal 2 2 2 2 11 3 2 2" xfId="15402"/>
    <cellStyle name="Normal 2 2 2 2 11 3 3" xfId="10920"/>
    <cellStyle name="Normal 2 2 2 2 11 4" xfId="3384"/>
    <cellStyle name="Normal 2 2 2 2 11 4 2" xfId="7866"/>
    <cellStyle name="Normal 2 2 2 2 11 4 2 2" xfId="16896"/>
    <cellStyle name="Normal 2 2 2 2 11 4 3" xfId="12414"/>
    <cellStyle name="Normal 2 2 2 2 11 5" xfId="4878"/>
    <cellStyle name="Normal 2 2 2 2 11 5 2" xfId="13908"/>
    <cellStyle name="Normal 2 2 2 2 11 6" xfId="9426"/>
    <cellStyle name="Normal 2 2 2 2 12" xfId="582"/>
    <cellStyle name="Normal 2 2 2 2 12 2" xfId="1329"/>
    <cellStyle name="Normal 2 2 2 2 12 2 2" xfId="2823"/>
    <cellStyle name="Normal 2 2 2 2 12 2 2 2" xfId="7305"/>
    <cellStyle name="Normal 2 2 2 2 12 2 2 2 2" xfId="16335"/>
    <cellStyle name="Normal 2 2 2 2 12 2 2 3" xfId="11853"/>
    <cellStyle name="Normal 2 2 2 2 12 2 3" xfId="4317"/>
    <cellStyle name="Normal 2 2 2 2 12 2 3 2" xfId="8799"/>
    <cellStyle name="Normal 2 2 2 2 12 2 3 2 2" xfId="17829"/>
    <cellStyle name="Normal 2 2 2 2 12 2 3 3" xfId="13347"/>
    <cellStyle name="Normal 2 2 2 2 12 2 4" xfId="5811"/>
    <cellStyle name="Normal 2 2 2 2 12 2 4 2" xfId="14841"/>
    <cellStyle name="Normal 2 2 2 2 12 2 5" xfId="10359"/>
    <cellStyle name="Normal 2 2 2 2 12 3" xfId="2076"/>
    <cellStyle name="Normal 2 2 2 2 12 3 2" xfId="6558"/>
    <cellStyle name="Normal 2 2 2 2 12 3 2 2" xfId="15588"/>
    <cellStyle name="Normal 2 2 2 2 12 3 3" xfId="11106"/>
    <cellStyle name="Normal 2 2 2 2 12 4" xfId="3570"/>
    <cellStyle name="Normal 2 2 2 2 12 4 2" xfId="8052"/>
    <cellStyle name="Normal 2 2 2 2 12 4 2 2" xfId="17082"/>
    <cellStyle name="Normal 2 2 2 2 12 4 3" xfId="12600"/>
    <cellStyle name="Normal 2 2 2 2 12 5" xfId="5064"/>
    <cellStyle name="Normal 2 2 2 2 12 5 2" xfId="14094"/>
    <cellStyle name="Normal 2 2 2 2 12 6" xfId="9612"/>
    <cellStyle name="Normal 2 2 2 2 13" xfId="769"/>
    <cellStyle name="Normal 2 2 2 2 13 2" xfId="2263"/>
    <cellStyle name="Normal 2 2 2 2 13 2 2" xfId="6745"/>
    <cellStyle name="Normal 2 2 2 2 13 2 2 2" xfId="15775"/>
    <cellStyle name="Normal 2 2 2 2 13 2 3" xfId="11293"/>
    <cellStyle name="Normal 2 2 2 2 13 3" xfId="3757"/>
    <cellStyle name="Normal 2 2 2 2 13 3 2" xfId="8239"/>
    <cellStyle name="Normal 2 2 2 2 13 3 2 2" xfId="17269"/>
    <cellStyle name="Normal 2 2 2 2 13 3 3" xfId="12787"/>
    <cellStyle name="Normal 2 2 2 2 13 4" xfId="5251"/>
    <cellStyle name="Normal 2 2 2 2 13 4 2" xfId="14281"/>
    <cellStyle name="Normal 2 2 2 2 13 5" xfId="9799"/>
    <cellStyle name="Normal 2 2 2 2 14" xfId="1518"/>
    <cellStyle name="Normal 2 2 2 2 14 2" xfId="6000"/>
    <cellStyle name="Normal 2 2 2 2 14 2 2" xfId="15030"/>
    <cellStyle name="Normal 2 2 2 2 14 3" xfId="10548"/>
    <cellStyle name="Normal 2 2 2 2 15" xfId="3012"/>
    <cellStyle name="Normal 2 2 2 2 15 2" xfId="7494"/>
    <cellStyle name="Normal 2 2 2 2 15 2 2" xfId="16524"/>
    <cellStyle name="Normal 2 2 2 2 15 3" xfId="12042"/>
    <cellStyle name="Normal 2 2 2 2 16" xfId="4506"/>
    <cellStyle name="Normal 2 2 2 2 16 2" xfId="13536"/>
    <cellStyle name="Normal 2 2 2 2 17" xfId="9054"/>
    <cellStyle name="Normal 2 2 2 2 2" xfId="27"/>
    <cellStyle name="Normal 2 2 2 2 2 10" xfId="399"/>
    <cellStyle name="Normal 2 2 2 2 2 10 2" xfId="1146"/>
    <cellStyle name="Normal 2 2 2 2 2 10 2 2" xfId="2640"/>
    <cellStyle name="Normal 2 2 2 2 2 10 2 2 2" xfId="7122"/>
    <cellStyle name="Normal 2 2 2 2 2 10 2 2 2 2" xfId="16152"/>
    <cellStyle name="Normal 2 2 2 2 2 10 2 2 3" xfId="11670"/>
    <cellStyle name="Normal 2 2 2 2 2 10 2 3" xfId="4134"/>
    <cellStyle name="Normal 2 2 2 2 2 10 2 3 2" xfId="8616"/>
    <cellStyle name="Normal 2 2 2 2 2 10 2 3 2 2" xfId="17646"/>
    <cellStyle name="Normal 2 2 2 2 2 10 2 3 3" xfId="13164"/>
    <cellStyle name="Normal 2 2 2 2 2 10 2 4" xfId="5628"/>
    <cellStyle name="Normal 2 2 2 2 2 10 2 4 2" xfId="14658"/>
    <cellStyle name="Normal 2 2 2 2 2 10 2 5" xfId="10176"/>
    <cellStyle name="Normal 2 2 2 2 2 10 3" xfId="1893"/>
    <cellStyle name="Normal 2 2 2 2 2 10 3 2" xfId="6375"/>
    <cellStyle name="Normal 2 2 2 2 2 10 3 2 2" xfId="15405"/>
    <cellStyle name="Normal 2 2 2 2 2 10 3 3" xfId="10923"/>
    <cellStyle name="Normal 2 2 2 2 2 10 4" xfId="3387"/>
    <cellStyle name="Normal 2 2 2 2 2 10 4 2" xfId="7869"/>
    <cellStyle name="Normal 2 2 2 2 2 10 4 2 2" xfId="16899"/>
    <cellStyle name="Normal 2 2 2 2 2 10 4 3" xfId="12417"/>
    <cellStyle name="Normal 2 2 2 2 2 10 5" xfId="4881"/>
    <cellStyle name="Normal 2 2 2 2 2 10 5 2" xfId="13911"/>
    <cellStyle name="Normal 2 2 2 2 2 10 6" xfId="9429"/>
    <cellStyle name="Normal 2 2 2 2 2 11" xfId="585"/>
    <cellStyle name="Normal 2 2 2 2 2 11 2" xfId="1332"/>
    <cellStyle name="Normal 2 2 2 2 2 11 2 2" xfId="2826"/>
    <cellStyle name="Normal 2 2 2 2 2 11 2 2 2" xfId="7308"/>
    <cellStyle name="Normal 2 2 2 2 2 11 2 2 2 2" xfId="16338"/>
    <cellStyle name="Normal 2 2 2 2 2 11 2 2 3" xfId="11856"/>
    <cellStyle name="Normal 2 2 2 2 2 11 2 3" xfId="4320"/>
    <cellStyle name="Normal 2 2 2 2 2 11 2 3 2" xfId="8802"/>
    <cellStyle name="Normal 2 2 2 2 2 11 2 3 2 2" xfId="17832"/>
    <cellStyle name="Normal 2 2 2 2 2 11 2 3 3" xfId="13350"/>
    <cellStyle name="Normal 2 2 2 2 2 11 2 4" xfId="5814"/>
    <cellStyle name="Normal 2 2 2 2 2 11 2 4 2" xfId="14844"/>
    <cellStyle name="Normal 2 2 2 2 2 11 2 5" xfId="10362"/>
    <cellStyle name="Normal 2 2 2 2 2 11 3" xfId="2079"/>
    <cellStyle name="Normal 2 2 2 2 2 11 3 2" xfId="6561"/>
    <cellStyle name="Normal 2 2 2 2 2 11 3 2 2" xfId="15591"/>
    <cellStyle name="Normal 2 2 2 2 2 11 3 3" xfId="11109"/>
    <cellStyle name="Normal 2 2 2 2 2 11 4" xfId="3573"/>
    <cellStyle name="Normal 2 2 2 2 2 11 4 2" xfId="8055"/>
    <cellStyle name="Normal 2 2 2 2 2 11 4 2 2" xfId="17085"/>
    <cellStyle name="Normal 2 2 2 2 2 11 4 3" xfId="12603"/>
    <cellStyle name="Normal 2 2 2 2 2 11 5" xfId="5067"/>
    <cellStyle name="Normal 2 2 2 2 2 11 5 2" xfId="14097"/>
    <cellStyle name="Normal 2 2 2 2 2 11 6" xfId="9615"/>
    <cellStyle name="Normal 2 2 2 2 2 12" xfId="772"/>
    <cellStyle name="Normal 2 2 2 2 2 12 2" xfId="2266"/>
    <cellStyle name="Normal 2 2 2 2 2 12 2 2" xfId="6748"/>
    <cellStyle name="Normal 2 2 2 2 2 12 2 2 2" xfId="15778"/>
    <cellStyle name="Normal 2 2 2 2 2 12 2 3" xfId="11296"/>
    <cellStyle name="Normal 2 2 2 2 2 12 3" xfId="3760"/>
    <cellStyle name="Normal 2 2 2 2 2 12 3 2" xfId="8242"/>
    <cellStyle name="Normal 2 2 2 2 2 12 3 2 2" xfId="17272"/>
    <cellStyle name="Normal 2 2 2 2 2 12 3 3" xfId="12790"/>
    <cellStyle name="Normal 2 2 2 2 2 12 4" xfId="5254"/>
    <cellStyle name="Normal 2 2 2 2 2 12 4 2" xfId="14284"/>
    <cellStyle name="Normal 2 2 2 2 2 12 5" xfId="9802"/>
    <cellStyle name="Normal 2 2 2 2 2 13" xfId="1521"/>
    <cellStyle name="Normal 2 2 2 2 2 13 2" xfId="6003"/>
    <cellStyle name="Normal 2 2 2 2 2 13 2 2" xfId="15033"/>
    <cellStyle name="Normal 2 2 2 2 2 13 3" xfId="10551"/>
    <cellStyle name="Normal 2 2 2 2 2 14" xfId="3015"/>
    <cellStyle name="Normal 2 2 2 2 2 14 2" xfId="7497"/>
    <cellStyle name="Normal 2 2 2 2 2 14 2 2" xfId="16527"/>
    <cellStyle name="Normal 2 2 2 2 2 14 3" xfId="12045"/>
    <cellStyle name="Normal 2 2 2 2 2 15" xfId="4509"/>
    <cellStyle name="Normal 2 2 2 2 2 15 2" xfId="13539"/>
    <cellStyle name="Normal 2 2 2 2 2 16" xfId="9057"/>
    <cellStyle name="Normal 2 2 2 2 2 2" xfId="50"/>
    <cellStyle name="Normal 2 2 2 2 2 2 2" xfId="236"/>
    <cellStyle name="Normal 2 2 2 2 2 2 2 2" xfId="981"/>
    <cellStyle name="Normal 2 2 2 2 2 2 2 2 2" xfId="2475"/>
    <cellStyle name="Normal 2 2 2 2 2 2 2 2 2 2" xfId="6957"/>
    <cellStyle name="Normal 2 2 2 2 2 2 2 2 2 2 2" xfId="15987"/>
    <cellStyle name="Normal 2 2 2 2 2 2 2 2 2 3" xfId="11505"/>
    <cellStyle name="Normal 2 2 2 2 2 2 2 2 3" xfId="3969"/>
    <cellStyle name="Normal 2 2 2 2 2 2 2 2 3 2" xfId="8451"/>
    <cellStyle name="Normal 2 2 2 2 2 2 2 2 3 2 2" xfId="17481"/>
    <cellStyle name="Normal 2 2 2 2 2 2 2 2 3 3" xfId="12999"/>
    <cellStyle name="Normal 2 2 2 2 2 2 2 2 4" xfId="5463"/>
    <cellStyle name="Normal 2 2 2 2 2 2 2 2 4 2" xfId="14493"/>
    <cellStyle name="Normal 2 2 2 2 2 2 2 2 5" xfId="10011"/>
    <cellStyle name="Normal 2 2 2 2 2 2 2 3" xfId="1730"/>
    <cellStyle name="Normal 2 2 2 2 2 2 2 3 2" xfId="6212"/>
    <cellStyle name="Normal 2 2 2 2 2 2 2 3 2 2" xfId="15242"/>
    <cellStyle name="Normal 2 2 2 2 2 2 2 3 3" xfId="10760"/>
    <cellStyle name="Normal 2 2 2 2 2 2 2 4" xfId="3224"/>
    <cellStyle name="Normal 2 2 2 2 2 2 2 4 2" xfId="7706"/>
    <cellStyle name="Normal 2 2 2 2 2 2 2 4 2 2" xfId="16736"/>
    <cellStyle name="Normal 2 2 2 2 2 2 2 4 3" xfId="12254"/>
    <cellStyle name="Normal 2 2 2 2 2 2 2 5" xfId="4718"/>
    <cellStyle name="Normal 2 2 2 2 2 2 2 5 2" xfId="13748"/>
    <cellStyle name="Normal 2 2 2 2 2 2 2 6" xfId="9266"/>
    <cellStyle name="Normal 2 2 2 2 2 2 3" xfId="422"/>
    <cellStyle name="Normal 2 2 2 2 2 2 3 2" xfId="1169"/>
    <cellStyle name="Normal 2 2 2 2 2 2 3 2 2" xfId="2663"/>
    <cellStyle name="Normal 2 2 2 2 2 2 3 2 2 2" xfId="7145"/>
    <cellStyle name="Normal 2 2 2 2 2 2 3 2 2 2 2" xfId="16175"/>
    <cellStyle name="Normal 2 2 2 2 2 2 3 2 2 3" xfId="11693"/>
    <cellStyle name="Normal 2 2 2 2 2 2 3 2 3" xfId="4157"/>
    <cellStyle name="Normal 2 2 2 2 2 2 3 2 3 2" xfId="8639"/>
    <cellStyle name="Normal 2 2 2 2 2 2 3 2 3 2 2" xfId="17669"/>
    <cellStyle name="Normal 2 2 2 2 2 2 3 2 3 3" xfId="13187"/>
    <cellStyle name="Normal 2 2 2 2 2 2 3 2 4" xfId="5651"/>
    <cellStyle name="Normal 2 2 2 2 2 2 3 2 4 2" xfId="14681"/>
    <cellStyle name="Normal 2 2 2 2 2 2 3 2 5" xfId="10199"/>
    <cellStyle name="Normal 2 2 2 2 2 2 3 3" xfId="1916"/>
    <cellStyle name="Normal 2 2 2 2 2 2 3 3 2" xfId="6398"/>
    <cellStyle name="Normal 2 2 2 2 2 2 3 3 2 2" xfId="15428"/>
    <cellStyle name="Normal 2 2 2 2 2 2 3 3 3" xfId="10946"/>
    <cellStyle name="Normal 2 2 2 2 2 2 3 4" xfId="3410"/>
    <cellStyle name="Normal 2 2 2 2 2 2 3 4 2" xfId="7892"/>
    <cellStyle name="Normal 2 2 2 2 2 2 3 4 2 2" xfId="16922"/>
    <cellStyle name="Normal 2 2 2 2 2 2 3 4 3" xfId="12440"/>
    <cellStyle name="Normal 2 2 2 2 2 2 3 5" xfId="4904"/>
    <cellStyle name="Normal 2 2 2 2 2 2 3 5 2" xfId="13934"/>
    <cellStyle name="Normal 2 2 2 2 2 2 3 6" xfId="9452"/>
    <cellStyle name="Normal 2 2 2 2 2 2 4" xfId="608"/>
    <cellStyle name="Normal 2 2 2 2 2 2 4 2" xfId="1355"/>
    <cellStyle name="Normal 2 2 2 2 2 2 4 2 2" xfId="2849"/>
    <cellStyle name="Normal 2 2 2 2 2 2 4 2 2 2" xfId="7331"/>
    <cellStyle name="Normal 2 2 2 2 2 2 4 2 2 2 2" xfId="16361"/>
    <cellStyle name="Normal 2 2 2 2 2 2 4 2 2 3" xfId="11879"/>
    <cellStyle name="Normal 2 2 2 2 2 2 4 2 3" xfId="4343"/>
    <cellStyle name="Normal 2 2 2 2 2 2 4 2 3 2" xfId="8825"/>
    <cellStyle name="Normal 2 2 2 2 2 2 4 2 3 2 2" xfId="17855"/>
    <cellStyle name="Normal 2 2 2 2 2 2 4 2 3 3" xfId="13373"/>
    <cellStyle name="Normal 2 2 2 2 2 2 4 2 4" xfId="5837"/>
    <cellStyle name="Normal 2 2 2 2 2 2 4 2 4 2" xfId="14867"/>
    <cellStyle name="Normal 2 2 2 2 2 2 4 2 5" xfId="10385"/>
    <cellStyle name="Normal 2 2 2 2 2 2 4 3" xfId="2102"/>
    <cellStyle name="Normal 2 2 2 2 2 2 4 3 2" xfId="6584"/>
    <cellStyle name="Normal 2 2 2 2 2 2 4 3 2 2" xfId="15614"/>
    <cellStyle name="Normal 2 2 2 2 2 2 4 3 3" xfId="11132"/>
    <cellStyle name="Normal 2 2 2 2 2 2 4 4" xfId="3596"/>
    <cellStyle name="Normal 2 2 2 2 2 2 4 4 2" xfId="8078"/>
    <cellStyle name="Normal 2 2 2 2 2 2 4 4 2 2" xfId="17108"/>
    <cellStyle name="Normal 2 2 2 2 2 2 4 4 3" xfId="12626"/>
    <cellStyle name="Normal 2 2 2 2 2 2 4 5" xfId="5090"/>
    <cellStyle name="Normal 2 2 2 2 2 2 4 5 2" xfId="14120"/>
    <cellStyle name="Normal 2 2 2 2 2 2 4 6" xfId="9638"/>
    <cellStyle name="Normal 2 2 2 2 2 2 5" xfId="795"/>
    <cellStyle name="Normal 2 2 2 2 2 2 5 2" xfId="2289"/>
    <cellStyle name="Normal 2 2 2 2 2 2 5 2 2" xfId="6771"/>
    <cellStyle name="Normal 2 2 2 2 2 2 5 2 2 2" xfId="15801"/>
    <cellStyle name="Normal 2 2 2 2 2 2 5 2 3" xfId="11319"/>
    <cellStyle name="Normal 2 2 2 2 2 2 5 3" xfId="3783"/>
    <cellStyle name="Normal 2 2 2 2 2 2 5 3 2" xfId="8265"/>
    <cellStyle name="Normal 2 2 2 2 2 2 5 3 2 2" xfId="17295"/>
    <cellStyle name="Normal 2 2 2 2 2 2 5 3 3" xfId="12813"/>
    <cellStyle name="Normal 2 2 2 2 2 2 5 4" xfId="5277"/>
    <cellStyle name="Normal 2 2 2 2 2 2 5 4 2" xfId="14307"/>
    <cellStyle name="Normal 2 2 2 2 2 2 5 5" xfId="9825"/>
    <cellStyle name="Normal 2 2 2 2 2 2 6" xfId="1544"/>
    <cellStyle name="Normal 2 2 2 2 2 2 6 2" xfId="6026"/>
    <cellStyle name="Normal 2 2 2 2 2 2 6 2 2" xfId="15056"/>
    <cellStyle name="Normal 2 2 2 2 2 2 6 3" xfId="10574"/>
    <cellStyle name="Normal 2 2 2 2 2 2 7" xfId="3038"/>
    <cellStyle name="Normal 2 2 2 2 2 2 7 2" xfId="7520"/>
    <cellStyle name="Normal 2 2 2 2 2 2 7 2 2" xfId="16550"/>
    <cellStyle name="Normal 2 2 2 2 2 2 7 3" xfId="12068"/>
    <cellStyle name="Normal 2 2 2 2 2 2 8" xfId="4532"/>
    <cellStyle name="Normal 2 2 2 2 2 2 8 2" xfId="13562"/>
    <cellStyle name="Normal 2 2 2 2 2 2 9" xfId="9080"/>
    <cellStyle name="Normal 2 2 2 2 2 3" xfId="73"/>
    <cellStyle name="Normal 2 2 2 2 2 3 2" xfId="259"/>
    <cellStyle name="Normal 2 2 2 2 2 3 2 2" xfId="1004"/>
    <cellStyle name="Normal 2 2 2 2 2 3 2 2 2" xfId="2498"/>
    <cellStyle name="Normal 2 2 2 2 2 3 2 2 2 2" xfId="6980"/>
    <cellStyle name="Normal 2 2 2 2 2 3 2 2 2 2 2" xfId="16010"/>
    <cellStyle name="Normal 2 2 2 2 2 3 2 2 2 3" xfId="11528"/>
    <cellStyle name="Normal 2 2 2 2 2 3 2 2 3" xfId="3992"/>
    <cellStyle name="Normal 2 2 2 2 2 3 2 2 3 2" xfId="8474"/>
    <cellStyle name="Normal 2 2 2 2 2 3 2 2 3 2 2" xfId="17504"/>
    <cellStyle name="Normal 2 2 2 2 2 3 2 2 3 3" xfId="13022"/>
    <cellStyle name="Normal 2 2 2 2 2 3 2 2 4" xfId="5486"/>
    <cellStyle name="Normal 2 2 2 2 2 3 2 2 4 2" xfId="14516"/>
    <cellStyle name="Normal 2 2 2 2 2 3 2 2 5" xfId="10034"/>
    <cellStyle name="Normal 2 2 2 2 2 3 2 3" xfId="1753"/>
    <cellStyle name="Normal 2 2 2 2 2 3 2 3 2" xfId="6235"/>
    <cellStyle name="Normal 2 2 2 2 2 3 2 3 2 2" xfId="15265"/>
    <cellStyle name="Normal 2 2 2 2 2 3 2 3 3" xfId="10783"/>
    <cellStyle name="Normal 2 2 2 2 2 3 2 4" xfId="3247"/>
    <cellStyle name="Normal 2 2 2 2 2 3 2 4 2" xfId="7729"/>
    <cellStyle name="Normal 2 2 2 2 2 3 2 4 2 2" xfId="16759"/>
    <cellStyle name="Normal 2 2 2 2 2 3 2 4 3" xfId="12277"/>
    <cellStyle name="Normal 2 2 2 2 2 3 2 5" xfId="4741"/>
    <cellStyle name="Normal 2 2 2 2 2 3 2 5 2" xfId="13771"/>
    <cellStyle name="Normal 2 2 2 2 2 3 2 6" xfId="9289"/>
    <cellStyle name="Normal 2 2 2 2 2 3 3" xfId="445"/>
    <cellStyle name="Normal 2 2 2 2 2 3 3 2" xfId="1192"/>
    <cellStyle name="Normal 2 2 2 2 2 3 3 2 2" xfId="2686"/>
    <cellStyle name="Normal 2 2 2 2 2 3 3 2 2 2" xfId="7168"/>
    <cellStyle name="Normal 2 2 2 2 2 3 3 2 2 2 2" xfId="16198"/>
    <cellStyle name="Normal 2 2 2 2 2 3 3 2 2 3" xfId="11716"/>
    <cellStyle name="Normal 2 2 2 2 2 3 3 2 3" xfId="4180"/>
    <cellStyle name="Normal 2 2 2 2 2 3 3 2 3 2" xfId="8662"/>
    <cellStyle name="Normal 2 2 2 2 2 3 3 2 3 2 2" xfId="17692"/>
    <cellStyle name="Normal 2 2 2 2 2 3 3 2 3 3" xfId="13210"/>
    <cellStyle name="Normal 2 2 2 2 2 3 3 2 4" xfId="5674"/>
    <cellStyle name="Normal 2 2 2 2 2 3 3 2 4 2" xfId="14704"/>
    <cellStyle name="Normal 2 2 2 2 2 3 3 2 5" xfId="10222"/>
    <cellStyle name="Normal 2 2 2 2 2 3 3 3" xfId="1939"/>
    <cellStyle name="Normal 2 2 2 2 2 3 3 3 2" xfId="6421"/>
    <cellStyle name="Normal 2 2 2 2 2 3 3 3 2 2" xfId="15451"/>
    <cellStyle name="Normal 2 2 2 2 2 3 3 3 3" xfId="10969"/>
    <cellStyle name="Normal 2 2 2 2 2 3 3 4" xfId="3433"/>
    <cellStyle name="Normal 2 2 2 2 2 3 3 4 2" xfId="7915"/>
    <cellStyle name="Normal 2 2 2 2 2 3 3 4 2 2" xfId="16945"/>
    <cellStyle name="Normal 2 2 2 2 2 3 3 4 3" xfId="12463"/>
    <cellStyle name="Normal 2 2 2 2 2 3 3 5" xfId="4927"/>
    <cellStyle name="Normal 2 2 2 2 2 3 3 5 2" xfId="13957"/>
    <cellStyle name="Normal 2 2 2 2 2 3 3 6" xfId="9475"/>
    <cellStyle name="Normal 2 2 2 2 2 3 4" xfId="631"/>
    <cellStyle name="Normal 2 2 2 2 2 3 4 2" xfId="1378"/>
    <cellStyle name="Normal 2 2 2 2 2 3 4 2 2" xfId="2872"/>
    <cellStyle name="Normal 2 2 2 2 2 3 4 2 2 2" xfId="7354"/>
    <cellStyle name="Normal 2 2 2 2 2 3 4 2 2 2 2" xfId="16384"/>
    <cellStyle name="Normal 2 2 2 2 2 3 4 2 2 3" xfId="11902"/>
    <cellStyle name="Normal 2 2 2 2 2 3 4 2 3" xfId="4366"/>
    <cellStyle name="Normal 2 2 2 2 2 3 4 2 3 2" xfId="8848"/>
    <cellStyle name="Normal 2 2 2 2 2 3 4 2 3 2 2" xfId="17878"/>
    <cellStyle name="Normal 2 2 2 2 2 3 4 2 3 3" xfId="13396"/>
    <cellStyle name="Normal 2 2 2 2 2 3 4 2 4" xfId="5860"/>
    <cellStyle name="Normal 2 2 2 2 2 3 4 2 4 2" xfId="14890"/>
    <cellStyle name="Normal 2 2 2 2 2 3 4 2 5" xfId="10408"/>
    <cellStyle name="Normal 2 2 2 2 2 3 4 3" xfId="2125"/>
    <cellStyle name="Normal 2 2 2 2 2 3 4 3 2" xfId="6607"/>
    <cellStyle name="Normal 2 2 2 2 2 3 4 3 2 2" xfId="15637"/>
    <cellStyle name="Normal 2 2 2 2 2 3 4 3 3" xfId="11155"/>
    <cellStyle name="Normal 2 2 2 2 2 3 4 4" xfId="3619"/>
    <cellStyle name="Normal 2 2 2 2 2 3 4 4 2" xfId="8101"/>
    <cellStyle name="Normal 2 2 2 2 2 3 4 4 2 2" xfId="17131"/>
    <cellStyle name="Normal 2 2 2 2 2 3 4 4 3" xfId="12649"/>
    <cellStyle name="Normal 2 2 2 2 2 3 4 5" xfId="5113"/>
    <cellStyle name="Normal 2 2 2 2 2 3 4 5 2" xfId="14143"/>
    <cellStyle name="Normal 2 2 2 2 2 3 4 6" xfId="9661"/>
    <cellStyle name="Normal 2 2 2 2 2 3 5" xfId="818"/>
    <cellStyle name="Normal 2 2 2 2 2 3 5 2" xfId="2312"/>
    <cellStyle name="Normal 2 2 2 2 2 3 5 2 2" xfId="6794"/>
    <cellStyle name="Normal 2 2 2 2 2 3 5 2 2 2" xfId="15824"/>
    <cellStyle name="Normal 2 2 2 2 2 3 5 2 3" xfId="11342"/>
    <cellStyle name="Normal 2 2 2 2 2 3 5 3" xfId="3806"/>
    <cellStyle name="Normal 2 2 2 2 2 3 5 3 2" xfId="8288"/>
    <cellStyle name="Normal 2 2 2 2 2 3 5 3 2 2" xfId="17318"/>
    <cellStyle name="Normal 2 2 2 2 2 3 5 3 3" xfId="12836"/>
    <cellStyle name="Normal 2 2 2 2 2 3 5 4" xfId="5300"/>
    <cellStyle name="Normal 2 2 2 2 2 3 5 4 2" xfId="14330"/>
    <cellStyle name="Normal 2 2 2 2 2 3 5 5" xfId="9848"/>
    <cellStyle name="Normal 2 2 2 2 2 3 6" xfId="1567"/>
    <cellStyle name="Normal 2 2 2 2 2 3 6 2" xfId="6049"/>
    <cellStyle name="Normal 2 2 2 2 2 3 6 2 2" xfId="15079"/>
    <cellStyle name="Normal 2 2 2 2 2 3 6 3" xfId="10597"/>
    <cellStyle name="Normal 2 2 2 2 2 3 7" xfId="3061"/>
    <cellStyle name="Normal 2 2 2 2 2 3 7 2" xfId="7543"/>
    <cellStyle name="Normal 2 2 2 2 2 3 7 2 2" xfId="16573"/>
    <cellStyle name="Normal 2 2 2 2 2 3 7 3" xfId="12091"/>
    <cellStyle name="Normal 2 2 2 2 2 3 8" xfId="4555"/>
    <cellStyle name="Normal 2 2 2 2 2 3 8 2" xfId="13585"/>
    <cellStyle name="Normal 2 2 2 2 2 3 9" xfId="9103"/>
    <cellStyle name="Normal 2 2 2 2 2 4" xfId="97"/>
    <cellStyle name="Normal 2 2 2 2 2 4 2" xfId="283"/>
    <cellStyle name="Normal 2 2 2 2 2 4 2 2" xfId="1027"/>
    <cellStyle name="Normal 2 2 2 2 2 4 2 2 2" xfId="2521"/>
    <cellStyle name="Normal 2 2 2 2 2 4 2 2 2 2" xfId="7003"/>
    <cellStyle name="Normal 2 2 2 2 2 4 2 2 2 2 2" xfId="16033"/>
    <cellStyle name="Normal 2 2 2 2 2 4 2 2 2 3" xfId="11551"/>
    <cellStyle name="Normal 2 2 2 2 2 4 2 2 3" xfId="4015"/>
    <cellStyle name="Normal 2 2 2 2 2 4 2 2 3 2" xfId="8497"/>
    <cellStyle name="Normal 2 2 2 2 2 4 2 2 3 2 2" xfId="17527"/>
    <cellStyle name="Normal 2 2 2 2 2 4 2 2 3 3" xfId="13045"/>
    <cellStyle name="Normal 2 2 2 2 2 4 2 2 4" xfId="5509"/>
    <cellStyle name="Normal 2 2 2 2 2 4 2 2 4 2" xfId="14539"/>
    <cellStyle name="Normal 2 2 2 2 2 4 2 2 5" xfId="10057"/>
    <cellStyle name="Normal 2 2 2 2 2 4 2 3" xfId="1777"/>
    <cellStyle name="Normal 2 2 2 2 2 4 2 3 2" xfId="6259"/>
    <cellStyle name="Normal 2 2 2 2 2 4 2 3 2 2" xfId="15289"/>
    <cellStyle name="Normal 2 2 2 2 2 4 2 3 3" xfId="10807"/>
    <cellStyle name="Normal 2 2 2 2 2 4 2 4" xfId="3271"/>
    <cellStyle name="Normal 2 2 2 2 2 4 2 4 2" xfId="7753"/>
    <cellStyle name="Normal 2 2 2 2 2 4 2 4 2 2" xfId="16783"/>
    <cellStyle name="Normal 2 2 2 2 2 4 2 4 3" xfId="12301"/>
    <cellStyle name="Normal 2 2 2 2 2 4 2 5" xfId="4765"/>
    <cellStyle name="Normal 2 2 2 2 2 4 2 5 2" xfId="13795"/>
    <cellStyle name="Normal 2 2 2 2 2 4 2 6" xfId="9313"/>
    <cellStyle name="Normal 2 2 2 2 2 4 3" xfId="469"/>
    <cellStyle name="Normal 2 2 2 2 2 4 3 2" xfId="1216"/>
    <cellStyle name="Normal 2 2 2 2 2 4 3 2 2" xfId="2710"/>
    <cellStyle name="Normal 2 2 2 2 2 4 3 2 2 2" xfId="7192"/>
    <cellStyle name="Normal 2 2 2 2 2 4 3 2 2 2 2" xfId="16222"/>
    <cellStyle name="Normal 2 2 2 2 2 4 3 2 2 3" xfId="11740"/>
    <cellStyle name="Normal 2 2 2 2 2 4 3 2 3" xfId="4204"/>
    <cellStyle name="Normal 2 2 2 2 2 4 3 2 3 2" xfId="8686"/>
    <cellStyle name="Normal 2 2 2 2 2 4 3 2 3 2 2" xfId="17716"/>
    <cellStyle name="Normal 2 2 2 2 2 4 3 2 3 3" xfId="13234"/>
    <cellStyle name="Normal 2 2 2 2 2 4 3 2 4" xfId="5698"/>
    <cellStyle name="Normal 2 2 2 2 2 4 3 2 4 2" xfId="14728"/>
    <cellStyle name="Normal 2 2 2 2 2 4 3 2 5" xfId="10246"/>
    <cellStyle name="Normal 2 2 2 2 2 4 3 3" xfId="1963"/>
    <cellStyle name="Normal 2 2 2 2 2 4 3 3 2" xfId="6445"/>
    <cellStyle name="Normal 2 2 2 2 2 4 3 3 2 2" xfId="15475"/>
    <cellStyle name="Normal 2 2 2 2 2 4 3 3 3" xfId="10993"/>
    <cellStyle name="Normal 2 2 2 2 2 4 3 4" xfId="3457"/>
    <cellStyle name="Normal 2 2 2 2 2 4 3 4 2" xfId="7939"/>
    <cellStyle name="Normal 2 2 2 2 2 4 3 4 2 2" xfId="16969"/>
    <cellStyle name="Normal 2 2 2 2 2 4 3 4 3" xfId="12487"/>
    <cellStyle name="Normal 2 2 2 2 2 4 3 5" xfId="4951"/>
    <cellStyle name="Normal 2 2 2 2 2 4 3 5 2" xfId="13981"/>
    <cellStyle name="Normal 2 2 2 2 2 4 3 6" xfId="9499"/>
    <cellStyle name="Normal 2 2 2 2 2 4 4" xfId="655"/>
    <cellStyle name="Normal 2 2 2 2 2 4 4 2" xfId="1402"/>
    <cellStyle name="Normal 2 2 2 2 2 4 4 2 2" xfId="2896"/>
    <cellStyle name="Normal 2 2 2 2 2 4 4 2 2 2" xfId="7378"/>
    <cellStyle name="Normal 2 2 2 2 2 4 4 2 2 2 2" xfId="16408"/>
    <cellStyle name="Normal 2 2 2 2 2 4 4 2 2 3" xfId="11926"/>
    <cellStyle name="Normal 2 2 2 2 2 4 4 2 3" xfId="4390"/>
    <cellStyle name="Normal 2 2 2 2 2 4 4 2 3 2" xfId="8872"/>
    <cellStyle name="Normal 2 2 2 2 2 4 4 2 3 2 2" xfId="17902"/>
    <cellStyle name="Normal 2 2 2 2 2 4 4 2 3 3" xfId="13420"/>
    <cellStyle name="Normal 2 2 2 2 2 4 4 2 4" xfId="5884"/>
    <cellStyle name="Normal 2 2 2 2 2 4 4 2 4 2" xfId="14914"/>
    <cellStyle name="Normal 2 2 2 2 2 4 4 2 5" xfId="10432"/>
    <cellStyle name="Normal 2 2 2 2 2 4 4 3" xfId="2149"/>
    <cellStyle name="Normal 2 2 2 2 2 4 4 3 2" xfId="6631"/>
    <cellStyle name="Normal 2 2 2 2 2 4 4 3 2 2" xfId="15661"/>
    <cellStyle name="Normal 2 2 2 2 2 4 4 3 3" xfId="11179"/>
    <cellStyle name="Normal 2 2 2 2 2 4 4 4" xfId="3643"/>
    <cellStyle name="Normal 2 2 2 2 2 4 4 4 2" xfId="8125"/>
    <cellStyle name="Normal 2 2 2 2 2 4 4 4 2 2" xfId="17155"/>
    <cellStyle name="Normal 2 2 2 2 2 4 4 4 3" xfId="12673"/>
    <cellStyle name="Normal 2 2 2 2 2 4 4 5" xfId="5137"/>
    <cellStyle name="Normal 2 2 2 2 2 4 4 5 2" xfId="14167"/>
    <cellStyle name="Normal 2 2 2 2 2 4 4 6" xfId="9685"/>
    <cellStyle name="Normal 2 2 2 2 2 4 5" xfId="842"/>
    <cellStyle name="Normal 2 2 2 2 2 4 5 2" xfId="2336"/>
    <cellStyle name="Normal 2 2 2 2 2 4 5 2 2" xfId="6818"/>
    <cellStyle name="Normal 2 2 2 2 2 4 5 2 2 2" xfId="15848"/>
    <cellStyle name="Normal 2 2 2 2 2 4 5 2 3" xfId="11366"/>
    <cellStyle name="Normal 2 2 2 2 2 4 5 3" xfId="3830"/>
    <cellStyle name="Normal 2 2 2 2 2 4 5 3 2" xfId="8312"/>
    <cellStyle name="Normal 2 2 2 2 2 4 5 3 2 2" xfId="17342"/>
    <cellStyle name="Normal 2 2 2 2 2 4 5 3 3" xfId="12860"/>
    <cellStyle name="Normal 2 2 2 2 2 4 5 4" xfId="5324"/>
    <cellStyle name="Normal 2 2 2 2 2 4 5 4 2" xfId="14354"/>
    <cellStyle name="Normal 2 2 2 2 2 4 5 5" xfId="9872"/>
    <cellStyle name="Normal 2 2 2 2 2 4 6" xfId="1591"/>
    <cellStyle name="Normal 2 2 2 2 2 4 6 2" xfId="6073"/>
    <cellStyle name="Normal 2 2 2 2 2 4 6 2 2" xfId="15103"/>
    <cellStyle name="Normal 2 2 2 2 2 4 6 3" xfId="10621"/>
    <cellStyle name="Normal 2 2 2 2 2 4 7" xfId="3085"/>
    <cellStyle name="Normal 2 2 2 2 2 4 7 2" xfId="7567"/>
    <cellStyle name="Normal 2 2 2 2 2 4 7 2 2" xfId="16597"/>
    <cellStyle name="Normal 2 2 2 2 2 4 7 3" xfId="12115"/>
    <cellStyle name="Normal 2 2 2 2 2 4 8" xfId="4579"/>
    <cellStyle name="Normal 2 2 2 2 2 4 8 2" xfId="13609"/>
    <cellStyle name="Normal 2 2 2 2 2 4 9" xfId="9127"/>
    <cellStyle name="Normal 2 2 2 2 2 5" xfId="103"/>
    <cellStyle name="Normal 2 2 2 2 2 5 2" xfId="289"/>
    <cellStyle name="Normal 2 2 2 2 2 5 2 2" xfId="1032"/>
    <cellStyle name="Normal 2 2 2 2 2 5 2 2 2" xfId="2526"/>
    <cellStyle name="Normal 2 2 2 2 2 5 2 2 2 2" xfId="7008"/>
    <cellStyle name="Normal 2 2 2 2 2 5 2 2 2 2 2" xfId="16038"/>
    <cellStyle name="Normal 2 2 2 2 2 5 2 2 2 3" xfId="11556"/>
    <cellStyle name="Normal 2 2 2 2 2 5 2 2 3" xfId="4020"/>
    <cellStyle name="Normal 2 2 2 2 2 5 2 2 3 2" xfId="8502"/>
    <cellStyle name="Normal 2 2 2 2 2 5 2 2 3 2 2" xfId="17532"/>
    <cellStyle name="Normal 2 2 2 2 2 5 2 2 3 3" xfId="13050"/>
    <cellStyle name="Normal 2 2 2 2 2 5 2 2 4" xfId="5514"/>
    <cellStyle name="Normal 2 2 2 2 2 5 2 2 4 2" xfId="14544"/>
    <cellStyle name="Normal 2 2 2 2 2 5 2 2 5" xfId="10062"/>
    <cellStyle name="Normal 2 2 2 2 2 5 2 3" xfId="1783"/>
    <cellStyle name="Normal 2 2 2 2 2 5 2 3 2" xfId="6265"/>
    <cellStyle name="Normal 2 2 2 2 2 5 2 3 2 2" xfId="15295"/>
    <cellStyle name="Normal 2 2 2 2 2 5 2 3 3" xfId="10813"/>
    <cellStyle name="Normal 2 2 2 2 2 5 2 4" xfId="3277"/>
    <cellStyle name="Normal 2 2 2 2 2 5 2 4 2" xfId="7759"/>
    <cellStyle name="Normal 2 2 2 2 2 5 2 4 2 2" xfId="16789"/>
    <cellStyle name="Normal 2 2 2 2 2 5 2 4 3" xfId="12307"/>
    <cellStyle name="Normal 2 2 2 2 2 5 2 5" xfId="4771"/>
    <cellStyle name="Normal 2 2 2 2 2 5 2 5 2" xfId="13801"/>
    <cellStyle name="Normal 2 2 2 2 2 5 2 6" xfId="9319"/>
    <cellStyle name="Normal 2 2 2 2 2 5 3" xfId="475"/>
    <cellStyle name="Normal 2 2 2 2 2 5 3 2" xfId="1222"/>
    <cellStyle name="Normal 2 2 2 2 2 5 3 2 2" xfId="2716"/>
    <cellStyle name="Normal 2 2 2 2 2 5 3 2 2 2" xfId="7198"/>
    <cellStyle name="Normal 2 2 2 2 2 5 3 2 2 2 2" xfId="16228"/>
    <cellStyle name="Normal 2 2 2 2 2 5 3 2 2 3" xfId="11746"/>
    <cellStyle name="Normal 2 2 2 2 2 5 3 2 3" xfId="4210"/>
    <cellStyle name="Normal 2 2 2 2 2 5 3 2 3 2" xfId="8692"/>
    <cellStyle name="Normal 2 2 2 2 2 5 3 2 3 2 2" xfId="17722"/>
    <cellStyle name="Normal 2 2 2 2 2 5 3 2 3 3" xfId="13240"/>
    <cellStyle name="Normal 2 2 2 2 2 5 3 2 4" xfId="5704"/>
    <cellStyle name="Normal 2 2 2 2 2 5 3 2 4 2" xfId="14734"/>
    <cellStyle name="Normal 2 2 2 2 2 5 3 2 5" xfId="10252"/>
    <cellStyle name="Normal 2 2 2 2 2 5 3 3" xfId="1969"/>
    <cellStyle name="Normal 2 2 2 2 2 5 3 3 2" xfId="6451"/>
    <cellStyle name="Normal 2 2 2 2 2 5 3 3 2 2" xfId="15481"/>
    <cellStyle name="Normal 2 2 2 2 2 5 3 3 3" xfId="10999"/>
    <cellStyle name="Normal 2 2 2 2 2 5 3 4" xfId="3463"/>
    <cellStyle name="Normal 2 2 2 2 2 5 3 4 2" xfId="7945"/>
    <cellStyle name="Normal 2 2 2 2 2 5 3 4 2 2" xfId="16975"/>
    <cellStyle name="Normal 2 2 2 2 2 5 3 4 3" xfId="12493"/>
    <cellStyle name="Normal 2 2 2 2 2 5 3 5" xfId="4957"/>
    <cellStyle name="Normal 2 2 2 2 2 5 3 5 2" xfId="13987"/>
    <cellStyle name="Normal 2 2 2 2 2 5 3 6" xfId="9505"/>
    <cellStyle name="Normal 2 2 2 2 2 5 4" xfId="661"/>
    <cellStyle name="Normal 2 2 2 2 2 5 4 2" xfId="1408"/>
    <cellStyle name="Normal 2 2 2 2 2 5 4 2 2" xfId="2902"/>
    <cellStyle name="Normal 2 2 2 2 2 5 4 2 2 2" xfId="7384"/>
    <cellStyle name="Normal 2 2 2 2 2 5 4 2 2 2 2" xfId="16414"/>
    <cellStyle name="Normal 2 2 2 2 2 5 4 2 2 3" xfId="11932"/>
    <cellStyle name="Normal 2 2 2 2 2 5 4 2 3" xfId="4396"/>
    <cellStyle name="Normal 2 2 2 2 2 5 4 2 3 2" xfId="8878"/>
    <cellStyle name="Normal 2 2 2 2 2 5 4 2 3 2 2" xfId="17908"/>
    <cellStyle name="Normal 2 2 2 2 2 5 4 2 3 3" xfId="13426"/>
    <cellStyle name="Normal 2 2 2 2 2 5 4 2 4" xfId="5890"/>
    <cellStyle name="Normal 2 2 2 2 2 5 4 2 4 2" xfId="14920"/>
    <cellStyle name="Normal 2 2 2 2 2 5 4 2 5" xfId="10438"/>
    <cellStyle name="Normal 2 2 2 2 2 5 4 3" xfId="2155"/>
    <cellStyle name="Normal 2 2 2 2 2 5 4 3 2" xfId="6637"/>
    <cellStyle name="Normal 2 2 2 2 2 5 4 3 2 2" xfId="15667"/>
    <cellStyle name="Normal 2 2 2 2 2 5 4 3 3" xfId="11185"/>
    <cellStyle name="Normal 2 2 2 2 2 5 4 4" xfId="3649"/>
    <cellStyle name="Normal 2 2 2 2 2 5 4 4 2" xfId="8131"/>
    <cellStyle name="Normal 2 2 2 2 2 5 4 4 2 2" xfId="17161"/>
    <cellStyle name="Normal 2 2 2 2 2 5 4 4 3" xfId="12679"/>
    <cellStyle name="Normal 2 2 2 2 2 5 4 5" xfId="5143"/>
    <cellStyle name="Normal 2 2 2 2 2 5 4 5 2" xfId="14173"/>
    <cellStyle name="Normal 2 2 2 2 2 5 4 6" xfId="9691"/>
    <cellStyle name="Normal 2 2 2 2 2 5 5" xfId="848"/>
    <cellStyle name="Normal 2 2 2 2 2 5 5 2" xfId="2342"/>
    <cellStyle name="Normal 2 2 2 2 2 5 5 2 2" xfId="6824"/>
    <cellStyle name="Normal 2 2 2 2 2 5 5 2 2 2" xfId="15854"/>
    <cellStyle name="Normal 2 2 2 2 2 5 5 2 3" xfId="11372"/>
    <cellStyle name="Normal 2 2 2 2 2 5 5 3" xfId="3836"/>
    <cellStyle name="Normal 2 2 2 2 2 5 5 3 2" xfId="8318"/>
    <cellStyle name="Normal 2 2 2 2 2 5 5 3 2 2" xfId="17348"/>
    <cellStyle name="Normal 2 2 2 2 2 5 5 3 3" xfId="12866"/>
    <cellStyle name="Normal 2 2 2 2 2 5 5 4" xfId="5330"/>
    <cellStyle name="Normal 2 2 2 2 2 5 5 4 2" xfId="14360"/>
    <cellStyle name="Normal 2 2 2 2 2 5 5 5" xfId="9878"/>
    <cellStyle name="Normal 2 2 2 2 2 5 6" xfId="1597"/>
    <cellStyle name="Normal 2 2 2 2 2 5 6 2" xfId="6079"/>
    <cellStyle name="Normal 2 2 2 2 2 5 6 2 2" xfId="15109"/>
    <cellStyle name="Normal 2 2 2 2 2 5 6 3" xfId="10627"/>
    <cellStyle name="Normal 2 2 2 2 2 5 7" xfId="3091"/>
    <cellStyle name="Normal 2 2 2 2 2 5 7 2" xfId="7573"/>
    <cellStyle name="Normal 2 2 2 2 2 5 7 2 2" xfId="16603"/>
    <cellStyle name="Normal 2 2 2 2 2 5 7 3" xfId="12121"/>
    <cellStyle name="Normal 2 2 2 2 2 5 8" xfId="4585"/>
    <cellStyle name="Normal 2 2 2 2 2 5 8 2" xfId="13615"/>
    <cellStyle name="Normal 2 2 2 2 2 5 9" xfId="9133"/>
    <cellStyle name="Normal 2 2 2 2 2 6" xfId="144"/>
    <cellStyle name="Normal 2 2 2 2 2 6 2" xfId="330"/>
    <cellStyle name="Normal 2 2 2 2 2 6 2 2" xfId="1073"/>
    <cellStyle name="Normal 2 2 2 2 2 6 2 2 2" xfId="2567"/>
    <cellStyle name="Normal 2 2 2 2 2 6 2 2 2 2" xfId="7049"/>
    <cellStyle name="Normal 2 2 2 2 2 6 2 2 2 2 2" xfId="16079"/>
    <cellStyle name="Normal 2 2 2 2 2 6 2 2 2 3" xfId="11597"/>
    <cellStyle name="Normal 2 2 2 2 2 6 2 2 3" xfId="4061"/>
    <cellStyle name="Normal 2 2 2 2 2 6 2 2 3 2" xfId="8543"/>
    <cellStyle name="Normal 2 2 2 2 2 6 2 2 3 2 2" xfId="17573"/>
    <cellStyle name="Normal 2 2 2 2 2 6 2 2 3 3" xfId="13091"/>
    <cellStyle name="Normal 2 2 2 2 2 6 2 2 4" xfId="5555"/>
    <cellStyle name="Normal 2 2 2 2 2 6 2 2 4 2" xfId="14585"/>
    <cellStyle name="Normal 2 2 2 2 2 6 2 2 5" xfId="10103"/>
    <cellStyle name="Normal 2 2 2 2 2 6 2 3" xfId="1824"/>
    <cellStyle name="Normal 2 2 2 2 2 6 2 3 2" xfId="6306"/>
    <cellStyle name="Normal 2 2 2 2 2 6 2 3 2 2" xfId="15336"/>
    <cellStyle name="Normal 2 2 2 2 2 6 2 3 3" xfId="10854"/>
    <cellStyle name="Normal 2 2 2 2 2 6 2 4" xfId="3318"/>
    <cellStyle name="Normal 2 2 2 2 2 6 2 4 2" xfId="7800"/>
    <cellStyle name="Normal 2 2 2 2 2 6 2 4 2 2" xfId="16830"/>
    <cellStyle name="Normal 2 2 2 2 2 6 2 4 3" xfId="12348"/>
    <cellStyle name="Normal 2 2 2 2 2 6 2 5" xfId="4812"/>
    <cellStyle name="Normal 2 2 2 2 2 6 2 5 2" xfId="13842"/>
    <cellStyle name="Normal 2 2 2 2 2 6 2 6" xfId="9360"/>
    <cellStyle name="Normal 2 2 2 2 2 6 3" xfId="516"/>
    <cellStyle name="Normal 2 2 2 2 2 6 3 2" xfId="1263"/>
    <cellStyle name="Normal 2 2 2 2 2 6 3 2 2" xfId="2757"/>
    <cellStyle name="Normal 2 2 2 2 2 6 3 2 2 2" xfId="7239"/>
    <cellStyle name="Normal 2 2 2 2 2 6 3 2 2 2 2" xfId="16269"/>
    <cellStyle name="Normal 2 2 2 2 2 6 3 2 2 3" xfId="11787"/>
    <cellStyle name="Normal 2 2 2 2 2 6 3 2 3" xfId="4251"/>
    <cellStyle name="Normal 2 2 2 2 2 6 3 2 3 2" xfId="8733"/>
    <cellStyle name="Normal 2 2 2 2 2 6 3 2 3 2 2" xfId="17763"/>
    <cellStyle name="Normal 2 2 2 2 2 6 3 2 3 3" xfId="13281"/>
    <cellStyle name="Normal 2 2 2 2 2 6 3 2 4" xfId="5745"/>
    <cellStyle name="Normal 2 2 2 2 2 6 3 2 4 2" xfId="14775"/>
    <cellStyle name="Normal 2 2 2 2 2 6 3 2 5" xfId="10293"/>
    <cellStyle name="Normal 2 2 2 2 2 6 3 3" xfId="2010"/>
    <cellStyle name="Normal 2 2 2 2 2 6 3 3 2" xfId="6492"/>
    <cellStyle name="Normal 2 2 2 2 2 6 3 3 2 2" xfId="15522"/>
    <cellStyle name="Normal 2 2 2 2 2 6 3 3 3" xfId="11040"/>
    <cellStyle name="Normal 2 2 2 2 2 6 3 4" xfId="3504"/>
    <cellStyle name="Normal 2 2 2 2 2 6 3 4 2" xfId="7986"/>
    <cellStyle name="Normal 2 2 2 2 2 6 3 4 2 2" xfId="17016"/>
    <cellStyle name="Normal 2 2 2 2 2 6 3 4 3" xfId="12534"/>
    <cellStyle name="Normal 2 2 2 2 2 6 3 5" xfId="4998"/>
    <cellStyle name="Normal 2 2 2 2 2 6 3 5 2" xfId="14028"/>
    <cellStyle name="Normal 2 2 2 2 2 6 3 6" xfId="9546"/>
    <cellStyle name="Normal 2 2 2 2 2 6 4" xfId="702"/>
    <cellStyle name="Normal 2 2 2 2 2 6 4 2" xfId="1449"/>
    <cellStyle name="Normal 2 2 2 2 2 6 4 2 2" xfId="2943"/>
    <cellStyle name="Normal 2 2 2 2 2 6 4 2 2 2" xfId="7425"/>
    <cellStyle name="Normal 2 2 2 2 2 6 4 2 2 2 2" xfId="16455"/>
    <cellStyle name="Normal 2 2 2 2 2 6 4 2 2 3" xfId="11973"/>
    <cellStyle name="Normal 2 2 2 2 2 6 4 2 3" xfId="4437"/>
    <cellStyle name="Normal 2 2 2 2 2 6 4 2 3 2" xfId="8919"/>
    <cellStyle name="Normal 2 2 2 2 2 6 4 2 3 2 2" xfId="17949"/>
    <cellStyle name="Normal 2 2 2 2 2 6 4 2 3 3" xfId="13467"/>
    <cellStyle name="Normal 2 2 2 2 2 6 4 2 4" xfId="5931"/>
    <cellStyle name="Normal 2 2 2 2 2 6 4 2 4 2" xfId="14961"/>
    <cellStyle name="Normal 2 2 2 2 2 6 4 2 5" xfId="10479"/>
    <cellStyle name="Normal 2 2 2 2 2 6 4 3" xfId="2196"/>
    <cellStyle name="Normal 2 2 2 2 2 6 4 3 2" xfId="6678"/>
    <cellStyle name="Normal 2 2 2 2 2 6 4 3 2 2" xfId="15708"/>
    <cellStyle name="Normal 2 2 2 2 2 6 4 3 3" xfId="11226"/>
    <cellStyle name="Normal 2 2 2 2 2 6 4 4" xfId="3690"/>
    <cellStyle name="Normal 2 2 2 2 2 6 4 4 2" xfId="8172"/>
    <cellStyle name="Normal 2 2 2 2 2 6 4 4 2 2" xfId="17202"/>
    <cellStyle name="Normal 2 2 2 2 2 6 4 4 3" xfId="12720"/>
    <cellStyle name="Normal 2 2 2 2 2 6 4 5" xfId="5184"/>
    <cellStyle name="Normal 2 2 2 2 2 6 4 5 2" xfId="14214"/>
    <cellStyle name="Normal 2 2 2 2 2 6 4 6" xfId="9732"/>
    <cellStyle name="Normal 2 2 2 2 2 6 5" xfId="889"/>
    <cellStyle name="Normal 2 2 2 2 2 6 5 2" xfId="2383"/>
    <cellStyle name="Normal 2 2 2 2 2 6 5 2 2" xfId="6865"/>
    <cellStyle name="Normal 2 2 2 2 2 6 5 2 2 2" xfId="15895"/>
    <cellStyle name="Normal 2 2 2 2 2 6 5 2 3" xfId="11413"/>
    <cellStyle name="Normal 2 2 2 2 2 6 5 3" xfId="3877"/>
    <cellStyle name="Normal 2 2 2 2 2 6 5 3 2" xfId="8359"/>
    <cellStyle name="Normal 2 2 2 2 2 6 5 3 2 2" xfId="17389"/>
    <cellStyle name="Normal 2 2 2 2 2 6 5 3 3" xfId="12907"/>
    <cellStyle name="Normal 2 2 2 2 2 6 5 4" xfId="5371"/>
    <cellStyle name="Normal 2 2 2 2 2 6 5 4 2" xfId="14401"/>
    <cellStyle name="Normal 2 2 2 2 2 6 5 5" xfId="9919"/>
    <cellStyle name="Normal 2 2 2 2 2 6 6" xfId="1638"/>
    <cellStyle name="Normal 2 2 2 2 2 6 6 2" xfId="6120"/>
    <cellStyle name="Normal 2 2 2 2 2 6 6 2 2" xfId="15150"/>
    <cellStyle name="Normal 2 2 2 2 2 6 6 3" xfId="10668"/>
    <cellStyle name="Normal 2 2 2 2 2 6 7" xfId="3132"/>
    <cellStyle name="Normal 2 2 2 2 2 6 7 2" xfId="7614"/>
    <cellStyle name="Normal 2 2 2 2 2 6 7 2 2" xfId="16644"/>
    <cellStyle name="Normal 2 2 2 2 2 6 7 3" xfId="12162"/>
    <cellStyle name="Normal 2 2 2 2 2 6 8" xfId="4626"/>
    <cellStyle name="Normal 2 2 2 2 2 6 8 2" xfId="13656"/>
    <cellStyle name="Normal 2 2 2 2 2 6 9" xfId="9174"/>
    <cellStyle name="Normal 2 2 2 2 2 7" xfId="167"/>
    <cellStyle name="Normal 2 2 2 2 2 7 2" xfId="353"/>
    <cellStyle name="Normal 2 2 2 2 2 7 2 2" xfId="1096"/>
    <cellStyle name="Normal 2 2 2 2 2 7 2 2 2" xfId="2590"/>
    <cellStyle name="Normal 2 2 2 2 2 7 2 2 2 2" xfId="7072"/>
    <cellStyle name="Normal 2 2 2 2 2 7 2 2 2 2 2" xfId="16102"/>
    <cellStyle name="Normal 2 2 2 2 2 7 2 2 2 3" xfId="11620"/>
    <cellStyle name="Normal 2 2 2 2 2 7 2 2 3" xfId="4084"/>
    <cellStyle name="Normal 2 2 2 2 2 7 2 2 3 2" xfId="8566"/>
    <cellStyle name="Normal 2 2 2 2 2 7 2 2 3 2 2" xfId="17596"/>
    <cellStyle name="Normal 2 2 2 2 2 7 2 2 3 3" xfId="13114"/>
    <cellStyle name="Normal 2 2 2 2 2 7 2 2 4" xfId="5578"/>
    <cellStyle name="Normal 2 2 2 2 2 7 2 2 4 2" xfId="14608"/>
    <cellStyle name="Normal 2 2 2 2 2 7 2 2 5" xfId="10126"/>
    <cellStyle name="Normal 2 2 2 2 2 7 2 3" xfId="1847"/>
    <cellStyle name="Normal 2 2 2 2 2 7 2 3 2" xfId="6329"/>
    <cellStyle name="Normal 2 2 2 2 2 7 2 3 2 2" xfId="15359"/>
    <cellStyle name="Normal 2 2 2 2 2 7 2 3 3" xfId="10877"/>
    <cellStyle name="Normal 2 2 2 2 2 7 2 4" xfId="3341"/>
    <cellStyle name="Normal 2 2 2 2 2 7 2 4 2" xfId="7823"/>
    <cellStyle name="Normal 2 2 2 2 2 7 2 4 2 2" xfId="16853"/>
    <cellStyle name="Normal 2 2 2 2 2 7 2 4 3" xfId="12371"/>
    <cellStyle name="Normal 2 2 2 2 2 7 2 5" xfId="4835"/>
    <cellStyle name="Normal 2 2 2 2 2 7 2 5 2" xfId="13865"/>
    <cellStyle name="Normal 2 2 2 2 2 7 2 6" xfId="9383"/>
    <cellStyle name="Normal 2 2 2 2 2 7 3" xfId="539"/>
    <cellStyle name="Normal 2 2 2 2 2 7 3 2" xfId="1286"/>
    <cellStyle name="Normal 2 2 2 2 2 7 3 2 2" xfId="2780"/>
    <cellStyle name="Normal 2 2 2 2 2 7 3 2 2 2" xfId="7262"/>
    <cellStyle name="Normal 2 2 2 2 2 7 3 2 2 2 2" xfId="16292"/>
    <cellStyle name="Normal 2 2 2 2 2 7 3 2 2 3" xfId="11810"/>
    <cellStyle name="Normal 2 2 2 2 2 7 3 2 3" xfId="4274"/>
    <cellStyle name="Normal 2 2 2 2 2 7 3 2 3 2" xfId="8756"/>
    <cellStyle name="Normal 2 2 2 2 2 7 3 2 3 2 2" xfId="17786"/>
    <cellStyle name="Normal 2 2 2 2 2 7 3 2 3 3" xfId="13304"/>
    <cellStyle name="Normal 2 2 2 2 2 7 3 2 4" xfId="5768"/>
    <cellStyle name="Normal 2 2 2 2 2 7 3 2 4 2" xfId="14798"/>
    <cellStyle name="Normal 2 2 2 2 2 7 3 2 5" xfId="10316"/>
    <cellStyle name="Normal 2 2 2 2 2 7 3 3" xfId="2033"/>
    <cellStyle name="Normal 2 2 2 2 2 7 3 3 2" xfId="6515"/>
    <cellStyle name="Normal 2 2 2 2 2 7 3 3 2 2" xfId="15545"/>
    <cellStyle name="Normal 2 2 2 2 2 7 3 3 3" xfId="11063"/>
    <cellStyle name="Normal 2 2 2 2 2 7 3 4" xfId="3527"/>
    <cellStyle name="Normal 2 2 2 2 2 7 3 4 2" xfId="8009"/>
    <cellStyle name="Normal 2 2 2 2 2 7 3 4 2 2" xfId="17039"/>
    <cellStyle name="Normal 2 2 2 2 2 7 3 4 3" xfId="12557"/>
    <cellStyle name="Normal 2 2 2 2 2 7 3 5" xfId="5021"/>
    <cellStyle name="Normal 2 2 2 2 2 7 3 5 2" xfId="14051"/>
    <cellStyle name="Normal 2 2 2 2 2 7 3 6" xfId="9569"/>
    <cellStyle name="Normal 2 2 2 2 2 7 4" xfId="725"/>
    <cellStyle name="Normal 2 2 2 2 2 7 4 2" xfId="1472"/>
    <cellStyle name="Normal 2 2 2 2 2 7 4 2 2" xfId="2966"/>
    <cellStyle name="Normal 2 2 2 2 2 7 4 2 2 2" xfId="7448"/>
    <cellStyle name="Normal 2 2 2 2 2 7 4 2 2 2 2" xfId="16478"/>
    <cellStyle name="Normal 2 2 2 2 2 7 4 2 2 3" xfId="11996"/>
    <cellStyle name="Normal 2 2 2 2 2 7 4 2 3" xfId="4460"/>
    <cellStyle name="Normal 2 2 2 2 2 7 4 2 3 2" xfId="8942"/>
    <cellStyle name="Normal 2 2 2 2 2 7 4 2 3 2 2" xfId="17972"/>
    <cellStyle name="Normal 2 2 2 2 2 7 4 2 3 3" xfId="13490"/>
    <cellStyle name="Normal 2 2 2 2 2 7 4 2 4" xfId="5954"/>
    <cellStyle name="Normal 2 2 2 2 2 7 4 2 4 2" xfId="14984"/>
    <cellStyle name="Normal 2 2 2 2 2 7 4 2 5" xfId="10502"/>
    <cellStyle name="Normal 2 2 2 2 2 7 4 3" xfId="2219"/>
    <cellStyle name="Normal 2 2 2 2 2 7 4 3 2" xfId="6701"/>
    <cellStyle name="Normal 2 2 2 2 2 7 4 3 2 2" xfId="15731"/>
    <cellStyle name="Normal 2 2 2 2 2 7 4 3 3" xfId="11249"/>
    <cellStyle name="Normal 2 2 2 2 2 7 4 4" xfId="3713"/>
    <cellStyle name="Normal 2 2 2 2 2 7 4 4 2" xfId="8195"/>
    <cellStyle name="Normal 2 2 2 2 2 7 4 4 2 2" xfId="17225"/>
    <cellStyle name="Normal 2 2 2 2 2 7 4 4 3" xfId="12743"/>
    <cellStyle name="Normal 2 2 2 2 2 7 4 5" xfId="5207"/>
    <cellStyle name="Normal 2 2 2 2 2 7 4 5 2" xfId="14237"/>
    <cellStyle name="Normal 2 2 2 2 2 7 4 6" xfId="9755"/>
    <cellStyle name="Normal 2 2 2 2 2 7 5" xfId="912"/>
    <cellStyle name="Normal 2 2 2 2 2 7 5 2" xfId="2406"/>
    <cellStyle name="Normal 2 2 2 2 2 7 5 2 2" xfId="6888"/>
    <cellStyle name="Normal 2 2 2 2 2 7 5 2 2 2" xfId="15918"/>
    <cellStyle name="Normal 2 2 2 2 2 7 5 2 3" xfId="11436"/>
    <cellStyle name="Normal 2 2 2 2 2 7 5 3" xfId="3900"/>
    <cellStyle name="Normal 2 2 2 2 2 7 5 3 2" xfId="8382"/>
    <cellStyle name="Normal 2 2 2 2 2 7 5 3 2 2" xfId="17412"/>
    <cellStyle name="Normal 2 2 2 2 2 7 5 3 3" xfId="12930"/>
    <cellStyle name="Normal 2 2 2 2 2 7 5 4" xfId="5394"/>
    <cellStyle name="Normal 2 2 2 2 2 7 5 4 2" xfId="14424"/>
    <cellStyle name="Normal 2 2 2 2 2 7 5 5" xfId="9942"/>
    <cellStyle name="Normal 2 2 2 2 2 7 6" xfId="1661"/>
    <cellStyle name="Normal 2 2 2 2 2 7 6 2" xfId="6143"/>
    <cellStyle name="Normal 2 2 2 2 2 7 6 2 2" xfId="15173"/>
    <cellStyle name="Normal 2 2 2 2 2 7 6 3" xfId="10691"/>
    <cellStyle name="Normal 2 2 2 2 2 7 7" xfId="3155"/>
    <cellStyle name="Normal 2 2 2 2 2 7 7 2" xfId="7637"/>
    <cellStyle name="Normal 2 2 2 2 2 7 7 2 2" xfId="16667"/>
    <cellStyle name="Normal 2 2 2 2 2 7 7 3" xfId="12185"/>
    <cellStyle name="Normal 2 2 2 2 2 7 8" xfId="4649"/>
    <cellStyle name="Normal 2 2 2 2 2 7 8 2" xfId="13679"/>
    <cellStyle name="Normal 2 2 2 2 2 7 9" xfId="9197"/>
    <cellStyle name="Normal 2 2 2 2 2 8" xfId="190"/>
    <cellStyle name="Normal 2 2 2 2 2 8 2" xfId="376"/>
    <cellStyle name="Normal 2 2 2 2 2 8 2 2" xfId="1119"/>
    <cellStyle name="Normal 2 2 2 2 2 8 2 2 2" xfId="2613"/>
    <cellStyle name="Normal 2 2 2 2 2 8 2 2 2 2" xfId="7095"/>
    <cellStyle name="Normal 2 2 2 2 2 8 2 2 2 2 2" xfId="16125"/>
    <cellStyle name="Normal 2 2 2 2 2 8 2 2 2 3" xfId="11643"/>
    <cellStyle name="Normal 2 2 2 2 2 8 2 2 3" xfId="4107"/>
    <cellStyle name="Normal 2 2 2 2 2 8 2 2 3 2" xfId="8589"/>
    <cellStyle name="Normal 2 2 2 2 2 8 2 2 3 2 2" xfId="17619"/>
    <cellStyle name="Normal 2 2 2 2 2 8 2 2 3 3" xfId="13137"/>
    <cellStyle name="Normal 2 2 2 2 2 8 2 2 4" xfId="5601"/>
    <cellStyle name="Normal 2 2 2 2 2 8 2 2 4 2" xfId="14631"/>
    <cellStyle name="Normal 2 2 2 2 2 8 2 2 5" xfId="10149"/>
    <cellStyle name="Normal 2 2 2 2 2 8 2 3" xfId="1870"/>
    <cellStyle name="Normal 2 2 2 2 2 8 2 3 2" xfId="6352"/>
    <cellStyle name="Normal 2 2 2 2 2 8 2 3 2 2" xfId="15382"/>
    <cellStyle name="Normal 2 2 2 2 2 8 2 3 3" xfId="10900"/>
    <cellStyle name="Normal 2 2 2 2 2 8 2 4" xfId="3364"/>
    <cellStyle name="Normal 2 2 2 2 2 8 2 4 2" xfId="7846"/>
    <cellStyle name="Normal 2 2 2 2 2 8 2 4 2 2" xfId="16876"/>
    <cellStyle name="Normal 2 2 2 2 2 8 2 4 3" xfId="12394"/>
    <cellStyle name="Normal 2 2 2 2 2 8 2 5" xfId="4858"/>
    <cellStyle name="Normal 2 2 2 2 2 8 2 5 2" xfId="13888"/>
    <cellStyle name="Normal 2 2 2 2 2 8 2 6" xfId="9406"/>
    <cellStyle name="Normal 2 2 2 2 2 8 3" xfId="562"/>
    <cellStyle name="Normal 2 2 2 2 2 8 3 2" xfId="1309"/>
    <cellStyle name="Normal 2 2 2 2 2 8 3 2 2" xfId="2803"/>
    <cellStyle name="Normal 2 2 2 2 2 8 3 2 2 2" xfId="7285"/>
    <cellStyle name="Normal 2 2 2 2 2 8 3 2 2 2 2" xfId="16315"/>
    <cellStyle name="Normal 2 2 2 2 2 8 3 2 2 3" xfId="11833"/>
    <cellStyle name="Normal 2 2 2 2 2 8 3 2 3" xfId="4297"/>
    <cellStyle name="Normal 2 2 2 2 2 8 3 2 3 2" xfId="8779"/>
    <cellStyle name="Normal 2 2 2 2 2 8 3 2 3 2 2" xfId="17809"/>
    <cellStyle name="Normal 2 2 2 2 2 8 3 2 3 3" xfId="13327"/>
    <cellStyle name="Normal 2 2 2 2 2 8 3 2 4" xfId="5791"/>
    <cellStyle name="Normal 2 2 2 2 2 8 3 2 4 2" xfId="14821"/>
    <cellStyle name="Normal 2 2 2 2 2 8 3 2 5" xfId="10339"/>
    <cellStyle name="Normal 2 2 2 2 2 8 3 3" xfId="2056"/>
    <cellStyle name="Normal 2 2 2 2 2 8 3 3 2" xfId="6538"/>
    <cellStyle name="Normal 2 2 2 2 2 8 3 3 2 2" xfId="15568"/>
    <cellStyle name="Normal 2 2 2 2 2 8 3 3 3" xfId="11086"/>
    <cellStyle name="Normal 2 2 2 2 2 8 3 4" xfId="3550"/>
    <cellStyle name="Normal 2 2 2 2 2 8 3 4 2" xfId="8032"/>
    <cellStyle name="Normal 2 2 2 2 2 8 3 4 2 2" xfId="17062"/>
    <cellStyle name="Normal 2 2 2 2 2 8 3 4 3" xfId="12580"/>
    <cellStyle name="Normal 2 2 2 2 2 8 3 5" xfId="5044"/>
    <cellStyle name="Normal 2 2 2 2 2 8 3 5 2" xfId="14074"/>
    <cellStyle name="Normal 2 2 2 2 2 8 3 6" xfId="9592"/>
    <cellStyle name="Normal 2 2 2 2 2 8 4" xfId="748"/>
    <cellStyle name="Normal 2 2 2 2 2 8 4 2" xfId="1495"/>
    <cellStyle name="Normal 2 2 2 2 2 8 4 2 2" xfId="2989"/>
    <cellStyle name="Normal 2 2 2 2 2 8 4 2 2 2" xfId="7471"/>
    <cellStyle name="Normal 2 2 2 2 2 8 4 2 2 2 2" xfId="16501"/>
    <cellStyle name="Normal 2 2 2 2 2 8 4 2 2 3" xfId="12019"/>
    <cellStyle name="Normal 2 2 2 2 2 8 4 2 3" xfId="4483"/>
    <cellStyle name="Normal 2 2 2 2 2 8 4 2 3 2" xfId="8965"/>
    <cellStyle name="Normal 2 2 2 2 2 8 4 2 3 2 2" xfId="17995"/>
    <cellStyle name="Normal 2 2 2 2 2 8 4 2 3 3" xfId="13513"/>
    <cellStyle name="Normal 2 2 2 2 2 8 4 2 4" xfId="5977"/>
    <cellStyle name="Normal 2 2 2 2 2 8 4 2 4 2" xfId="15007"/>
    <cellStyle name="Normal 2 2 2 2 2 8 4 2 5" xfId="10525"/>
    <cellStyle name="Normal 2 2 2 2 2 8 4 3" xfId="2242"/>
    <cellStyle name="Normal 2 2 2 2 2 8 4 3 2" xfId="6724"/>
    <cellStyle name="Normal 2 2 2 2 2 8 4 3 2 2" xfId="15754"/>
    <cellStyle name="Normal 2 2 2 2 2 8 4 3 3" xfId="11272"/>
    <cellStyle name="Normal 2 2 2 2 2 8 4 4" xfId="3736"/>
    <cellStyle name="Normal 2 2 2 2 2 8 4 4 2" xfId="8218"/>
    <cellStyle name="Normal 2 2 2 2 2 8 4 4 2 2" xfId="17248"/>
    <cellStyle name="Normal 2 2 2 2 2 8 4 4 3" xfId="12766"/>
    <cellStyle name="Normal 2 2 2 2 2 8 4 5" xfId="5230"/>
    <cellStyle name="Normal 2 2 2 2 2 8 4 5 2" xfId="14260"/>
    <cellStyle name="Normal 2 2 2 2 2 8 4 6" xfId="9778"/>
    <cellStyle name="Normal 2 2 2 2 2 8 5" xfId="935"/>
    <cellStyle name="Normal 2 2 2 2 2 8 5 2" xfId="2429"/>
    <cellStyle name="Normal 2 2 2 2 2 8 5 2 2" xfId="6911"/>
    <cellStyle name="Normal 2 2 2 2 2 8 5 2 2 2" xfId="15941"/>
    <cellStyle name="Normal 2 2 2 2 2 8 5 2 3" xfId="11459"/>
    <cellStyle name="Normal 2 2 2 2 2 8 5 3" xfId="3923"/>
    <cellStyle name="Normal 2 2 2 2 2 8 5 3 2" xfId="8405"/>
    <cellStyle name="Normal 2 2 2 2 2 8 5 3 2 2" xfId="17435"/>
    <cellStyle name="Normal 2 2 2 2 2 8 5 3 3" xfId="12953"/>
    <cellStyle name="Normal 2 2 2 2 2 8 5 4" xfId="5417"/>
    <cellStyle name="Normal 2 2 2 2 2 8 5 4 2" xfId="14447"/>
    <cellStyle name="Normal 2 2 2 2 2 8 5 5" xfId="9965"/>
    <cellStyle name="Normal 2 2 2 2 2 8 6" xfId="1684"/>
    <cellStyle name="Normal 2 2 2 2 2 8 6 2" xfId="6166"/>
    <cellStyle name="Normal 2 2 2 2 2 8 6 2 2" xfId="15196"/>
    <cellStyle name="Normal 2 2 2 2 2 8 6 3" xfId="10714"/>
    <cellStyle name="Normal 2 2 2 2 2 8 7" xfId="3178"/>
    <cellStyle name="Normal 2 2 2 2 2 8 7 2" xfId="7660"/>
    <cellStyle name="Normal 2 2 2 2 2 8 7 2 2" xfId="16690"/>
    <cellStyle name="Normal 2 2 2 2 2 8 7 3" xfId="12208"/>
    <cellStyle name="Normal 2 2 2 2 2 8 8" xfId="4672"/>
    <cellStyle name="Normal 2 2 2 2 2 8 8 2" xfId="13702"/>
    <cellStyle name="Normal 2 2 2 2 2 8 9" xfId="9220"/>
    <cellStyle name="Normal 2 2 2 2 2 9" xfId="213"/>
    <cellStyle name="Normal 2 2 2 2 2 9 2" xfId="958"/>
    <cellStyle name="Normal 2 2 2 2 2 9 2 2" xfId="2452"/>
    <cellStyle name="Normal 2 2 2 2 2 9 2 2 2" xfId="6934"/>
    <cellStyle name="Normal 2 2 2 2 2 9 2 2 2 2" xfId="15964"/>
    <cellStyle name="Normal 2 2 2 2 2 9 2 2 3" xfId="11482"/>
    <cellStyle name="Normal 2 2 2 2 2 9 2 3" xfId="3946"/>
    <cellStyle name="Normal 2 2 2 2 2 9 2 3 2" xfId="8428"/>
    <cellStyle name="Normal 2 2 2 2 2 9 2 3 2 2" xfId="17458"/>
    <cellStyle name="Normal 2 2 2 2 2 9 2 3 3" xfId="12976"/>
    <cellStyle name="Normal 2 2 2 2 2 9 2 4" xfId="5440"/>
    <cellStyle name="Normal 2 2 2 2 2 9 2 4 2" xfId="14470"/>
    <cellStyle name="Normal 2 2 2 2 2 9 2 5" xfId="9988"/>
    <cellStyle name="Normal 2 2 2 2 2 9 3" xfId="1707"/>
    <cellStyle name="Normal 2 2 2 2 2 9 3 2" xfId="6189"/>
    <cellStyle name="Normal 2 2 2 2 2 9 3 2 2" xfId="15219"/>
    <cellStyle name="Normal 2 2 2 2 2 9 3 3" xfId="10737"/>
    <cellStyle name="Normal 2 2 2 2 2 9 4" xfId="3201"/>
    <cellStyle name="Normal 2 2 2 2 2 9 4 2" xfId="7683"/>
    <cellStyle name="Normal 2 2 2 2 2 9 4 2 2" xfId="16713"/>
    <cellStyle name="Normal 2 2 2 2 2 9 4 3" xfId="12231"/>
    <cellStyle name="Normal 2 2 2 2 2 9 5" xfId="4695"/>
    <cellStyle name="Normal 2 2 2 2 2 9 5 2" xfId="13725"/>
    <cellStyle name="Normal 2 2 2 2 2 9 6" xfId="9243"/>
    <cellStyle name="Normal 2 2 2 2 3" xfId="47"/>
    <cellStyle name="Normal 2 2 2 2 3 2" xfId="233"/>
    <cellStyle name="Normal 2 2 2 2 3 2 2" xfId="978"/>
    <cellStyle name="Normal 2 2 2 2 3 2 2 2" xfId="2472"/>
    <cellStyle name="Normal 2 2 2 2 3 2 2 2 2" xfId="6954"/>
    <cellStyle name="Normal 2 2 2 2 3 2 2 2 2 2" xfId="15984"/>
    <cellStyle name="Normal 2 2 2 2 3 2 2 2 3" xfId="11502"/>
    <cellStyle name="Normal 2 2 2 2 3 2 2 3" xfId="3966"/>
    <cellStyle name="Normal 2 2 2 2 3 2 2 3 2" xfId="8448"/>
    <cellStyle name="Normal 2 2 2 2 3 2 2 3 2 2" xfId="17478"/>
    <cellStyle name="Normal 2 2 2 2 3 2 2 3 3" xfId="12996"/>
    <cellStyle name="Normal 2 2 2 2 3 2 2 4" xfId="5460"/>
    <cellStyle name="Normal 2 2 2 2 3 2 2 4 2" xfId="14490"/>
    <cellStyle name="Normal 2 2 2 2 3 2 2 5" xfId="10008"/>
    <cellStyle name="Normal 2 2 2 2 3 2 3" xfId="1727"/>
    <cellStyle name="Normal 2 2 2 2 3 2 3 2" xfId="6209"/>
    <cellStyle name="Normal 2 2 2 2 3 2 3 2 2" xfId="15239"/>
    <cellStyle name="Normal 2 2 2 2 3 2 3 3" xfId="10757"/>
    <cellStyle name="Normal 2 2 2 2 3 2 4" xfId="3221"/>
    <cellStyle name="Normal 2 2 2 2 3 2 4 2" xfId="7703"/>
    <cellStyle name="Normal 2 2 2 2 3 2 4 2 2" xfId="16733"/>
    <cellStyle name="Normal 2 2 2 2 3 2 4 3" xfId="12251"/>
    <cellStyle name="Normal 2 2 2 2 3 2 5" xfId="4715"/>
    <cellStyle name="Normal 2 2 2 2 3 2 5 2" xfId="13745"/>
    <cellStyle name="Normal 2 2 2 2 3 2 6" xfId="9263"/>
    <cellStyle name="Normal 2 2 2 2 3 3" xfId="419"/>
    <cellStyle name="Normal 2 2 2 2 3 3 2" xfId="1166"/>
    <cellStyle name="Normal 2 2 2 2 3 3 2 2" xfId="2660"/>
    <cellStyle name="Normal 2 2 2 2 3 3 2 2 2" xfId="7142"/>
    <cellStyle name="Normal 2 2 2 2 3 3 2 2 2 2" xfId="16172"/>
    <cellStyle name="Normal 2 2 2 2 3 3 2 2 3" xfId="11690"/>
    <cellStyle name="Normal 2 2 2 2 3 3 2 3" xfId="4154"/>
    <cellStyle name="Normal 2 2 2 2 3 3 2 3 2" xfId="8636"/>
    <cellStyle name="Normal 2 2 2 2 3 3 2 3 2 2" xfId="17666"/>
    <cellStyle name="Normal 2 2 2 2 3 3 2 3 3" xfId="13184"/>
    <cellStyle name="Normal 2 2 2 2 3 3 2 4" xfId="5648"/>
    <cellStyle name="Normal 2 2 2 2 3 3 2 4 2" xfId="14678"/>
    <cellStyle name="Normal 2 2 2 2 3 3 2 5" xfId="10196"/>
    <cellStyle name="Normal 2 2 2 2 3 3 3" xfId="1913"/>
    <cellStyle name="Normal 2 2 2 2 3 3 3 2" xfId="6395"/>
    <cellStyle name="Normal 2 2 2 2 3 3 3 2 2" xfId="15425"/>
    <cellStyle name="Normal 2 2 2 2 3 3 3 3" xfId="10943"/>
    <cellStyle name="Normal 2 2 2 2 3 3 4" xfId="3407"/>
    <cellStyle name="Normal 2 2 2 2 3 3 4 2" xfId="7889"/>
    <cellStyle name="Normal 2 2 2 2 3 3 4 2 2" xfId="16919"/>
    <cellStyle name="Normal 2 2 2 2 3 3 4 3" xfId="12437"/>
    <cellStyle name="Normal 2 2 2 2 3 3 5" xfId="4901"/>
    <cellStyle name="Normal 2 2 2 2 3 3 5 2" xfId="13931"/>
    <cellStyle name="Normal 2 2 2 2 3 3 6" xfId="9449"/>
    <cellStyle name="Normal 2 2 2 2 3 4" xfId="605"/>
    <cellStyle name="Normal 2 2 2 2 3 4 2" xfId="1352"/>
    <cellStyle name="Normal 2 2 2 2 3 4 2 2" xfId="2846"/>
    <cellStyle name="Normal 2 2 2 2 3 4 2 2 2" xfId="7328"/>
    <cellStyle name="Normal 2 2 2 2 3 4 2 2 2 2" xfId="16358"/>
    <cellStyle name="Normal 2 2 2 2 3 4 2 2 3" xfId="11876"/>
    <cellStyle name="Normal 2 2 2 2 3 4 2 3" xfId="4340"/>
    <cellStyle name="Normal 2 2 2 2 3 4 2 3 2" xfId="8822"/>
    <cellStyle name="Normal 2 2 2 2 3 4 2 3 2 2" xfId="17852"/>
    <cellStyle name="Normal 2 2 2 2 3 4 2 3 3" xfId="13370"/>
    <cellStyle name="Normal 2 2 2 2 3 4 2 4" xfId="5834"/>
    <cellStyle name="Normal 2 2 2 2 3 4 2 4 2" xfId="14864"/>
    <cellStyle name="Normal 2 2 2 2 3 4 2 5" xfId="10382"/>
    <cellStyle name="Normal 2 2 2 2 3 4 3" xfId="2099"/>
    <cellStyle name="Normal 2 2 2 2 3 4 3 2" xfId="6581"/>
    <cellStyle name="Normal 2 2 2 2 3 4 3 2 2" xfId="15611"/>
    <cellStyle name="Normal 2 2 2 2 3 4 3 3" xfId="11129"/>
    <cellStyle name="Normal 2 2 2 2 3 4 4" xfId="3593"/>
    <cellStyle name="Normal 2 2 2 2 3 4 4 2" xfId="8075"/>
    <cellStyle name="Normal 2 2 2 2 3 4 4 2 2" xfId="17105"/>
    <cellStyle name="Normal 2 2 2 2 3 4 4 3" xfId="12623"/>
    <cellStyle name="Normal 2 2 2 2 3 4 5" xfId="5087"/>
    <cellStyle name="Normal 2 2 2 2 3 4 5 2" xfId="14117"/>
    <cellStyle name="Normal 2 2 2 2 3 4 6" xfId="9635"/>
    <cellStyle name="Normal 2 2 2 2 3 5" xfId="792"/>
    <cellStyle name="Normal 2 2 2 2 3 5 2" xfId="2286"/>
    <cellStyle name="Normal 2 2 2 2 3 5 2 2" xfId="6768"/>
    <cellStyle name="Normal 2 2 2 2 3 5 2 2 2" xfId="15798"/>
    <cellStyle name="Normal 2 2 2 2 3 5 2 3" xfId="11316"/>
    <cellStyle name="Normal 2 2 2 2 3 5 3" xfId="3780"/>
    <cellStyle name="Normal 2 2 2 2 3 5 3 2" xfId="8262"/>
    <cellStyle name="Normal 2 2 2 2 3 5 3 2 2" xfId="17292"/>
    <cellStyle name="Normal 2 2 2 2 3 5 3 3" xfId="12810"/>
    <cellStyle name="Normal 2 2 2 2 3 5 4" xfId="5274"/>
    <cellStyle name="Normal 2 2 2 2 3 5 4 2" xfId="14304"/>
    <cellStyle name="Normal 2 2 2 2 3 5 5" xfId="9822"/>
    <cellStyle name="Normal 2 2 2 2 3 6" xfId="1541"/>
    <cellStyle name="Normal 2 2 2 2 3 6 2" xfId="6023"/>
    <cellStyle name="Normal 2 2 2 2 3 6 2 2" xfId="15053"/>
    <cellStyle name="Normal 2 2 2 2 3 6 3" xfId="10571"/>
    <cellStyle name="Normal 2 2 2 2 3 7" xfId="3035"/>
    <cellStyle name="Normal 2 2 2 2 3 7 2" xfId="7517"/>
    <cellStyle name="Normal 2 2 2 2 3 7 2 2" xfId="16547"/>
    <cellStyle name="Normal 2 2 2 2 3 7 3" xfId="12065"/>
    <cellStyle name="Normal 2 2 2 2 3 8" xfId="4529"/>
    <cellStyle name="Normal 2 2 2 2 3 8 2" xfId="13559"/>
    <cellStyle name="Normal 2 2 2 2 3 9" xfId="9077"/>
    <cellStyle name="Normal 2 2 2 2 4" xfId="70"/>
    <cellStyle name="Normal 2 2 2 2 4 2" xfId="256"/>
    <cellStyle name="Normal 2 2 2 2 4 2 2" xfId="1001"/>
    <cellStyle name="Normal 2 2 2 2 4 2 2 2" xfId="2495"/>
    <cellStyle name="Normal 2 2 2 2 4 2 2 2 2" xfId="6977"/>
    <cellStyle name="Normal 2 2 2 2 4 2 2 2 2 2" xfId="16007"/>
    <cellStyle name="Normal 2 2 2 2 4 2 2 2 3" xfId="11525"/>
    <cellStyle name="Normal 2 2 2 2 4 2 2 3" xfId="3989"/>
    <cellStyle name="Normal 2 2 2 2 4 2 2 3 2" xfId="8471"/>
    <cellStyle name="Normal 2 2 2 2 4 2 2 3 2 2" xfId="17501"/>
    <cellStyle name="Normal 2 2 2 2 4 2 2 3 3" xfId="13019"/>
    <cellStyle name="Normal 2 2 2 2 4 2 2 4" xfId="5483"/>
    <cellStyle name="Normal 2 2 2 2 4 2 2 4 2" xfId="14513"/>
    <cellStyle name="Normal 2 2 2 2 4 2 2 5" xfId="10031"/>
    <cellStyle name="Normal 2 2 2 2 4 2 3" xfId="1750"/>
    <cellStyle name="Normal 2 2 2 2 4 2 3 2" xfId="6232"/>
    <cellStyle name="Normal 2 2 2 2 4 2 3 2 2" xfId="15262"/>
    <cellStyle name="Normal 2 2 2 2 4 2 3 3" xfId="10780"/>
    <cellStyle name="Normal 2 2 2 2 4 2 4" xfId="3244"/>
    <cellStyle name="Normal 2 2 2 2 4 2 4 2" xfId="7726"/>
    <cellStyle name="Normal 2 2 2 2 4 2 4 2 2" xfId="16756"/>
    <cellStyle name="Normal 2 2 2 2 4 2 4 3" xfId="12274"/>
    <cellStyle name="Normal 2 2 2 2 4 2 5" xfId="4738"/>
    <cellStyle name="Normal 2 2 2 2 4 2 5 2" xfId="13768"/>
    <cellStyle name="Normal 2 2 2 2 4 2 6" xfId="9286"/>
    <cellStyle name="Normal 2 2 2 2 4 3" xfId="442"/>
    <cellStyle name="Normal 2 2 2 2 4 3 2" xfId="1189"/>
    <cellStyle name="Normal 2 2 2 2 4 3 2 2" xfId="2683"/>
    <cellStyle name="Normal 2 2 2 2 4 3 2 2 2" xfId="7165"/>
    <cellStyle name="Normal 2 2 2 2 4 3 2 2 2 2" xfId="16195"/>
    <cellStyle name="Normal 2 2 2 2 4 3 2 2 3" xfId="11713"/>
    <cellStyle name="Normal 2 2 2 2 4 3 2 3" xfId="4177"/>
    <cellStyle name="Normal 2 2 2 2 4 3 2 3 2" xfId="8659"/>
    <cellStyle name="Normal 2 2 2 2 4 3 2 3 2 2" xfId="17689"/>
    <cellStyle name="Normal 2 2 2 2 4 3 2 3 3" xfId="13207"/>
    <cellStyle name="Normal 2 2 2 2 4 3 2 4" xfId="5671"/>
    <cellStyle name="Normal 2 2 2 2 4 3 2 4 2" xfId="14701"/>
    <cellStyle name="Normal 2 2 2 2 4 3 2 5" xfId="10219"/>
    <cellStyle name="Normal 2 2 2 2 4 3 3" xfId="1936"/>
    <cellStyle name="Normal 2 2 2 2 4 3 3 2" xfId="6418"/>
    <cellStyle name="Normal 2 2 2 2 4 3 3 2 2" xfId="15448"/>
    <cellStyle name="Normal 2 2 2 2 4 3 3 3" xfId="10966"/>
    <cellStyle name="Normal 2 2 2 2 4 3 4" xfId="3430"/>
    <cellStyle name="Normal 2 2 2 2 4 3 4 2" xfId="7912"/>
    <cellStyle name="Normal 2 2 2 2 4 3 4 2 2" xfId="16942"/>
    <cellStyle name="Normal 2 2 2 2 4 3 4 3" xfId="12460"/>
    <cellStyle name="Normal 2 2 2 2 4 3 5" xfId="4924"/>
    <cellStyle name="Normal 2 2 2 2 4 3 5 2" xfId="13954"/>
    <cellStyle name="Normal 2 2 2 2 4 3 6" xfId="9472"/>
    <cellStyle name="Normal 2 2 2 2 4 4" xfId="628"/>
    <cellStyle name="Normal 2 2 2 2 4 4 2" xfId="1375"/>
    <cellStyle name="Normal 2 2 2 2 4 4 2 2" xfId="2869"/>
    <cellStyle name="Normal 2 2 2 2 4 4 2 2 2" xfId="7351"/>
    <cellStyle name="Normal 2 2 2 2 4 4 2 2 2 2" xfId="16381"/>
    <cellStyle name="Normal 2 2 2 2 4 4 2 2 3" xfId="11899"/>
    <cellStyle name="Normal 2 2 2 2 4 4 2 3" xfId="4363"/>
    <cellStyle name="Normal 2 2 2 2 4 4 2 3 2" xfId="8845"/>
    <cellStyle name="Normal 2 2 2 2 4 4 2 3 2 2" xfId="17875"/>
    <cellStyle name="Normal 2 2 2 2 4 4 2 3 3" xfId="13393"/>
    <cellStyle name="Normal 2 2 2 2 4 4 2 4" xfId="5857"/>
    <cellStyle name="Normal 2 2 2 2 4 4 2 4 2" xfId="14887"/>
    <cellStyle name="Normal 2 2 2 2 4 4 2 5" xfId="10405"/>
    <cellStyle name="Normal 2 2 2 2 4 4 3" xfId="2122"/>
    <cellStyle name="Normal 2 2 2 2 4 4 3 2" xfId="6604"/>
    <cellStyle name="Normal 2 2 2 2 4 4 3 2 2" xfId="15634"/>
    <cellStyle name="Normal 2 2 2 2 4 4 3 3" xfId="11152"/>
    <cellStyle name="Normal 2 2 2 2 4 4 4" xfId="3616"/>
    <cellStyle name="Normal 2 2 2 2 4 4 4 2" xfId="8098"/>
    <cellStyle name="Normal 2 2 2 2 4 4 4 2 2" xfId="17128"/>
    <cellStyle name="Normal 2 2 2 2 4 4 4 3" xfId="12646"/>
    <cellStyle name="Normal 2 2 2 2 4 4 5" xfId="5110"/>
    <cellStyle name="Normal 2 2 2 2 4 4 5 2" xfId="14140"/>
    <cellStyle name="Normal 2 2 2 2 4 4 6" xfId="9658"/>
    <cellStyle name="Normal 2 2 2 2 4 5" xfId="815"/>
    <cellStyle name="Normal 2 2 2 2 4 5 2" xfId="2309"/>
    <cellStyle name="Normal 2 2 2 2 4 5 2 2" xfId="6791"/>
    <cellStyle name="Normal 2 2 2 2 4 5 2 2 2" xfId="15821"/>
    <cellStyle name="Normal 2 2 2 2 4 5 2 3" xfId="11339"/>
    <cellStyle name="Normal 2 2 2 2 4 5 3" xfId="3803"/>
    <cellStyle name="Normal 2 2 2 2 4 5 3 2" xfId="8285"/>
    <cellStyle name="Normal 2 2 2 2 4 5 3 2 2" xfId="17315"/>
    <cellStyle name="Normal 2 2 2 2 4 5 3 3" xfId="12833"/>
    <cellStyle name="Normal 2 2 2 2 4 5 4" xfId="5297"/>
    <cellStyle name="Normal 2 2 2 2 4 5 4 2" xfId="14327"/>
    <cellStyle name="Normal 2 2 2 2 4 5 5" xfId="9845"/>
    <cellStyle name="Normal 2 2 2 2 4 6" xfId="1564"/>
    <cellStyle name="Normal 2 2 2 2 4 6 2" xfId="6046"/>
    <cellStyle name="Normal 2 2 2 2 4 6 2 2" xfId="15076"/>
    <cellStyle name="Normal 2 2 2 2 4 6 3" xfId="10594"/>
    <cellStyle name="Normal 2 2 2 2 4 7" xfId="3058"/>
    <cellStyle name="Normal 2 2 2 2 4 7 2" xfId="7540"/>
    <cellStyle name="Normal 2 2 2 2 4 7 2 2" xfId="16570"/>
    <cellStyle name="Normal 2 2 2 2 4 7 3" xfId="12088"/>
    <cellStyle name="Normal 2 2 2 2 4 8" xfId="4552"/>
    <cellStyle name="Normal 2 2 2 2 4 8 2" xfId="13582"/>
    <cellStyle name="Normal 2 2 2 2 4 9" xfId="9100"/>
    <cellStyle name="Normal 2 2 2 2 5" xfId="94"/>
    <cellStyle name="Normal 2 2 2 2 5 2" xfId="280"/>
    <cellStyle name="Normal 2 2 2 2 5 2 2" xfId="1024"/>
    <cellStyle name="Normal 2 2 2 2 5 2 2 2" xfId="2518"/>
    <cellStyle name="Normal 2 2 2 2 5 2 2 2 2" xfId="7000"/>
    <cellStyle name="Normal 2 2 2 2 5 2 2 2 2 2" xfId="16030"/>
    <cellStyle name="Normal 2 2 2 2 5 2 2 2 3" xfId="11548"/>
    <cellStyle name="Normal 2 2 2 2 5 2 2 3" xfId="4012"/>
    <cellStyle name="Normal 2 2 2 2 5 2 2 3 2" xfId="8494"/>
    <cellStyle name="Normal 2 2 2 2 5 2 2 3 2 2" xfId="17524"/>
    <cellStyle name="Normal 2 2 2 2 5 2 2 3 3" xfId="13042"/>
    <cellStyle name="Normal 2 2 2 2 5 2 2 4" xfId="5506"/>
    <cellStyle name="Normal 2 2 2 2 5 2 2 4 2" xfId="14536"/>
    <cellStyle name="Normal 2 2 2 2 5 2 2 5" xfId="10054"/>
    <cellStyle name="Normal 2 2 2 2 5 2 3" xfId="1774"/>
    <cellStyle name="Normal 2 2 2 2 5 2 3 2" xfId="6256"/>
    <cellStyle name="Normal 2 2 2 2 5 2 3 2 2" xfId="15286"/>
    <cellStyle name="Normal 2 2 2 2 5 2 3 3" xfId="10804"/>
    <cellStyle name="Normal 2 2 2 2 5 2 4" xfId="3268"/>
    <cellStyle name="Normal 2 2 2 2 5 2 4 2" xfId="7750"/>
    <cellStyle name="Normal 2 2 2 2 5 2 4 2 2" xfId="16780"/>
    <cellStyle name="Normal 2 2 2 2 5 2 4 3" xfId="12298"/>
    <cellStyle name="Normal 2 2 2 2 5 2 5" xfId="4762"/>
    <cellStyle name="Normal 2 2 2 2 5 2 5 2" xfId="13792"/>
    <cellStyle name="Normal 2 2 2 2 5 2 6" xfId="9310"/>
    <cellStyle name="Normal 2 2 2 2 5 3" xfId="466"/>
    <cellStyle name="Normal 2 2 2 2 5 3 2" xfId="1213"/>
    <cellStyle name="Normal 2 2 2 2 5 3 2 2" xfId="2707"/>
    <cellStyle name="Normal 2 2 2 2 5 3 2 2 2" xfId="7189"/>
    <cellStyle name="Normal 2 2 2 2 5 3 2 2 2 2" xfId="16219"/>
    <cellStyle name="Normal 2 2 2 2 5 3 2 2 3" xfId="11737"/>
    <cellStyle name="Normal 2 2 2 2 5 3 2 3" xfId="4201"/>
    <cellStyle name="Normal 2 2 2 2 5 3 2 3 2" xfId="8683"/>
    <cellStyle name="Normal 2 2 2 2 5 3 2 3 2 2" xfId="17713"/>
    <cellStyle name="Normal 2 2 2 2 5 3 2 3 3" xfId="13231"/>
    <cellStyle name="Normal 2 2 2 2 5 3 2 4" xfId="5695"/>
    <cellStyle name="Normal 2 2 2 2 5 3 2 4 2" xfId="14725"/>
    <cellStyle name="Normal 2 2 2 2 5 3 2 5" xfId="10243"/>
    <cellStyle name="Normal 2 2 2 2 5 3 3" xfId="1960"/>
    <cellStyle name="Normal 2 2 2 2 5 3 3 2" xfId="6442"/>
    <cellStyle name="Normal 2 2 2 2 5 3 3 2 2" xfId="15472"/>
    <cellStyle name="Normal 2 2 2 2 5 3 3 3" xfId="10990"/>
    <cellStyle name="Normal 2 2 2 2 5 3 4" xfId="3454"/>
    <cellStyle name="Normal 2 2 2 2 5 3 4 2" xfId="7936"/>
    <cellStyle name="Normal 2 2 2 2 5 3 4 2 2" xfId="16966"/>
    <cellStyle name="Normal 2 2 2 2 5 3 4 3" xfId="12484"/>
    <cellStyle name="Normal 2 2 2 2 5 3 5" xfId="4948"/>
    <cellStyle name="Normal 2 2 2 2 5 3 5 2" xfId="13978"/>
    <cellStyle name="Normal 2 2 2 2 5 3 6" xfId="9496"/>
    <cellStyle name="Normal 2 2 2 2 5 4" xfId="652"/>
    <cellStyle name="Normal 2 2 2 2 5 4 2" xfId="1399"/>
    <cellStyle name="Normal 2 2 2 2 5 4 2 2" xfId="2893"/>
    <cellStyle name="Normal 2 2 2 2 5 4 2 2 2" xfId="7375"/>
    <cellStyle name="Normal 2 2 2 2 5 4 2 2 2 2" xfId="16405"/>
    <cellStyle name="Normal 2 2 2 2 5 4 2 2 3" xfId="11923"/>
    <cellStyle name="Normal 2 2 2 2 5 4 2 3" xfId="4387"/>
    <cellStyle name="Normal 2 2 2 2 5 4 2 3 2" xfId="8869"/>
    <cellStyle name="Normal 2 2 2 2 5 4 2 3 2 2" xfId="17899"/>
    <cellStyle name="Normal 2 2 2 2 5 4 2 3 3" xfId="13417"/>
    <cellStyle name="Normal 2 2 2 2 5 4 2 4" xfId="5881"/>
    <cellStyle name="Normal 2 2 2 2 5 4 2 4 2" xfId="14911"/>
    <cellStyle name="Normal 2 2 2 2 5 4 2 5" xfId="10429"/>
    <cellStyle name="Normal 2 2 2 2 5 4 3" xfId="2146"/>
    <cellStyle name="Normal 2 2 2 2 5 4 3 2" xfId="6628"/>
    <cellStyle name="Normal 2 2 2 2 5 4 3 2 2" xfId="15658"/>
    <cellStyle name="Normal 2 2 2 2 5 4 3 3" xfId="11176"/>
    <cellStyle name="Normal 2 2 2 2 5 4 4" xfId="3640"/>
    <cellStyle name="Normal 2 2 2 2 5 4 4 2" xfId="8122"/>
    <cellStyle name="Normal 2 2 2 2 5 4 4 2 2" xfId="17152"/>
    <cellStyle name="Normal 2 2 2 2 5 4 4 3" xfId="12670"/>
    <cellStyle name="Normal 2 2 2 2 5 4 5" xfId="5134"/>
    <cellStyle name="Normal 2 2 2 2 5 4 5 2" xfId="14164"/>
    <cellStyle name="Normal 2 2 2 2 5 4 6" xfId="9682"/>
    <cellStyle name="Normal 2 2 2 2 5 5" xfId="839"/>
    <cellStyle name="Normal 2 2 2 2 5 5 2" xfId="2333"/>
    <cellStyle name="Normal 2 2 2 2 5 5 2 2" xfId="6815"/>
    <cellStyle name="Normal 2 2 2 2 5 5 2 2 2" xfId="15845"/>
    <cellStyle name="Normal 2 2 2 2 5 5 2 3" xfId="11363"/>
    <cellStyle name="Normal 2 2 2 2 5 5 3" xfId="3827"/>
    <cellStyle name="Normal 2 2 2 2 5 5 3 2" xfId="8309"/>
    <cellStyle name="Normal 2 2 2 2 5 5 3 2 2" xfId="17339"/>
    <cellStyle name="Normal 2 2 2 2 5 5 3 3" xfId="12857"/>
    <cellStyle name="Normal 2 2 2 2 5 5 4" xfId="5321"/>
    <cellStyle name="Normal 2 2 2 2 5 5 4 2" xfId="14351"/>
    <cellStyle name="Normal 2 2 2 2 5 5 5" xfId="9869"/>
    <cellStyle name="Normal 2 2 2 2 5 6" xfId="1588"/>
    <cellStyle name="Normal 2 2 2 2 5 6 2" xfId="6070"/>
    <cellStyle name="Normal 2 2 2 2 5 6 2 2" xfId="15100"/>
    <cellStyle name="Normal 2 2 2 2 5 6 3" xfId="10618"/>
    <cellStyle name="Normal 2 2 2 2 5 7" xfId="3082"/>
    <cellStyle name="Normal 2 2 2 2 5 7 2" xfId="7564"/>
    <cellStyle name="Normal 2 2 2 2 5 7 2 2" xfId="16594"/>
    <cellStyle name="Normal 2 2 2 2 5 7 3" xfId="12112"/>
    <cellStyle name="Normal 2 2 2 2 5 8" xfId="4576"/>
    <cellStyle name="Normal 2 2 2 2 5 8 2" xfId="13606"/>
    <cellStyle name="Normal 2 2 2 2 5 9" xfId="9124"/>
    <cellStyle name="Normal 2 2 2 2 6" xfId="102"/>
    <cellStyle name="Normal 2 2 2 2 6 2" xfId="288"/>
    <cellStyle name="Normal 2 2 2 2 6 2 2" xfId="1031"/>
    <cellStyle name="Normal 2 2 2 2 6 2 2 2" xfId="2525"/>
    <cellStyle name="Normal 2 2 2 2 6 2 2 2 2" xfId="7007"/>
    <cellStyle name="Normal 2 2 2 2 6 2 2 2 2 2" xfId="16037"/>
    <cellStyle name="Normal 2 2 2 2 6 2 2 2 3" xfId="11555"/>
    <cellStyle name="Normal 2 2 2 2 6 2 2 3" xfId="4019"/>
    <cellStyle name="Normal 2 2 2 2 6 2 2 3 2" xfId="8501"/>
    <cellStyle name="Normal 2 2 2 2 6 2 2 3 2 2" xfId="17531"/>
    <cellStyle name="Normal 2 2 2 2 6 2 2 3 3" xfId="13049"/>
    <cellStyle name="Normal 2 2 2 2 6 2 2 4" xfId="5513"/>
    <cellStyle name="Normal 2 2 2 2 6 2 2 4 2" xfId="14543"/>
    <cellStyle name="Normal 2 2 2 2 6 2 2 5" xfId="10061"/>
    <cellStyle name="Normal 2 2 2 2 6 2 3" xfId="1782"/>
    <cellStyle name="Normal 2 2 2 2 6 2 3 2" xfId="6264"/>
    <cellStyle name="Normal 2 2 2 2 6 2 3 2 2" xfId="15294"/>
    <cellStyle name="Normal 2 2 2 2 6 2 3 3" xfId="10812"/>
    <cellStyle name="Normal 2 2 2 2 6 2 4" xfId="3276"/>
    <cellStyle name="Normal 2 2 2 2 6 2 4 2" xfId="7758"/>
    <cellStyle name="Normal 2 2 2 2 6 2 4 2 2" xfId="16788"/>
    <cellStyle name="Normal 2 2 2 2 6 2 4 3" xfId="12306"/>
    <cellStyle name="Normal 2 2 2 2 6 2 5" xfId="4770"/>
    <cellStyle name="Normal 2 2 2 2 6 2 5 2" xfId="13800"/>
    <cellStyle name="Normal 2 2 2 2 6 2 6" xfId="9318"/>
    <cellStyle name="Normal 2 2 2 2 6 3" xfId="474"/>
    <cellStyle name="Normal 2 2 2 2 6 3 2" xfId="1221"/>
    <cellStyle name="Normal 2 2 2 2 6 3 2 2" xfId="2715"/>
    <cellStyle name="Normal 2 2 2 2 6 3 2 2 2" xfId="7197"/>
    <cellStyle name="Normal 2 2 2 2 6 3 2 2 2 2" xfId="16227"/>
    <cellStyle name="Normal 2 2 2 2 6 3 2 2 3" xfId="11745"/>
    <cellStyle name="Normal 2 2 2 2 6 3 2 3" xfId="4209"/>
    <cellStyle name="Normal 2 2 2 2 6 3 2 3 2" xfId="8691"/>
    <cellStyle name="Normal 2 2 2 2 6 3 2 3 2 2" xfId="17721"/>
    <cellStyle name="Normal 2 2 2 2 6 3 2 3 3" xfId="13239"/>
    <cellStyle name="Normal 2 2 2 2 6 3 2 4" xfId="5703"/>
    <cellStyle name="Normal 2 2 2 2 6 3 2 4 2" xfId="14733"/>
    <cellStyle name="Normal 2 2 2 2 6 3 2 5" xfId="10251"/>
    <cellStyle name="Normal 2 2 2 2 6 3 3" xfId="1968"/>
    <cellStyle name="Normal 2 2 2 2 6 3 3 2" xfId="6450"/>
    <cellStyle name="Normal 2 2 2 2 6 3 3 2 2" xfId="15480"/>
    <cellStyle name="Normal 2 2 2 2 6 3 3 3" xfId="10998"/>
    <cellStyle name="Normal 2 2 2 2 6 3 4" xfId="3462"/>
    <cellStyle name="Normal 2 2 2 2 6 3 4 2" xfId="7944"/>
    <cellStyle name="Normal 2 2 2 2 6 3 4 2 2" xfId="16974"/>
    <cellStyle name="Normal 2 2 2 2 6 3 4 3" xfId="12492"/>
    <cellStyle name="Normal 2 2 2 2 6 3 5" xfId="4956"/>
    <cellStyle name="Normal 2 2 2 2 6 3 5 2" xfId="13986"/>
    <cellStyle name="Normal 2 2 2 2 6 3 6" xfId="9504"/>
    <cellStyle name="Normal 2 2 2 2 6 4" xfId="660"/>
    <cellStyle name="Normal 2 2 2 2 6 4 2" xfId="1407"/>
    <cellStyle name="Normal 2 2 2 2 6 4 2 2" xfId="2901"/>
    <cellStyle name="Normal 2 2 2 2 6 4 2 2 2" xfId="7383"/>
    <cellStyle name="Normal 2 2 2 2 6 4 2 2 2 2" xfId="16413"/>
    <cellStyle name="Normal 2 2 2 2 6 4 2 2 3" xfId="11931"/>
    <cellStyle name="Normal 2 2 2 2 6 4 2 3" xfId="4395"/>
    <cellStyle name="Normal 2 2 2 2 6 4 2 3 2" xfId="8877"/>
    <cellStyle name="Normal 2 2 2 2 6 4 2 3 2 2" xfId="17907"/>
    <cellStyle name="Normal 2 2 2 2 6 4 2 3 3" xfId="13425"/>
    <cellStyle name="Normal 2 2 2 2 6 4 2 4" xfId="5889"/>
    <cellStyle name="Normal 2 2 2 2 6 4 2 4 2" xfId="14919"/>
    <cellStyle name="Normal 2 2 2 2 6 4 2 5" xfId="10437"/>
    <cellStyle name="Normal 2 2 2 2 6 4 3" xfId="2154"/>
    <cellStyle name="Normal 2 2 2 2 6 4 3 2" xfId="6636"/>
    <cellStyle name="Normal 2 2 2 2 6 4 3 2 2" xfId="15666"/>
    <cellStyle name="Normal 2 2 2 2 6 4 3 3" xfId="11184"/>
    <cellStyle name="Normal 2 2 2 2 6 4 4" xfId="3648"/>
    <cellStyle name="Normal 2 2 2 2 6 4 4 2" xfId="8130"/>
    <cellStyle name="Normal 2 2 2 2 6 4 4 2 2" xfId="17160"/>
    <cellStyle name="Normal 2 2 2 2 6 4 4 3" xfId="12678"/>
    <cellStyle name="Normal 2 2 2 2 6 4 5" xfId="5142"/>
    <cellStyle name="Normal 2 2 2 2 6 4 5 2" xfId="14172"/>
    <cellStyle name="Normal 2 2 2 2 6 4 6" xfId="9690"/>
    <cellStyle name="Normal 2 2 2 2 6 5" xfId="847"/>
    <cellStyle name="Normal 2 2 2 2 6 5 2" xfId="2341"/>
    <cellStyle name="Normal 2 2 2 2 6 5 2 2" xfId="6823"/>
    <cellStyle name="Normal 2 2 2 2 6 5 2 2 2" xfId="15853"/>
    <cellStyle name="Normal 2 2 2 2 6 5 2 3" xfId="11371"/>
    <cellStyle name="Normal 2 2 2 2 6 5 3" xfId="3835"/>
    <cellStyle name="Normal 2 2 2 2 6 5 3 2" xfId="8317"/>
    <cellStyle name="Normal 2 2 2 2 6 5 3 2 2" xfId="17347"/>
    <cellStyle name="Normal 2 2 2 2 6 5 3 3" xfId="12865"/>
    <cellStyle name="Normal 2 2 2 2 6 5 4" xfId="5329"/>
    <cellStyle name="Normal 2 2 2 2 6 5 4 2" xfId="14359"/>
    <cellStyle name="Normal 2 2 2 2 6 5 5" xfId="9877"/>
    <cellStyle name="Normal 2 2 2 2 6 6" xfId="1596"/>
    <cellStyle name="Normal 2 2 2 2 6 6 2" xfId="6078"/>
    <cellStyle name="Normal 2 2 2 2 6 6 2 2" xfId="15108"/>
    <cellStyle name="Normal 2 2 2 2 6 6 3" xfId="10626"/>
    <cellStyle name="Normal 2 2 2 2 6 7" xfId="3090"/>
    <cellStyle name="Normal 2 2 2 2 6 7 2" xfId="7572"/>
    <cellStyle name="Normal 2 2 2 2 6 7 2 2" xfId="16602"/>
    <cellStyle name="Normal 2 2 2 2 6 7 3" xfId="12120"/>
    <cellStyle name="Normal 2 2 2 2 6 8" xfId="4584"/>
    <cellStyle name="Normal 2 2 2 2 6 8 2" xfId="13614"/>
    <cellStyle name="Normal 2 2 2 2 6 9" xfId="9132"/>
    <cellStyle name="Normal 2 2 2 2 7" xfId="141"/>
    <cellStyle name="Normal 2 2 2 2 7 2" xfId="327"/>
    <cellStyle name="Normal 2 2 2 2 7 2 2" xfId="1070"/>
    <cellStyle name="Normal 2 2 2 2 7 2 2 2" xfId="2564"/>
    <cellStyle name="Normal 2 2 2 2 7 2 2 2 2" xfId="7046"/>
    <cellStyle name="Normal 2 2 2 2 7 2 2 2 2 2" xfId="16076"/>
    <cellStyle name="Normal 2 2 2 2 7 2 2 2 3" xfId="11594"/>
    <cellStyle name="Normal 2 2 2 2 7 2 2 3" xfId="4058"/>
    <cellStyle name="Normal 2 2 2 2 7 2 2 3 2" xfId="8540"/>
    <cellStyle name="Normal 2 2 2 2 7 2 2 3 2 2" xfId="17570"/>
    <cellStyle name="Normal 2 2 2 2 7 2 2 3 3" xfId="13088"/>
    <cellStyle name="Normal 2 2 2 2 7 2 2 4" xfId="5552"/>
    <cellStyle name="Normal 2 2 2 2 7 2 2 4 2" xfId="14582"/>
    <cellStyle name="Normal 2 2 2 2 7 2 2 5" xfId="10100"/>
    <cellStyle name="Normal 2 2 2 2 7 2 3" xfId="1821"/>
    <cellStyle name="Normal 2 2 2 2 7 2 3 2" xfId="6303"/>
    <cellStyle name="Normal 2 2 2 2 7 2 3 2 2" xfId="15333"/>
    <cellStyle name="Normal 2 2 2 2 7 2 3 3" xfId="10851"/>
    <cellStyle name="Normal 2 2 2 2 7 2 4" xfId="3315"/>
    <cellStyle name="Normal 2 2 2 2 7 2 4 2" xfId="7797"/>
    <cellStyle name="Normal 2 2 2 2 7 2 4 2 2" xfId="16827"/>
    <cellStyle name="Normal 2 2 2 2 7 2 4 3" xfId="12345"/>
    <cellStyle name="Normal 2 2 2 2 7 2 5" xfId="4809"/>
    <cellStyle name="Normal 2 2 2 2 7 2 5 2" xfId="13839"/>
    <cellStyle name="Normal 2 2 2 2 7 2 6" xfId="9357"/>
    <cellStyle name="Normal 2 2 2 2 7 3" xfId="513"/>
    <cellStyle name="Normal 2 2 2 2 7 3 2" xfId="1260"/>
    <cellStyle name="Normal 2 2 2 2 7 3 2 2" xfId="2754"/>
    <cellStyle name="Normal 2 2 2 2 7 3 2 2 2" xfId="7236"/>
    <cellStyle name="Normal 2 2 2 2 7 3 2 2 2 2" xfId="16266"/>
    <cellStyle name="Normal 2 2 2 2 7 3 2 2 3" xfId="11784"/>
    <cellStyle name="Normal 2 2 2 2 7 3 2 3" xfId="4248"/>
    <cellStyle name="Normal 2 2 2 2 7 3 2 3 2" xfId="8730"/>
    <cellStyle name="Normal 2 2 2 2 7 3 2 3 2 2" xfId="17760"/>
    <cellStyle name="Normal 2 2 2 2 7 3 2 3 3" xfId="13278"/>
    <cellStyle name="Normal 2 2 2 2 7 3 2 4" xfId="5742"/>
    <cellStyle name="Normal 2 2 2 2 7 3 2 4 2" xfId="14772"/>
    <cellStyle name="Normal 2 2 2 2 7 3 2 5" xfId="10290"/>
    <cellStyle name="Normal 2 2 2 2 7 3 3" xfId="2007"/>
    <cellStyle name="Normal 2 2 2 2 7 3 3 2" xfId="6489"/>
    <cellStyle name="Normal 2 2 2 2 7 3 3 2 2" xfId="15519"/>
    <cellStyle name="Normal 2 2 2 2 7 3 3 3" xfId="11037"/>
    <cellStyle name="Normal 2 2 2 2 7 3 4" xfId="3501"/>
    <cellStyle name="Normal 2 2 2 2 7 3 4 2" xfId="7983"/>
    <cellStyle name="Normal 2 2 2 2 7 3 4 2 2" xfId="17013"/>
    <cellStyle name="Normal 2 2 2 2 7 3 4 3" xfId="12531"/>
    <cellStyle name="Normal 2 2 2 2 7 3 5" xfId="4995"/>
    <cellStyle name="Normal 2 2 2 2 7 3 5 2" xfId="14025"/>
    <cellStyle name="Normal 2 2 2 2 7 3 6" xfId="9543"/>
    <cellStyle name="Normal 2 2 2 2 7 4" xfId="699"/>
    <cellStyle name="Normal 2 2 2 2 7 4 2" xfId="1446"/>
    <cellStyle name="Normal 2 2 2 2 7 4 2 2" xfId="2940"/>
    <cellStyle name="Normal 2 2 2 2 7 4 2 2 2" xfId="7422"/>
    <cellStyle name="Normal 2 2 2 2 7 4 2 2 2 2" xfId="16452"/>
    <cellStyle name="Normal 2 2 2 2 7 4 2 2 3" xfId="11970"/>
    <cellStyle name="Normal 2 2 2 2 7 4 2 3" xfId="4434"/>
    <cellStyle name="Normal 2 2 2 2 7 4 2 3 2" xfId="8916"/>
    <cellStyle name="Normal 2 2 2 2 7 4 2 3 2 2" xfId="17946"/>
    <cellStyle name="Normal 2 2 2 2 7 4 2 3 3" xfId="13464"/>
    <cellStyle name="Normal 2 2 2 2 7 4 2 4" xfId="5928"/>
    <cellStyle name="Normal 2 2 2 2 7 4 2 4 2" xfId="14958"/>
    <cellStyle name="Normal 2 2 2 2 7 4 2 5" xfId="10476"/>
    <cellStyle name="Normal 2 2 2 2 7 4 3" xfId="2193"/>
    <cellStyle name="Normal 2 2 2 2 7 4 3 2" xfId="6675"/>
    <cellStyle name="Normal 2 2 2 2 7 4 3 2 2" xfId="15705"/>
    <cellStyle name="Normal 2 2 2 2 7 4 3 3" xfId="11223"/>
    <cellStyle name="Normal 2 2 2 2 7 4 4" xfId="3687"/>
    <cellStyle name="Normal 2 2 2 2 7 4 4 2" xfId="8169"/>
    <cellStyle name="Normal 2 2 2 2 7 4 4 2 2" xfId="17199"/>
    <cellStyle name="Normal 2 2 2 2 7 4 4 3" xfId="12717"/>
    <cellStyle name="Normal 2 2 2 2 7 4 5" xfId="5181"/>
    <cellStyle name="Normal 2 2 2 2 7 4 5 2" xfId="14211"/>
    <cellStyle name="Normal 2 2 2 2 7 4 6" xfId="9729"/>
    <cellStyle name="Normal 2 2 2 2 7 5" xfId="886"/>
    <cellStyle name="Normal 2 2 2 2 7 5 2" xfId="2380"/>
    <cellStyle name="Normal 2 2 2 2 7 5 2 2" xfId="6862"/>
    <cellStyle name="Normal 2 2 2 2 7 5 2 2 2" xfId="15892"/>
    <cellStyle name="Normal 2 2 2 2 7 5 2 3" xfId="11410"/>
    <cellStyle name="Normal 2 2 2 2 7 5 3" xfId="3874"/>
    <cellStyle name="Normal 2 2 2 2 7 5 3 2" xfId="8356"/>
    <cellStyle name="Normal 2 2 2 2 7 5 3 2 2" xfId="17386"/>
    <cellStyle name="Normal 2 2 2 2 7 5 3 3" xfId="12904"/>
    <cellStyle name="Normal 2 2 2 2 7 5 4" xfId="5368"/>
    <cellStyle name="Normal 2 2 2 2 7 5 4 2" xfId="14398"/>
    <cellStyle name="Normal 2 2 2 2 7 5 5" xfId="9916"/>
    <cellStyle name="Normal 2 2 2 2 7 6" xfId="1635"/>
    <cellStyle name="Normal 2 2 2 2 7 6 2" xfId="6117"/>
    <cellStyle name="Normal 2 2 2 2 7 6 2 2" xfId="15147"/>
    <cellStyle name="Normal 2 2 2 2 7 6 3" xfId="10665"/>
    <cellStyle name="Normal 2 2 2 2 7 7" xfId="3129"/>
    <cellStyle name="Normal 2 2 2 2 7 7 2" xfId="7611"/>
    <cellStyle name="Normal 2 2 2 2 7 7 2 2" xfId="16641"/>
    <cellStyle name="Normal 2 2 2 2 7 7 3" xfId="12159"/>
    <cellStyle name="Normal 2 2 2 2 7 8" xfId="4623"/>
    <cellStyle name="Normal 2 2 2 2 7 8 2" xfId="13653"/>
    <cellStyle name="Normal 2 2 2 2 7 9" xfId="9171"/>
    <cellStyle name="Normal 2 2 2 2 8" xfId="164"/>
    <cellStyle name="Normal 2 2 2 2 8 2" xfId="350"/>
    <cellStyle name="Normal 2 2 2 2 8 2 2" xfId="1093"/>
    <cellStyle name="Normal 2 2 2 2 8 2 2 2" xfId="2587"/>
    <cellStyle name="Normal 2 2 2 2 8 2 2 2 2" xfId="7069"/>
    <cellStyle name="Normal 2 2 2 2 8 2 2 2 2 2" xfId="16099"/>
    <cellStyle name="Normal 2 2 2 2 8 2 2 2 3" xfId="11617"/>
    <cellStyle name="Normal 2 2 2 2 8 2 2 3" xfId="4081"/>
    <cellStyle name="Normal 2 2 2 2 8 2 2 3 2" xfId="8563"/>
    <cellStyle name="Normal 2 2 2 2 8 2 2 3 2 2" xfId="17593"/>
    <cellStyle name="Normal 2 2 2 2 8 2 2 3 3" xfId="13111"/>
    <cellStyle name="Normal 2 2 2 2 8 2 2 4" xfId="5575"/>
    <cellStyle name="Normal 2 2 2 2 8 2 2 4 2" xfId="14605"/>
    <cellStyle name="Normal 2 2 2 2 8 2 2 5" xfId="10123"/>
    <cellStyle name="Normal 2 2 2 2 8 2 3" xfId="1844"/>
    <cellStyle name="Normal 2 2 2 2 8 2 3 2" xfId="6326"/>
    <cellStyle name="Normal 2 2 2 2 8 2 3 2 2" xfId="15356"/>
    <cellStyle name="Normal 2 2 2 2 8 2 3 3" xfId="10874"/>
    <cellStyle name="Normal 2 2 2 2 8 2 4" xfId="3338"/>
    <cellStyle name="Normal 2 2 2 2 8 2 4 2" xfId="7820"/>
    <cellStyle name="Normal 2 2 2 2 8 2 4 2 2" xfId="16850"/>
    <cellStyle name="Normal 2 2 2 2 8 2 4 3" xfId="12368"/>
    <cellStyle name="Normal 2 2 2 2 8 2 5" xfId="4832"/>
    <cellStyle name="Normal 2 2 2 2 8 2 5 2" xfId="13862"/>
    <cellStyle name="Normal 2 2 2 2 8 2 6" xfId="9380"/>
    <cellStyle name="Normal 2 2 2 2 8 3" xfId="536"/>
    <cellStyle name="Normal 2 2 2 2 8 3 2" xfId="1283"/>
    <cellStyle name="Normal 2 2 2 2 8 3 2 2" xfId="2777"/>
    <cellStyle name="Normal 2 2 2 2 8 3 2 2 2" xfId="7259"/>
    <cellStyle name="Normal 2 2 2 2 8 3 2 2 2 2" xfId="16289"/>
    <cellStyle name="Normal 2 2 2 2 8 3 2 2 3" xfId="11807"/>
    <cellStyle name="Normal 2 2 2 2 8 3 2 3" xfId="4271"/>
    <cellStyle name="Normal 2 2 2 2 8 3 2 3 2" xfId="8753"/>
    <cellStyle name="Normal 2 2 2 2 8 3 2 3 2 2" xfId="17783"/>
    <cellStyle name="Normal 2 2 2 2 8 3 2 3 3" xfId="13301"/>
    <cellStyle name="Normal 2 2 2 2 8 3 2 4" xfId="5765"/>
    <cellStyle name="Normal 2 2 2 2 8 3 2 4 2" xfId="14795"/>
    <cellStyle name="Normal 2 2 2 2 8 3 2 5" xfId="10313"/>
    <cellStyle name="Normal 2 2 2 2 8 3 3" xfId="2030"/>
    <cellStyle name="Normal 2 2 2 2 8 3 3 2" xfId="6512"/>
    <cellStyle name="Normal 2 2 2 2 8 3 3 2 2" xfId="15542"/>
    <cellStyle name="Normal 2 2 2 2 8 3 3 3" xfId="11060"/>
    <cellStyle name="Normal 2 2 2 2 8 3 4" xfId="3524"/>
    <cellStyle name="Normal 2 2 2 2 8 3 4 2" xfId="8006"/>
    <cellStyle name="Normal 2 2 2 2 8 3 4 2 2" xfId="17036"/>
    <cellStyle name="Normal 2 2 2 2 8 3 4 3" xfId="12554"/>
    <cellStyle name="Normal 2 2 2 2 8 3 5" xfId="5018"/>
    <cellStyle name="Normal 2 2 2 2 8 3 5 2" xfId="14048"/>
    <cellStyle name="Normal 2 2 2 2 8 3 6" xfId="9566"/>
    <cellStyle name="Normal 2 2 2 2 8 4" xfId="722"/>
    <cellStyle name="Normal 2 2 2 2 8 4 2" xfId="1469"/>
    <cellStyle name="Normal 2 2 2 2 8 4 2 2" xfId="2963"/>
    <cellStyle name="Normal 2 2 2 2 8 4 2 2 2" xfId="7445"/>
    <cellStyle name="Normal 2 2 2 2 8 4 2 2 2 2" xfId="16475"/>
    <cellStyle name="Normal 2 2 2 2 8 4 2 2 3" xfId="11993"/>
    <cellStyle name="Normal 2 2 2 2 8 4 2 3" xfId="4457"/>
    <cellStyle name="Normal 2 2 2 2 8 4 2 3 2" xfId="8939"/>
    <cellStyle name="Normal 2 2 2 2 8 4 2 3 2 2" xfId="17969"/>
    <cellStyle name="Normal 2 2 2 2 8 4 2 3 3" xfId="13487"/>
    <cellStyle name="Normal 2 2 2 2 8 4 2 4" xfId="5951"/>
    <cellStyle name="Normal 2 2 2 2 8 4 2 4 2" xfId="14981"/>
    <cellStyle name="Normal 2 2 2 2 8 4 2 5" xfId="10499"/>
    <cellStyle name="Normal 2 2 2 2 8 4 3" xfId="2216"/>
    <cellStyle name="Normal 2 2 2 2 8 4 3 2" xfId="6698"/>
    <cellStyle name="Normal 2 2 2 2 8 4 3 2 2" xfId="15728"/>
    <cellStyle name="Normal 2 2 2 2 8 4 3 3" xfId="11246"/>
    <cellStyle name="Normal 2 2 2 2 8 4 4" xfId="3710"/>
    <cellStyle name="Normal 2 2 2 2 8 4 4 2" xfId="8192"/>
    <cellStyle name="Normal 2 2 2 2 8 4 4 2 2" xfId="17222"/>
    <cellStyle name="Normal 2 2 2 2 8 4 4 3" xfId="12740"/>
    <cellStyle name="Normal 2 2 2 2 8 4 5" xfId="5204"/>
    <cellStyle name="Normal 2 2 2 2 8 4 5 2" xfId="14234"/>
    <cellStyle name="Normal 2 2 2 2 8 4 6" xfId="9752"/>
    <cellStyle name="Normal 2 2 2 2 8 5" xfId="909"/>
    <cellStyle name="Normal 2 2 2 2 8 5 2" xfId="2403"/>
    <cellStyle name="Normal 2 2 2 2 8 5 2 2" xfId="6885"/>
    <cellStyle name="Normal 2 2 2 2 8 5 2 2 2" xfId="15915"/>
    <cellStyle name="Normal 2 2 2 2 8 5 2 3" xfId="11433"/>
    <cellStyle name="Normal 2 2 2 2 8 5 3" xfId="3897"/>
    <cellStyle name="Normal 2 2 2 2 8 5 3 2" xfId="8379"/>
    <cellStyle name="Normal 2 2 2 2 8 5 3 2 2" xfId="17409"/>
    <cellStyle name="Normal 2 2 2 2 8 5 3 3" xfId="12927"/>
    <cellStyle name="Normal 2 2 2 2 8 5 4" xfId="5391"/>
    <cellStyle name="Normal 2 2 2 2 8 5 4 2" xfId="14421"/>
    <cellStyle name="Normal 2 2 2 2 8 5 5" xfId="9939"/>
    <cellStyle name="Normal 2 2 2 2 8 6" xfId="1658"/>
    <cellStyle name="Normal 2 2 2 2 8 6 2" xfId="6140"/>
    <cellStyle name="Normal 2 2 2 2 8 6 2 2" xfId="15170"/>
    <cellStyle name="Normal 2 2 2 2 8 6 3" xfId="10688"/>
    <cellStyle name="Normal 2 2 2 2 8 7" xfId="3152"/>
    <cellStyle name="Normal 2 2 2 2 8 7 2" xfId="7634"/>
    <cellStyle name="Normal 2 2 2 2 8 7 2 2" xfId="16664"/>
    <cellStyle name="Normal 2 2 2 2 8 7 3" xfId="12182"/>
    <cellStyle name="Normal 2 2 2 2 8 8" xfId="4646"/>
    <cellStyle name="Normal 2 2 2 2 8 8 2" xfId="13676"/>
    <cellStyle name="Normal 2 2 2 2 8 9" xfId="9194"/>
    <cellStyle name="Normal 2 2 2 2 9" xfId="187"/>
    <cellStyle name="Normal 2 2 2 2 9 2" xfId="373"/>
    <cellStyle name="Normal 2 2 2 2 9 2 2" xfId="1116"/>
    <cellStyle name="Normal 2 2 2 2 9 2 2 2" xfId="2610"/>
    <cellStyle name="Normal 2 2 2 2 9 2 2 2 2" xfId="7092"/>
    <cellStyle name="Normal 2 2 2 2 9 2 2 2 2 2" xfId="16122"/>
    <cellStyle name="Normal 2 2 2 2 9 2 2 2 3" xfId="11640"/>
    <cellStyle name="Normal 2 2 2 2 9 2 2 3" xfId="4104"/>
    <cellStyle name="Normal 2 2 2 2 9 2 2 3 2" xfId="8586"/>
    <cellStyle name="Normal 2 2 2 2 9 2 2 3 2 2" xfId="17616"/>
    <cellStyle name="Normal 2 2 2 2 9 2 2 3 3" xfId="13134"/>
    <cellStyle name="Normal 2 2 2 2 9 2 2 4" xfId="5598"/>
    <cellStyle name="Normal 2 2 2 2 9 2 2 4 2" xfId="14628"/>
    <cellStyle name="Normal 2 2 2 2 9 2 2 5" xfId="10146"/>
    <cellStyle name="Normal 2 2 2 2 9 2 3" xfId="1867"/>
    <cellStyle name="Normal 2 2 2 2 9 2 3 2" xfId="6349"/>
    <cellStyle name="Normal 2 2 2 2 9 2 3 2 2" xfId="15379"/>
    <cellStyle name="Normal 2 2 2 2 9 2 3 3" xfId="10897"/>
    <cellStyle name="Normal 2 2 2 2 9 2 4" xfId="3361"/>
    <cellStyle name="Normal 2 2 2 2 9 2 4 2" xfId="7843"/>
    <cellStyle name="Normal 2 2 2 2 9 2 4 2 2" xfId="16873"/>
    <cellStyle name="Normal 2 2 2 2 9 2 4 3" xfId="12391"/>
    <cellStyle name="Normal 2 2 2 2 9 2 5" xfId="4855"/>
    <cellStyle name="Normal 2 2 2 2 9 2 5 2" xfId="13885"/>
    <cellStyle name="Normal 2 2 2 2 9 2 6" xfId="9403"/>
    <cellStyle name="Normal 2 2 2 2 9 3" xfId="559"/>
    <cellStyle name="Normal 2 2 2 2 9 3 2" xfId="1306"/>
    <cellStyle name="Normal 2 2 2 2 9 3 2 2" xfId="2800"/>
    <cellStyle name="Normal 2 2 2 2 9 3 2 2 2" xfId="7282"/>
    <cellStyle name="Normal 2 2 2 2 9 3 2 2 2 2" xfId="16312"/>
    <cellStyle name="Normal 2 2 2 2 9 3 2 2 3" xfId="11830"/>
    <cellStyle name="Normal 2 2 2 2 9 3 2 3" xfId="4294"/>
    <cellStyle name="Normal 2 2 2 2 9 3 2 3 2" xfId="8776"/>
    <cellStyle name="Normal 2 2 2 2 9 3 2 3 2 2" xfId="17806"/>
    <cellStyle name="Normal 2 2 2 2 9 3 2 3 3" xfId="13324"/>
    <cellStyle name="Normal 2 2 2 2 9 3 2 4" xfId="5788"/>
    <cellStyle name="Normal 2 2 2 2 9 3 2 4 2" xfId="14818"/>
    <cellStyle name="Normal 2 2 2 2 9 3 2 5" xfId="10336"/>
    <cellStyle name="Normal 2 2 2 2 9 3 3" xfId="2053"/>
    <cellStyle name="Normal 2 2 2 2 9 3 3 2" xfId="6535"/>
    <cellStyle name="Normal 2 2 2 2 9 3 3 2 2" xfId="15565"/>
    <cellStyle name="Normal 2 2 2 2 9 3 3 3" xfId="11083"/>
    <cellStyle name="Normal 2 2 2 2 9 3 4" xfId="3547"/>
    <cellStyle name="Normal 2 2 2 2 9 3 4 2" xfId="8029"/>
    <cellStyle name="Normal 2 2 2 2 9 3 4 2 2" xfId="17059"/>
    <cellStyle name="Normal 2 2 2 2 9 3 4 3" xfId="12577"/>
    <cellStyle name="Normal 2 2 2 2 9 3 5" xfId="5041"/>
    <cellStyle name="Normal 2 2 2 2 9 3 5 2" xfId="14071"/>
    <cellStyle name="Normal 2 2 2 2 9 3 6" xfId="9589"/>
    <cellStyle name="Normal 2 2 2 2 9 4" xfId="745"/>
    <cellStyle name="Normal 2 2 2 2 9 4 2" xfId="1492"/>
    <cellStyle name="Normal 2 2 2 2 9 4 2 2" xfId="2986"/>
    <cellStyle name="Normal 2 2 2 2 9 4 2 2 2" xfId="7468"/>
    <cellStyle name="Normal 2 2 2 2 9 4 2 2 2 2" xfId="16498"/>
    <cellStyle name="Normal 2 2 2 2 9 4 2 2 3" xfId="12016"/>
    <cellStyle name="Normal 2 2 2 2 9 4 2 3" xfId="4480"/>
    <cellStyle name="Normal 2 2 2 2 9 4 2 3 2" xfId="8962"/>
    <cellStyle name="Normal 2 2 2 2 9 4 2 3 2 2" xfId="17992"/>
    <cellStyle name="Normal 2 2 2 2 9 4 2 3 3" xfId="13510"/>
    <cellStyle name="Normal 2 2 2 2 9 4 2 4" xfId="5974"/>
    <cellStyle name="Normal 2 2 2 2 9 4 2 4 2" xfId="15004"/>
    <cellStyle name="Normal 2 2 2 2 9 4 2 5" xfId="10522"/>
    <cellStyle name="Normal 2 2 2 2 9 4 3" xfId="2239"/>
    <cellStyle name="Normal 2 2 2 2 9 4 3 2" xfId="6721"/>
    <cellStyle name="Normal 2 2 2 2 9 4 3 2 2" xfId="15751"/>
    <cellStyle name="Normal 2 2 2 2 9 4 3 3" xfId="11269"/>
    <cellStyle name="Normal 2 2 2 2 9 4 4" xfId="3733"/>
    <cellStyle name="Normal 2 2 2 2 9 4 4 2" xfId="8215"/>
    <cellStyle name="Normal 2 2 2 2 9 4 4 2 2" xfId="17245"/>
    <cellStyle name="Normal 2 2 2 2 9 4 4 3" xfId="12763"/>
    <cellStyle name="Normal 2 2 2 2 9 4 5" xfId="5227"/>
    <cellStyle name="Normal 2 2 2 2 9 4 5 2" xfId="14257"/>
    <cellStyle name="Normal 2 2 2 2 9 4 6" xfId="9775"/>
    <cellStyle name="Normal 2 2 2 2 9 5" xfId="932"/>
    <cellStyle name="Normal 2 2 2 2 9 5 2" xfId="2426"/>
    <cellStyle name="Normal 2 2 2 2 9 5 2 2" xfId="6908"/>
    <cellStyle name="Normal 2 2 2 2 9 5 2 2 2" xfId="15938"/>
    <cellStyle name="Normal 2 2 2 2 9 5 2 3" xfId="11456"/>
    <cellStyle name="Normal 2 2 2 2 9 5 3" xfId="3920"/>
    <cellStyle name="Normal 2 2 2 2 9 5 3 2" xfId="8402"/>
    <cellStyle name="Normal 2 2 2 2 9 5 3 2 2" xfId="17432"/>
    <cellStyle name="Normal 2 2 2 2 9 5 3 3" xfId="12950"/>
    <cellStyle name="Normal 2 2 2 2 9 5 4" xfId="5414"/>
    <cellStyle name="Normal 2 2 2 2 9 5 4 2" xfId="14444"/>
    <cellStyle name="Normal 2 2 2 2 9 5 5" xfId="9962"/>
    <cellStyle name="Normal 2 2 2 2 9 6" xfId="1681"/>
    <cellStyle name="Normal 2 2 2 2 9 6 2" xfId="6163"/>
    <cellStyle name="Normal 2 2 2 2 9 6 2 2" xfId="15193"/>
    <cellStyle name="Normal 2 2 2 2 9 6 3" xfId="10711"/>
    <cellStyle name="Normal 2 2 2 2 9 7" xfId="3175"/>
    <cellStyle name="Normal 2 2 2 2 9 7 2" xfId="7657"/>
    <cellStyle name="Normal 2 2 2 2 9 7 2 2" xfId="16687"/>
    <cellStyle name="Normal 2 2 2 2 9 7 3" xfId="12205"/>
    <cellStyle name="Normal 2 2 2 2 9 8" xfId="4669"/>
    <cellStyle name="Normal 2 2 2 2 9 8 2" xfId="13699"/>
    <cellStyle name="Normal 2 2 2 2 9 9" xfId="9217"/>
    <cellStyle name="Normal 2 2 2 3" xfId="26"/>
    <cellStyle name="Normal 2 2 2 3 10" xfId="398"/>
    <cellStyle name="Normal 2 2 2 3 10 2" xfId="1145"/>
    <cellStyle name="Normal 2 2 2 3 10 2 2" xfId="2639"/>
    <cellStyle name="Normal 2 2 2 3 10 2 2 2" xfId="7121"/>
    <cellStyle name="Normal 2 2 2 3 10 2 2 2 2" xfId="16151"/>
    <cellStyle name="Normal 2 2 2 3 10 2 2 3" xfId="11669"/>
    <cellStyle name="Normal 2 2 2 3 10 2 3" xfId="4133"/>
    <cellStyle name="Normal 2 2 2 3 10 2 3 2" xfId="8615"/>
    <cellStyle name="Normal 2 2 2 3 10 2 3 2 2" xfId="17645"/>
    <cellStyle name="Normal 2 2 2 3 10 2 3 3" xfId="13163"/>
    <cellStyle name="Normal 2 2 2 3 10 2 4" xfId="5627"/>
    <cellStyle name="Normal 2 2 2 3 10 2 4 2" xfId="14657"/>
    <cellStyle name="Normal 2 2 2 3 10 2 5" xfId="10175"/>
    <cellStyle name="Normal 2 2 2 3 10 3" xfId="1892"/>
    <cellStyle name="Normal 2 2 2 3 10 3 2" xfId="6374"/>
    <cellStyle name="Normal 2 2 2 3 10 3 2 2" xfId="15404"/>
    <cellStyle name="Normal 2 2 2 3 10 3 3" xfId="10922"/>
    <cellStyle name="Normal 2 2 2 3 10 4" xfId="3386"/>
    <cellStyle name="Normal 2 2 2 3 10 4 2" xfId="7868"/>
    <cellStyle name="Normal 2 2 2 3 10 4 2 2" xfId="16898"/>
    <cellStyle name="Normal 2 2 2 3 10 4 3" xfId="12416"/>
    <cellStyle name="Normal 2 2 2 3 10 5" xfId="4880"/>
    <cellStyle name="Normal 2 2 2 3 10 5 2" xfId="13910"/>
    <cellStyle name="Normal 2 2 2 3 10 6" xfId="9428"/>
    <cellStyle name="Normal 2 2 2 3 11" xfId="584"/>
    <cellStyle name="Normal 2 2 2 3 11 2" xfId="1331"/>
    <cellStyle name="Normal 2 2 2 3 11 2 2" xfId="2825"/>
    <cellStyle name="Normal 2 2 2 3 11 2 2 2" xfId="7307"/>
    <cellStyle name="Normal 2 2 2 3 11 2 2 2 2" xfId="16337"/>
    <cellStyle name="Normal 2 2 2 3 11 2 2 3" xfId="11855"/>
    <cellStyle name="Normal 2 2 2 3 11 2 3" xfId="4319"/>
    <cellStyle name="Normal 2 2 2 3 11 2 3 2" xfId="8801"/>
    <cellStyle name="Normal 2 2 2 3 11 2 3 2 2" xfId="17831"/>
    <cellStyle name="Normal 2 2 2 3 11 2 3 3" xfId="13349"/>
    <cellStyle name="Normal 2 2 2 3 11 2 4" xfId="5813"/>
    <cellStyle name="Normal 2 2 2 3 11 2 4 2" xfId="14843"/>
    <cellStyle name="Normal 2 2 2 3 11 2 5" xfId="10361"/>
    <cellStyle name="Normal 2 2 2 3 11 3" xfId="2078"/>
    <cellStyle name="Normal 2 2 2 3 11 3 2" xfId="6560"/>
    <cellStyle name="Normal 2 2 2 3 11 3 2 2" xfId="15590"/>
    <cellStyle name="Normal 2 2 2 3 11 3 3" xfId="11108"/>
    <cellStyle name="Normal 2 2 2 3 11 4" xfId="3572"/>
    <cellStyle name="Normal 2 2 2 3 11 4 2" xfId="8054"/>
    <cellStyle name="Normal 2 2 2 3 11 4 2 2" xfId="17084"/>
    <cellStyle name="Normal 2 2 2 3 11 4 3" xfId="12602"/>
    <cellStyle name="Normal 2 2 2 3 11 5" xfId="5066"/>
    <cellStyle name="Normal 2 2 2 3 11 5 2" xfId="14096"/>
    <cellStyle name="Normal 2 2 2 3 11 6" xfId="9614"/>
    <cellStyle name="Normal 2 2 2 3 12" xfId="771"/>
    <cellStyle name="Normal 2 2 2 3 12 2" xfId="2265"/>
    <cellStyle name="Normal 2 2 2 3 12 2 2" xfId="6747"/>
    <cellStyle name="Normal 2 2 2 3 12 2 2 2" xfId="15777"/>
    <cellStyle name="Normal 2 2 2 3 12 2 3" xfId="11295"/>
    <cellStyle name="Normal 2 2 2 3 12 3" xfId="3759"/>
    <cellStyle name="Normal 2 2 2 3 12 3 2" xfId="8241"/>
    <cellStyle name="Normal 2 2 2 3 12 3 2 2" xfId="17271"/>
    <cellStyle name="Normal 2 2 2 3 12 3 3" xfId="12789"/>
    <cellStyle name="Normal 2 2 2 3 12 4" xfId="5253"/>
    <cellStyle name="Normal 2 2 2 3 12 4 2" xfId="14283"/>
    <cellStyle name="Normal 2 2 2 3 12 5" xfId="9801"/>
    <cellStyle name="Normal 2 2 2 3 13" xfId="1520"/>
    <cellStyle name="Normal 2 2 2 3 13 2" xfId="6002"/>
    <cellStyle name="Normal 2 2 2 3 13 2 2" xfId="15032"/>
    <cellStyle name="Normal 2 2 2 3 13 3" xfId="10550"/>
    <cellStyle name="Normal 2 2 2 3 14" xfId="3014"/>
    <cellStyle name="Normal 2 2 2 3 14 2" xfId="7496"/>
    <cellStyle name="Normal 2 2 2 3 14 2 2" xfId="16526"/>
    <cellStyle name="Normal 2 2 2 3 14 3" xfId="12044"/>
    <cellStyle name="Normal 2 2 2 3 15" xfId="4508"/>
    <cellStyle name="Normal 2 2 2 3 15 2" xfId="13538"/>
    <cellStyle name="Normal 2 2 2 3 16" xfId="9056"/>
    <cellStyle name="Normal 2 2 2 3 2" xfId="49"/>
    <cellStyle name="Normal 2 2 2 3 2 2" xfId="235"/>
    <cellStyle name="Normal 2 2 2 3 2 2 2" xfId="980"/>
    <cellStyle name="Normal 2 2 2 3 2 2 2 2" xfId="2474"/>
    <cellStyle name="Normal 2 2 2 3 2 2 2 2 2" xfId="6956"/>
    <cellStyle name="Normal 2 2 2 3 2 2 2 2 2 2" xfId="15986"/>
    <cellStyle name="Normal 2 2 2 3 2 2 2 2 3" xfId="11504"/>
    <cellStyle name="Normal 2 2 2 3 2 2 2 3" xfId="3968"/>
    <cellStyle name="Normal 2 2 2 3 2 2 2 3 2" xfId="8450"/>
    <cellStyle name="Normal 2 2 2 3 2 2 2 3 2 2" xfId="17480"/>
    <cellStyle name="Normal 2 2 2 3 2 2 2 3 3" xfId="12998"/>
    <cellStyle name="Normal 2 2 2 3 2 2 2 4" xfId="5462"/>
    <cellStyle name="Normal 2 2 2 3 2 2 2 4 2" xfId="14492"/>
    <cellStyle name="Normal 2 2 2 3 2 2 2 5" xfId="10010"/>
    <cellStyle name="Normal 2 2 2 3 2 2 3" xfId="1729"/>
    <cellStyle name="Normal 2 2 2 3 2 2 3 2" xfId="6211"/>
    <cellStyle name="Normal 2 2 2 3 2 2 3 2 2" xfId="15241"/>
    <cellStyle name="Normal 2 2 2 3 2 2 3 3" xfId="10759"/>
    <cellStyle name="Normal 2 2 2 3 2 2 4" xfId="3223"/>
    <cellStyle name="Normal 2 2 2 3 2 2 4 2" xfId="7705"/>
    <cellStyle name="Normal 2 2 2 3 2 2 4 2 2" xfId="16735"/>
    <cellStyle name="Normal 2 2 2 3 2 2 4 3" xfId="12253"/>
    <cellStyle name="Normal 2 2 2 3 2 2 5" xfId="4717"/>
    <cellStyle name="Normal 2 2 2 3 2 2 5 2" xfId="13747"/>
    <cellStyle name="Normal 2 2 2 3 2 2 6" xfId="9265"/>
    <cellStyle name="Normal 2 2 2 3 2 3" xfId="421"/>
    <cellStyle name="Normal 2 2 2 3 2 3 2" xfId="1168"/>
    <cellStyle name="Normal 2 2 2 3 2 3 2 2" xfId="2662"/>
    <cellStyle name="Normal 2 2 2 3 2 3 2 2 2" xfId="7144"/>
    <cellStyle name="Normal 2 2 2 3 2 3 2 2 2 2" xfId="16174"/>
    <cellStyle name="Normal 2 2 2 3 2 3 2 2 3" xfId="11692"/>
    <cellStyle name="Normal 2 2 2 3 2 3 2 3" xfId="4156"/>
    <cellStyle name="Normal 2 2 2 3 2 3 2 3 2" xfId="8638"/>
    <cellStyle name="Normal 2 2 2 3 2 3 2 3 2 2" xfId="17668"/>
    <cellStyle name="Normal 2 2 2 3 2 3 2 3 3" xfId="13186"/>
    <cellStyle name="Normal 2 2 2 3 2 3 2 4" xfId="5650"/>
    <cellStyle name="Normal 2 2 2 3 2 3 2 4 2" xfId="14680"/>
    <cellStyle name="Normal 2 2 2 3 2 3 2 5" xfId="10198"/>
    <cellStyle name="Normal 2 2 2 3 2 3 3" xfId="1915"/>
    <cellStyle name="Normal 2 2 2 3 2 3 3 2" xfId="6397"/>
    <cellStyle name="Normal 2 2 2 3 2 3 3 2 2" xfId="15427"/>
    <cellStyle name="Normal 2 2 2 3 2 3 3 3" xfId="10945"/>
    <cellStyle name="Normal 2 2 2 3 2 3 4" xfId="3409"/>
    <cellStyle name="Normal 2 2 2 3 2 3 4 2" xfId="7891"/>
    <cellStyle name="Normal 2 2 2 3 2 3 4 2 2" xfId="16921"/>
    <cellStyle name="Normal 2 2 2 3 2 3 4 3" xfId="12439"/>
    <cellStyle name="Normal 2 2 2 3 2 3 5" xfId="4903"/>
    <cellStyle name="Normal 2 2 2 3 2 3 5 2" xfId="13933"/>
    <cellStyle name="Normal 2 2 2 3 2 3 6" xfId="9451"/>
    <cellStyle name="Normal 2 2 2 3 2 4" xfId="607"/>
    <cellStyle name="Normal 2 2 2 3 2 4 2" xfId="1354"/>
    <cellStyle name="Normal 2 2 2 3 2 4 2 2" xfId="2848"/>
    <cellStyle name="Normal 2 2 2 3 2 4 2 2 2" xfId="7330"/>
    <cellStyle name="Normal 2 2 2 3 2 4 2 2 2 2" xfId="16360"/>
    <cellStyle name="Normal 2 2 2 3 2 4 2 2 3" xfId="11878"/>
    <cellStyle name="Normal 2 2 2 3 2 4 2 3" xfId="4342"/>
    <cellStyle name="Normal 2 2 2 3 2 4 2 3 2" xfId="8824"/>
    <cellStyle name="Normal 2 2 2 3 2 4 2 3 2 2" xfId="17854"/>
    <cellStyle name="Normal 2 2 2 3 2 4 2 3 3" xfId="13372"/>
    <cellStyle name="Normal 2 2 2 3 2 4 2 4" xfId="5836"/>
    <cellStyle name="Normal 2 2 2 3 2 4 2 4 2" xfId="14866"/>
    <cellStyle name="Normal 2 2 2 3 2 4 2 5" xfId="10384"/>
    <cellStyle name="Normal 2 2 2 3 2 4 3" xfId="2101"/>
    <cellStyle name="Normal 2 2 2 3 2 4 3 2" xfId="6583"/>
    <cellStyle name="Normal 2 2 2 3 2 4 3 2 2" xfId="15613"/>
    <cellStyle name="Normal 2 2 2 3 2 4 3 3" xfId="11131"/>
    <cellStyle name="Normal 2 2 2 3 2 4 4" xfId="3595"/>
    <cellStyle name="Normal 2 2 2 3 2 4 4 2" xfId="8077"/>
    <cellStyle name="Normal 2 2 2 3 2 4 4 2 2" xfId="17107"/>
    <cellStyle name="Normal 2 2 2 3 2 4 4 3" xfId="12625"/>
    <cellStyle name="Normal 2 2 2 3 2 4 5" xfId="5089"/>
    <cellStyle name="Normal 2 2 2 3 2 4 5 2" xfId="14119"/>
    <cellStyle name="Normal 2 2 2 3 2 4 6" xfId="9637"/>
    <cellStyle name="Normal 2 2 2 3 2 5" xfId="794"/>
    <cellStyle name="Normal 2 2 2 3 2 5 2" xfId="2288"/>
    <cellStyle name="Normal 2 2 2 3 2 5 2 2" xfId="6770"/>
    <cellStyle name="Normal 2 2 2 3 2 5 2 2 2" xfId="15800"/>
    <cellStyle name="Normal 2 2 2 3 2 5 2 3" xfId="11318"/>
    <cellStyle name="Normal 2 2 2 3 2 5 3" xfId="3782"/>
    <cellStyle name="Normal 2 2 2 3 2 5 3 2" xfId="8264"/>
    <cellStyle name="Normal 2 2 2 3 2 5 3 2 2" xfId="17294"/>
    <cellStyle name="Normal 2 2 2 3 2 5 3 3" xfId="12812"/>
    <cellStyle name="Normal 2 2 2 3 2 5 4" xfId="5276"/>
    <cellStyle name="Normal 2 2 2 3 2 5 4 2" xfId="14306"/>
    <cellStyle name="Normal 2 2 2 3 2 5 5" xfId="9824"/>
    <cellStyle name="Normal 2 2 2 3 2 6" xfId="1543"/>
    <cellStyle name="Normal 2 2 2 3 2 6 2" xfId="6025"/>
    <cellStyle name="Normal 2 2 2 3 2 6 2 2" xfId="15055"/>
    <cellStyle name="Normal 2 2 2 3 2 6 3" xfId="10573"/>
    <cellStyle name="Normal 2 2 2 3 2 7" xfId="3037"/>
    <cellStyle name="Normal 2 2 2 3 2 7 2" xfId="7519"/>
    <cellStyle name="Normal 2 2 2 3 2 7 2 2" xfId="16549"/>
    <cellStyle name="Normal 2 2 2 3 2 7 3" xfId="12067"/>
    <cellStyle name="Normal 2 2 2 3 2 8" xfId="4531"/>
    <cellStyle name="Normal 2 2 2 3 2 8 2" xfId="13561"/>
    <cellStyle name="Normal 2 2 2 3 2 9" xfId="9079"/>
    <cellStyle name="Normal 2 2 2 3 3" xfId="72"/>
    <cellStyle name="Normal 2 2 2 3 3 2" xfId="258"/>
    <cellStyle name="Normal 2 2 2 3 3 2 2" xfId="1003"/>
    <cellStyle name="Normal 2 2 2 3 3 2 2 2" xfId="2497"/>
    <cellStyle name="Normal 2 2 2 3 3 2 2 2 2" xfId="6979"/>
    <cellStyle name="Normal 2 2 2 3 3 2 2 2 2 2" xfId="16009"/>
    <cellStyle name="Normal 2 2 2 3 3 2 2 2 3" xfId="11527"/>
    <cellStyle name="Normal 2 2 2 3 3 2 2 3" xfId="3991"/>
    <cellStyle name="Normal 2 2 2 3 3 2 2 3 2" xfId="8473"/>
    <cellStyle name="Normal 2 2 2 3 3 2 2 3 2 2" xfId="17503"/>
    <cellStyle name="Normal 2 2 2 3 3 2 2 3 3" xfId="13021"/>
    <cellStyle name="Normal 2 2 2 3 3 2 2 4" xfId="5485"/>
    <cellStyle name="Normal 2 2 2 3 3 2 2 4 2" xfId="14515"/>
    <cellStyle name="Normal 2 2 2 3 3 2 2 5" xfId="10033"/>
    <cellStyle name="Normal 2 2 2 3 3 2 3" xfId="1752"/>
    <cellStyle name="Normal 2 2 2 3 3 2 3 2" xfId="6234"/>
    <cellStyle name="Normal 2 2 2 3 3 2 3 2 2" xfId="15264"/>
    <cellStyle name="Normal 2 2 2 3 3 2 3 3" xfId="10782"/>
    <cellStyle name="Normal 2 2 2 3 3 2 4" xfId="3246"/>
    <cellStyle name="Normal 2 2 2 3 3 2 4 2" xfId="7728"/>
    <cellStyle name="Normal 2 2 2 3 3 2 4 2 2" xfId="16758"/>
    <cellStyle name="Normal 2 2 2 3 3 2 4 3" xfId="12276"/>
    <cellStyle name="Normal 2 2 2 3 3 2 5" xfId="4740"/>
    <cellStyle name="Normal 2 2 2 3 3 2 5 2" xfId="13770"/>
    <cellStyle name="Normal 2 2 2 3 3 2 6" xfId="9288"/>
    <cellStyle name="Normal 2 2 2 3 3 3" xfId="444"/>
    <cellStyle name="Normal 2 2 2 3 3 3 2" xfId="1191"/>
    <cellStyle name="Normal 2 2 2 3 3 3 2 2" xfId="2685"/>
    <cellStyle name="Normal 2 2 2 3 3 3 2 2 2" xfId="7167"/>
    <cellStyle name="Normal 2 2 2 3 3 3 2 2 2 2" xfId="16197"/>
    <cellStyle name="Normal 2 2 2 3 3 3 2 2 3" xfId="11715"/>
    <cellStyle name="Normal 2 2 2 3 3 3 2 3" xfId="4179"/>
    <cellStyle name="Normal 2 2 2 3 3 3 2 3 2" xfId="8661"/>
    <cellStyle name="Normal 2 2 2 3 3 3 2 3 2 2" xfId="17691"/>
    <cellStyle name="Normal 2 2 2 3 3 3 2 3 3" xfId="13209"/>
    <cellStyle name="Normal 2 2 2 3 3 3 2 4" xfId="5673"/>
    <cellStyle name="Normal 2 2 2 3 3 3 2 4 2" xfId="14703"/>
    <cellStyle name="Normal 2 2 2 3 3 3 2 5" xfId="10221"/>
    <cellStyle name="Normal 2 2 2 3 3 3 3" xfId="1938"/>
    <cellStyle name="Normal 2 2 2 3 3 3 3 2" xfId="6420"/>
    <cellStyle name="Normal 2 2 2 3 3 3 3 2 2" xfId="15450"/>
    <cellStyle name="Normal 2 2 2 3 3 3 3 3" xfId="10968"/>
    <cellStyle name="Normal 2 2 2 3 3 3 4" xfId="3432"/>
    <cellStyle name="Normal 2 2 2 3 3 3 4 2" xfId="7914"/>
    <cellStyle name="Normal 2 2 2 3 3 3 4 2 2" xfId="16944"/>
    <cellStyle name="Normal 2 2 2 3 3 3 4 3" xfId="12462"/>
    <cellStyle name="Normal 2 2 2 3 3 3 5" xfId="4926"/>
    <cellStyle name="Normal 2 2 2 3 3 3 5 2" xfId="13956"/>
    <cellStyle name="Normal 2 2 2 3 3 3 6" xfId="9474"/>
    <cellStyle name="Normal 2 2 2 3 3 4" xfId="630"/>
    <cellStyle name="Normal 2 2 2 3 3 4 2" xfId="1377"/>
    <cellStyle name="Normal 2 2 2 3 3 4 2 2" xfId="2871"/>
    <cellStyle name="Normal 2 2 2 3 3 4 2 2 2" xfId="7353"/>
    <cellStyle name="Normal 2 2 2 3 3 4 2 2 2 2" xfId="16383"/>
    <cellStyle name="Normal 2 2 2 3 3 4 2 2 3" xfId="11901"/>
    <cellStyle name="Normal 2 2 2 3 3 4 2 3" xfId="4365"/>
    <cellStyle name="Normal 2 2 2 3 3 4 2 3 2" xfId="8847"/>
    <cellStyle name="Normal 2 2 2 3 3 4 2 3 2 2" xfId="17877"/>
    <cellStyle name="Normal 2 2 2 3 3 4 2 3 3" xfId="13395"/>
    <cellStyle name="Normal 2 2 2 3 3 4 2 4" xfId="5859"/>
    <cellStyle name="Normal 2 2 2 3 3 4 2 4 2" xfId="14889"/>
    <cellStyle name="Normal 2 2 2 3 3 4 2 5" xfId="10407"/>
    <cellStyle name="Normal 2 2 2 3 3 4 3" xfId="2124"/>
    <cellStyle name="Normal 2 2 2 3 3 4 3 2" xfId="6606"/>
    <cellStyle name="Normal 2 2 2 3 3 4 3 2 2" xfId="15636"/>
    <cellStyle name="Normal 2 2 2 3 3 4 3 3" xfId="11154"/>
    <cellStyle name="Normal 2 2 2 3 3 4 4" xfId="3618"/>
    <cellStyle name="Normal 2 2 2 3 3 4 4 2" xfId="8100"/>
    <cellStyle name="Normal 2 2 2 3 3 4 4 2 2" xfId="17130"/>
    <cellStyle name="Normal 2 2 2 3 3 4 4 3" xfId="12648"/>
    <cellStyle name="Normal 2 2 2 3 3 4 5" xfId="5112"/>
    <cellStyle name="Normal 2 2 2 3 3 4 5 2" xfId="14142"/>
    <cellStyle name="Normal 2 2 2 3 3 4 6" xfId="9660"/>
    <cellStyle name="Normal 2 2 2 3 3 5" xfId="817"/>
    <cellStyle name="Normal 2 2 2 3 3 5 2" xfId="2311"/>
    <cellStyle name="Normal 2 2 2 3 3 5 2 2" xfId="6793"/>
    <cellStyle name="Normal 2 2 2 3 3 5 2 2 2" xfId="15823"/>
    <cellStyle name="Normal 2 2 2 3 3 5 2 3" xfId="11341"/>
    <cellStyle name="Normal 2 2 2 3 3 5 3" xfId="3805"/>
    <cellStyle name="Normal 2 2 2 3 3 5 3 2" xfId="8287"/>
    <cellStyle name="Normal 2 2 2 3 3 5 3 2 2" xfId="17317"/>
    <cellStyle name="Normal 2 2 2 3 3 5 3 3" xfId="12835"/>
    <cellStyle name="Normal 2 2 2 3 3 5 4" xfId="5299"/>
    <cellStyle name="Normal 2 2 2 3 3 5 4 2" xfId="14329"/>
    <cellStyle name="Normal 2 2 2 3 3 5 5" xfId="9847"/>
    <cellStyle name="Normal 2 2 2 3 3 6" xfId="1566"/>
    <cellStyle name="Normal 2 2 2 3 3 6 2" xfId="6048"/>
    <cellStyle name="Normal 2 2 2 3 3 6 2 2" xfId="15078"/>
    <cellStyle name="Normal 2 2 2 3 3 6 3" xfId="10596"/>
    <cellStyle name="Normal 2 2 2 3 3 7" xfId="3060"/>
    <cellStyle name="Normal 2 2 2 3 3 7 2" xfId="7542"/>
    <cellStyle name="Normal 2 2 2 3 3 7 2 2" xfId="16572"/>
    <cellStyle name="Normal 2 2 2 3 3 7 3" xfId="12090"/>
    <cellStyle name="Normal 2 2 2 3 3 8" xfId="4554"/>
    <cellStyle name="Normal 2 2 2 3 3 8 2" xfId="13584"/>
    <cellStyle name="Normal 2 2 2 3 3 9" xfId="9102"/>
    <cellStyle name="Normal 2 2 2 3 4" xfId="96"/>
    <cellStyle name="Normal 2 2 2 3 4 2" xfId="282"/>
    <cellStyle name="Normal 2 2 2 3 4 2 2" xfId="1026"/>
    <cellStyle name="Normal 2 2 2 3 4 2 2 2" xfId="2520"/>
    <cellStyle name="Normal 2 2 2 3 4 2 2 2 2" xfId="7002"/>
    <cellStyle name="Normal 2 2 2 3 4 2 2 2 2 2" xfId="16032"/>
    <cellStyle name="Normal 2 2 2 3 4 2 2 2 3" xfId="11550"/>
    <cellStyle name="Normal 2 2 2 3 4 2 2 3" xfId="4014"/>
    <cellStyle name="Normal 2 2 2 3 4 2 2 3 2" xfId="8496"/>
    <cellStyle name="Normal 2 2 2 3 4 2 2 3 2 2" xfId="17526"/>
    <cellStyle name="Normal 2 2 2 3 4 2 2 3 3" xfId="13044"/>
    <cellStyle name="Normal 2 2 2 3 4 2 2 4" xfId="5508"/>
    <cellStyle name="Normal 2 2 2 3 4 2 2 4 2" xfId="14538"/>
    <cellStyle name="Normal 2 2 2 3 4 2 2 5" xfId="10056"/>
    <cellStyle name="Normal 2 2 2 3 4 2 3" xfId="1776"/>
    <cellStyle name="Normal 2 2 2 3 4 2 3 2" xfId="6258"/>
    <cellStyle name="Normal 2 2 2 3 4 2 3 2 2" xfId="15288"/>
    <cellStyle name="Normal 2 2 2 3 4 2 3 3" xfId="10806"/>
    <cellStyle name="Normal 2 2 2 3 4 2 4" xfId="3270"/>
    <cellStyle name="Normal 2 2 2 3 4 2 4 2" xfId="7752"/>
    <cellStyle name="Normal 2 2 2 3 4 2 4 2 2" xfId="16782"/>
    <cellStyle name="Normal 2 2 2 3 4 2 4 3" xfId="12300"/>
    <cellStyle name="Normal 2 2 2 3 4 2 5" xfId="4764"/>
    <cellStyle name="Normal 2 2 2 3 4 2 5 2" xfId="13794"/>
    <cellStyle name="Normal 2 2 2 3 4 2 6" xfId="9312"/>
    <cellStyle name="Normal 2 2 2 3 4 3" xfId="468"/>
    <cellStyle name="Normal 2 2 2 3 4 3 2" xfId="1215"/>
    <cellStyle name="Normal 2 2 2 3 4 3 2 2" xfId="2709"/>
    <cellStyle name="Normal 2 2 2 3 4 3 2 2 2" xfId="7191"/>
    <cellStyle name="Normal 2 2 2 3 4 3 2 2 2 2" xfId="16221"/>
    <cellStyle name="Normal 2 2 2 3 4 3 2 2 3" xfId="11739"/>
    <cellStyle name="Normal 2 2 2 3 4 3 2 3" xfId="4203"/>
    <cellStyle name="Normal 2 2 2 3 4 3 2 3 2" xfId="8685"/>
    <cellStyle name="Normal 2 2 2 3 4 3 2 3 2 2" xfId="17715"/>
    <cellStyle name="Normal 2 2 2 3 4 3 2 3 3" xfId="13233"/>
    <cellStyle name="Normal 2 2 2 3 4 3 2 4" xfId="5697"/>
    <cellStyle name="Normal 2 2 2 3 4 3 2 4 2" xfId="14727"/>
    <cellStyle name="Normal 2 2 2 3 4 3 2 5" xfId="10245"/>
    <cellStyle name="Normal 2 2 2 3 4 3 3" xfId="1962"/>
    <cellStyle name="Normal 2 2 2 3 4 3 3 2" xfId="6444"/>
    <cellStyle name="Normal 2 2 2 3 4 3 3 2 2" xfId="15474"/>
    <cellStyle name="Normal 2 2 2 3 4 3 3 3" xfId="10992"/>
    <cellStyle name="Normal 2 2 2 3 4 3 4" xfId="3456"/>
    <cellStyle name="Normal 2 2 2 3 4 3 4 2" xfId="7938"/>
    <cellStyle name="Normal 2 2 2 3 4 3 4 2 2" xfId="16968"/>
    <cellStyle name="Normal 2 2 2 3 4 3 4 3" xfId="12486"/>
    <cellStyle name="Normal 2 2 2 3 4 3 5" xfId="4950"/>
    <cellStyle name="Normal 2 2 2 3 4 3 5 2" xfId="13980"/>
    <cellStyle name="Normal 2 2 2 3 4 3 6" xfId="9498"/>
    <cellStyle name="Normal 2 2 2 3 4 4" xfId="654"/>
    <cellStyle name="Normal 2 2 2 3 4 4 2" xfId="1401"/>
    <cellStyle name="Normal 2 2 2 3 4 4 2 2" xfId="2895"/>
    <cellStyle name="Normal 2 2 2 3 4 4 2 2 2" xfId="7377"/>
    <cellStyle name="Normal 2 2 2 3 4 4 2 2 2 2" xfId="16407"/>
    <cellStyle name="Normal 2 2 2 3 4 4 2 2 3" xfId="11925"/>
    <cellStyle name="Normal 2 2 2 3 4 4 2 3" xfId="4389"/>
    <cellStyle name="Normal 2 2 2 3 4 4 2 3 2" xfId="8871"/>
    <cellStyle name="Normal 2 2 2 3 4 4 2 3 2 2" xfId="17901"/>
    <cellStyle name="Normal 2 2 2 3 4 4 2 3 3" xfId="13419"/>
    <cellStyle name="Normal 2 2 2 3 4 4 2 4" xfId="5883"/>
    <cellStyle name="Normal 2 2 2 3 4 4 2 4 2" xfId="14913"/>
    <cellStyle name="Normal 2 2 2 3 4 4 2 5" xfId="10431"/>
    <cellStyle name="Normal 2 2 2 3 4 4 3" xfId="2148"/>
    <cellStyle name="Normal 2 2 2 3 4 4 3 2" xfId="6630"/>
    <cellStyle name="Normal 2 2 2 3 4 4 3 2 2" xfId="15660"/>
    <cellStyle name="Normal 2 2 2 3 4 4 3 3" xfId="11178"/>
    <cellStyle name="Normal 2 2 2 3 4 4 4" xfId="3642"/>
    <cellStyle name="Normal 2 2 2 3 4 4 4 2" xfId="8124"/>
    <cellStyle name="Normal 2 2 2 3 4 4 4 2 2" xfId="17154"/>
    <cellStyle name="Normal 2 2 2 3 4 4 4 3" xfId="12672"/>
    <cellStyle name="Normal 2 2 2 3 4 4 5" xfId="5136"/>
    <cellStyle name="Normal 2 2 2 3 4 4 5 2" xfId="14166"/>
    <cellStyle name="Normal 2 2 2 3 4 4 6" xfId="9684"/>
    <cellStyle name="Normal 2 2 2 3 4 5" xfId="841"/>
    <cellStyle name="Normal 2 2 2 3 4 5 2" xfId="2335"/>
    <cellStyle name="Normal 2 2 2 3 4 5 2 2" xfId="6817"/>
    <cellStyle name="Normal 2 2 2 3 4 5 2 2 2" xfId="15847"/>
    <cellStyle name="Normal 2 2 2 3 4 5 2 3" xfId="11365"/>
    <cellStyle name="Normal 2 2 2 3 4 5 3" xfId="3829"/>
    <cellStyle name="Normal 2 2 2 3 4 5 3 2" xfId="8311"/>
    <cellStyle name="Normal 2 2 2 3 4 5 3 2 2" xfId="17341"/>
    <cellStyle name="Normal 2 2 2 3 4 5 3 3" xfId="12859"/>
    <cellStyle name="Normal 2 2 2 3 4 5 4" xfId="5323"/>
    <cellStyle name="Normal 2 2 2 3 4 5 4 2" xfId="14353"/>
    <cellStyle name="Normal 2 2 2 3 4 5 5" xfId="9871"/>
    <cellStyle name="Normal 2 2 2 3 4 6" xfId="1590"/>
    <cellStyle name="Normal 2 2 2 3 4 6 2" xfId="6072"/>
    <cellStyle name="Normal 2 2 2 3 4 6 2 2" xfId="15102"/>
    <cellStyle name="Normal 2 2 2 3 4 6 3" xfId="10620"/>
    <cellStyle name="Normal 2 2 2 3 4 7" xfId="3084"/>
    <cellStyle name="Normal 2 2 2 3 4 7 2" xfId="7566"/>
    <cellStyle name="Normal 2 2 2 3 4 7 2 2" xfId="16596"/>
    <cellStyle name="Normal 2 2 2 3 4 7 3" xfId="12114"/>
    <cellStyle name="Normal 2 2 2 3 4 8" xfId="4578"/>
    <cellStyle name="Normal 2 2 2 3 4 8 2" xfId="13608"/>
    <cellStyle name="Normal 2 2 2 3 4 9" xfId="9126"/>
    <cellStyle name="Normal 2 2 2 3 5" xfId="104"/>
    <cellStyle name="Normal 2 2 2 3 5 2" xfId="290"/>
    <cellStyle name="Normal 2 2 2 3 5 2 2" xfId="1033"/>
    <cellStyle name="Normal 2 2 2 3 5 2 2 2" xfId="2527"/>
    <cellStyle name="Normal 2 2 2 3 5 2 2 2 2" xfId="7009"/>
    <cellStyle name="Normal 2 2 2 3 5 2 2 2 2 2" xfId="16039"/>
    <cellStyle name="Normal 2 2 2 3 5 2 2 2 3" xfId="11557"/>
    <cellStyle name="Normal 2 2 2 3 5 2 2 3" xfId="4021"/>
    <cellStyle name="Normal 2 2 2 3 5 2 2 3 2" xfId="8503"/>
    <cellStyle name="Normal 2 2 2 3 5 2 2 3 2 2" xfId="17533"/>
    <cellStyle name="Normal 2 2 2 3 5 2 2 3 3" xfId="13051"/>
    <cellStyle name="Normal 2 2 2 3 5 2 2 4" xfId="5515"/>
    <cellStyle name="Normal 2 2 2 3 5 2 2 4 2" xfId="14545"/>
    <cellStyle name="Normal 2 2 2 3 5 2 2 5" xfId="10063"/>
    <cellStyle name="Normal 2 2 2 3 5 2 3" xfId="1784"/>
    <cellStyle name="Normal 2 2 2 3 5 2 3 2" xfId="6266"/>
    <cellStyle name="Normal 2 2 2 3 5 2 3 2 2" xfId="15296"/>
    <cellStyle name="Normal 2 2 2 3 5 2 3 3" xfId="10814"/>
    <cellStyle name="Normal 2 2 2 3 5 2 4" xfId="3278"/>
    <cellStyle name="Normal 2 2 2 3 5 2 4 2" xfId="7760"/>
    <cellStyle name="Normal 2 2 2 3 5 2 4 2 2" xfId="16790"/>
    <cellStyle name="Normal 2 2 2 3 5 2 4 3" xfId="12308"/>
    <cellStyle name="Normal 2 2 2 3 5 2 5" xfId="4772"/>
    <cellStyle name="Normal 2 2 2 3 5 2 5 2" xfId="13802"/>
    <cellStyle name="Normal 2 2 2 3 5 2 6" xfId="9320"/>
    <cellStyle name="Normal 2 2 2 3 5 3" xfId="476"/>
    <cellStyle name="Normal 2 2 2 3 5 3 2" xfId="1223"/>
    <cellStyle name="Normal 2 2 2 3 5 3 2 2" xfId="2717"/>
    <cellStyle name="Normal 2 2 2 3 5 3 2 2 2" xfId="7199"/>
    <cellStyle name="Normal 2 2 2 3 5 3 2 2 2 2" xfId="16229"/>
    <cellStyle name="Normal 2 2 2 3 5 3 2 2 3" xfId="11747"/>
    <cellStyle name="Normal 2 2 2 3 5 3 2 3" xfId="4211"/>
    <cellStyle name="Normal 2 2 2 3 5 3 2 3 2" xfId="8693"/>
    <cellStyle name="Normal 2 2 2 3 5 3 2 3 2 2" xfId="17723"/>
    <cellStyle name="Normal 2 2 2 3 5 3 2 3 3" xfId="13241"/>
    <cellStyle name="Normal 2 2 2 3 5 3 2 4" xfId="5705"/>
    <cellStyle name="Normal 2 2 2 3 5 3 2 4 2" xfId="14735"/>
    <cellStyle name="Normal 2 2 2 3 5 3 2 5" xfId="10253"/>
    <cellStyle name="Normal 2 2 2 3 5 3 3" xfId="1970"/>
    <cellStyle name="Normal 2 2 2 3 5 3 3 2" xfId="6452"/>
    <cellStyle name="Normal 2 2 2 3 5 3 3 2 2" xfId="15482"/>
    <cellStyle name="Normal 2 2 2 3 5 3 3 3" xfId="11000"/>
    <cellStyle name="Normal 2 2 2 3 5 3 4" xfId="3464"/>
    <cellStyle name="Normal 2 2 2 3 5 3 4 2" xfId="7946"/>
    <cellStyle name="Normal 2 2 2 3 5 3 4 2 2" xfId="16976"/>
    <cellStyle name="Normal 2 2 2 3 5 3 4 3" xfId="12494"/>
    <cellStyle name="Normal 2 2 2 3 5 3 5" xfId="4958"/>
    <cellStyle name="Normal 2 2 2 3 5 3 5 2" xfId="13988"/>
    <cellStyle name="Normal 2 2 2 3 5 3 6" xfId="9506"/>
    <cellStyle name="Normal 2 2 2 3 5 4" xfId="662"/>
    <cellStyle name="Normal 2 2 2 3 5 4 2" xfId="1409"/>
    <cellStyle name="Normal 2 2 2 3 5 4 2 2" xfId="2903"/>
    <cellStyle name="Normal 2 2 2 3 5 4 2 2 2" xfId="7385"/>
    <cellStyle name="Normal 2 2 2 3 5 4 2 2 2 2" xfId="16415"/>
    <cellStyle name="Normal 2 2 2 3 5 4 2 2 3" xfId="11933"/>
    <cellStyle name="Normal 2 2 2 3 5 4 2 3" xfId="4397"/>
    <cellStyle name="Normal 2 2 2 3 5 4 2 3 2" xfId="8879"/>
    <cellStyle name="Normal 2 2 2 3 5 4 2 3 2 2" xfId="17909"/>
    <cellStyle name="Normal 2 2 2 3 5 4 2 3 3" xfId="13427"/>
    <cellStyle name="Normal 2 2 2 3 5 4 2 4" xfId="5891"/>
    <cellStyle name="Normal 2 2 2 3 5 4 2 4 2" xfId="14921"/>
    <cellStyle name="Normal 2 2 2 3 5 4 2 5" xfId="10439"/>
    <cellStyle name="Normal 2 2 2 3 5 4 3" xfId="2156"/>
    <cellStyle name="Normal 2 2 2 3 5 4 3 2" xfId="6638"/>
    <cellStyle name="Normal 2 2 2 3 5 4 3 2 2" xfId="15668"/>
    <cellStyle name="Normal 2 2 2 3 5 4 3 3" xfId="11186"/>
    <cellStyle name="Normal 2 2 2 3 5 4 4" xfId="3650"/>
    <cellStyle name="Normal 2 2 2 3 5 4 4 2" xfId="8132"/>
    <cellStyle name="Normal 2 2 2 3 5 4 4 2 2" xfId="17162"/>
    <cellStyle name="Normal 2 2 2 3 5 4 4 3" xfId="12680"/>
    <cellStyle name="Normal 2 2 2 3 5 4 5" xfId="5144"/>
    <cellStyle name="Normal 2 2 2 3 5 4 5 2" xfId="14174"/>
    <cellStyle name="Normal 2 2 2 3 5 4 6" xfId="9692"/>
    <cellStyle name="Normal 2 2 2 3 5 5" xfId="849"/>
    <cellStyle name="Normal 2 2 2 3 5 5 2" xfId="2343"/>
    <cellStyle name="Normal 2 2 2 3 5 5 2 2" xfId="6825"/>
    <cellStyle name="Normal 2 2 2 3 5 5 2 2 2" xfId="15855"/>
    <cellStyle name="Normal 2 2 2 3 5 5 2 3" xfId="11373"/>
    <cellStyle name="Normal 2 2 2 3 5 5 3" xfId="3837"/>
    <cellStyle name="Normal 2 2 2 3 5 5 3 2" xfId="8319"/>
    <cellStyle name="Normal 2 2 2 3 5 5 3 2 2" xfId="17349"/>
    <cellStyle name="Normal 2 2 2 3 5 5 3 3" xfId="12867"/>
    <cellStyle name="Normal 2 2 2 3 5 5 4" xfId="5331"/>
    <cellStyle name="Normal 2 2 2 3 5 5 4 2" xfId="14361"/>
    <cellStyle name="Normal 2 2 2 3 5 5 5" xfId="9879"/>
    <cellStyle name="Normal 2 2 2 3 5 6" xfId="1598"/>
    <cellStyle name="Normal 2 2 2 3 5 6 2" xfId="6080"/>
    <cellStyle name="Normal 2 2 2 3 5 6 2 2" xfId="15110"/>
    <cellStyle name="Normal 2 2 2 3 5 6 3" xfId="10628"/>
    <cellStyle name="Normal 2 2 2 3 5 7" xfId="3092"/>
    <cellStyle name="Normal 2 2 2 3 5 7 2" xfId="7574"/>
    <cellStyle name="Normal 2 2 2 3 5 7 2 2" xfId="16604"/>
    <cellStyle name="Normal 2 2 2 3 5 7 3" xfId="12122"/>
    <cellStyle name="Normal 2 2 2 3 5 8" xfId="4586"/>
    <cellStyle name="Normal 2 2 2 3 5 8 2" xfId="13616"/>
    <cellStyle name="Normal 2 2 2 3 5 9" xfId="9134"/>
    <cellStyle name="Normal 2 2 2 3 6" xfId="143"/>
    <cellStyle name="Normal 2 2 2 3 6 2" xfId="329"/>
    <cellStyle name="Normal 2 2 2 3 6 2 2" xfId="1072"/>
    <cellStyle name="Normal 2 2 2 3 6 2 2 2" xfId="2566"/>
    <cellStyle name="Normal 2 2 2 3 6 2 2 2 2" xfId="7048"/>
    <cellStyle name="Normal 2 2 2 3 6 2 2 2 2 2" xfId="16078"/>
    <cellStyle name="Normal 2 2 2 3 6 2 2 2 3" xfId="11596"/>
    <cellStyle name="Normal 2 2 2 3 6 2 2 3" xfId="4060"/>
    <cellStyle name="Normal 2 2 2 3 6 2 2 3 2" xfId="8542"/>
    <cellStyle name="Normal 2 2 2 3 6 2 2 3 2 2" xfId="17572"/>
    <cellStyle name="Normal 2 2 2 3 6 2 2 3 3" xfId="13090"/>
    <cellStyle name="Normal 2 2 2 3 6 2 2 4" xfId="5554"/>
    <cellStyle name="Normal 2 2 2 3 6 2 2 4 2" xfId="14584"/>
    <cellStyle name="Normal 2 2 2 3 6 2 2 5" xfId="10102"/>
    <cellStyle name="Normal 2 2 2 3 6 2 3" xfId="1823"/>
    <cellStyle name="Normal 2 2 2 3 6 2 3 2" xfId="6305"/>
    <cellStyle name="Normal 2 2 2 3 6 2 3 2 2" xfId="15335"/>
    <cellStyle name="Normal 2 2 2 3 6 2 3 3" xfId="10853"/>
    <cellStyle name="Normal 2 2 2 3 6 2 4" xfId="3317"/>
    <cellStyle name="Normal 2 2 2 3 6 2 4 2" xfId="7799"/>
    <cellStyle name="Normal 2 2 2 3 6 2 4 2 2" xfId="16829"/>
    <cellStyle name="Normal 2 2 2 3 6 2 4 3" xfId="12347"/>
    <cellStyle name="Normal 2 2 2 3 6 2 5" xfId="4811"/>
    <cellStyle name="Normal 2 2 2 3 6 2 5 2" xfId="13841"/>
    <cellStyle name="Normal 2 2 2 3 6 2 6" xfId="9359"/>
    <cellStyle name="Normal 2 2 2 3 6 3" xfId="515"/>
    <cellStyle name="Normal 2 2 2 3 6 3 2" xfId="1262"/>
    <cellStyle name="Normal 2 2 2 3 6 3 2 2" xfId="2756"/>
    <cellStyle name="Normal 2 2 2 3 6 3 2 2 2" xfId="7238"/>
    <cellStyle name="Normal 2 2 2 3 6 3 2 2 2 2" xfId="16268"/>
    <cellStyle name="Normal 2 2 2 3 6 3 2 2 3" xfId="11786"/>
    <cellStyle name="Normal 2 2 2 3 6 3 2 3" xfId="4250"/>
    <cellStyle name="Normal 2 2 2 3 6 3 2 3 2" xfId="8732"/>
    <cellStyle name="Normal 2 2 2 3 6 3 2 3 2 2" xfId="17762"/>
    <cellStyle name="Normal 2 2 2 3 6 3 2 3 3" xfId="13280"/>
    <cellStyle name="Normal 2 2 2 3 6 3 2 4" xfId="5744"/>
    <cellStyle name="Normal 2 2 2 3 6 3 2 4 2" xfId="14774"/>
    <cellStyle name="Normal 2 2 2 3 6 3 2 5" xfId="10292"/>
    <cellStyle name="Normal 2 2 2 3 6 3 3" xfId="2009"/>
    <cellStyle name="Normal 2 2 2 3 6 3 3 2" xfId="6491"/>
    <cellStyle name="Normal 2 2 2 3 6 3 3 2 2" xfId="15521"/>
    <cellStyle name="Normal 2 2 2 3 6 3 3 3" xfId="11039"/>
    <cellStyle name="Normal 2 2 2 3 6 3 4" xfId="3503"/>
    <cellStyle name="Normal 2 2 2 3 6 3 4 2" xfId="7985"/>
    <cellStyle name="Normal 2 2 2 3 6 3 4 2 2" xfId="17015"/>
    <cellStyle name="Normal 2 2 2 3 6 3 4 3" xfId="12533"/>
    <cellStyle name="Normal 2 2 2 3 6 3 5" xfId="4997"/>
    <cellStyle name="Normal 2 2 2 3 6 3 5 2" xfId="14027"/>
    <cellStyle name="Normal 2 2 2 3 6 3 6" xfId="9545"/>
    <cellStyle name="Normal 2 2 2 3 6 4" xfId="701"/>
    <cellStyle name="Normal 2 2 2 3 6 4 2" xfId="1448"/>
    <cellStyle name="Normal 2 2 2 3 6 4 2 2" xfId="2942"/>
    <cellStyle name="Normal 2 2 2 3 6 4 2 2 2" xfId="7424"/>
    <cellStyle name="Normal 2 2 2 3 6 4 2 2 2 2" xfId="16454"/>
    <cellStyle name="Normal 2 2 2 3 6 4 2 2 3" xfId="11972"/>
    <cellStyle name="Normal 2 2 2 3 6 4 2 3" xfId="4436"/>
    <cellStyle name="Normal 2 2 2 3 6 4 2 3 2" xfId="8918"/>
    <cellStyle name="Normal 2 2 2 3 6 4 2 3 2 2" xfId="17948"/>
    <cellStyle name="Normal 2 2 2 3 6 4 2 3 3" xfId="13466"/>
    <cellStyle name="Normal 2 2 2 3 6 4 2 4" xfId="5930"/>
    <cellStyle name="Normal 2 2 2 3 6 4 2 4 2" xfId="14960"/>
    <cellStyle name="Normal 2 2 2 3 6 4 2 5" xfId="10478"/>
    <cellStyle name="Normal 2 2 2 3 6 4 3" xfId="2195"/>
    <cellStyle name="Normal 2 2 2 3 6 4 3 2" xfId="6677"/>
    <cellStyle name="Normal 2 2 2 3 6 4 3 2 2" xfId="15707"/>
    <cellStyle name="Normal 2 2 2 3 6 4 3 3" xfId="11225"/>
    <cellStyle name="Normal 2 2 2 3 6 4 4" xfId="3689"/>
    <cellStyle name="Normal 2 2 2 3 6 4 4 2" xfId="8171"/>
    <cellStyle name="Normal 2 2 2 3 6 4 4 2 2" xfId="17201"/>
    <cellStyle name="Normal 2 2 2 3 6 4 4 3" xfId="12719"/>
    <cellStyle name="Normal 2 2 2 3 6 4 5" xfId="5183"/>
    <cellStyle name="Normal 2 2 2 3 6 4 5 2" xfId="14213"/>
    <cellStyle name="Normal 2 2 2 3 6 4 6" xfId="9731"/>
    <cellStyle name="Normal 2 2 2 3 6 5" xfId="888"/>
    <cellStyle name="Normal 2 2 2 3 6 5 2" xfId="2382"/>
    <cellStyle name="Normal 2 2 2 3 6 5 2 2" xfId="6864"/>
    <cellStyle name="Normal 2 2 2 3 6 5 2 2 2" xfId="15894"/>
    <cellStyle name="Normal 2 2 2 3 6 5 2 3" xfId="11412"/>
    <cellStyle name="Normal 2 2 2 3 6 5 3" xfId="3876"/>
    <cellStyle name="Normal 2 2 2 3 6 5 3 2" xfId="8358"/>
    <cellStyle name="Normal 2 2 2 3 6 5 3 2 2" xfId="17388"/>
    <cellStyle name="Normal 2 2 2 3 6 5 3 3" xfId="12906"/>
    <cellStyle name="Normal 2 2 2 3 6 5 4" xfId="5370"/>
    <cellStyle name="Normal 2 2 2 3 6 5 4 2" xfId="14400"/>
    <cellStyle name="Normal 2 2 2 3 6 5 5" xfId="9918"/>
    <cellStyle name="Normal 2 2 2 3 6 6" xfId="1637"/>
    <cellStyle name="Normal 2 2 2 3 6 6 2" xfId="6119"/>
    <cellStyle name="Normal 2 2 2 3 6 6 2 2" xfId="15149"/>
    <cellStyle name="Normal 2 2 2 3 6 6 3" xfId="10667"/>
    <cellStyle name="Normal 2 2 2 3 6 7" xfId="3131"/>
    <cellStyle name="Normal 2 2 2 3 6 7 2" xfId="7613"/>
    <cellStyle name="Normal 2 2 2 3 6 7 2 2" xfId="16643"/>
    <cellStyle name="Normal 2 2 2 3 6 7 3" xfId="12161"/>
    <cellStyle name="Normal 2 2 2 3 6 8" xfId="4625"/>
    <cellStyle name="Normal 2 2 2 3 6 8 2" xfId="13655"/>
    <cellStyle name="Normal 2 2 2 3 6 9" xfId="9173"/>
    <cellStyle name="Normal 2 2 2 3 7" xfId="166"/>
    <cellStyle name="Normal 2 2 2 3 7 2" xfId="352"/>
    <cellStyle name="Normal 2 2 2 3 7 2 2" xfId="1095"/>
    <cellStyle name="Normal 2 2 2 3 7 2 2 2" xfId="2589"/>
    <cellStyle name="Normal 2 2 2 3 7 2 2 2 2" xfId="7071"/>
    <cellStyle name="Normal 2 2 2 3 7 2 2 2 2 2" xfId="16101"/>
    <cellStyle name="Normal 2 2 2 3 7 2 2 2 3" xfId="11619"/>
    <cellStyle name="Normal 2 2 2 3 7 2 2 3" xfId="4083"/>
    <cellStyle name="Normal 2 2 2 3 7 2 2 3 2" xfId="8565"/>
    <cellStyle name="Normal 2 2 2 3 7 2 2 3 2 2" xfId="17595"/>
    <cellStyle name="Normal 2 2 2 3 7 2 2 3 3" xfId="13113"/>
    <cellStyle name="Normal 2 2 2 3 7 2 2 4" xfId="5577"/>
    <cellStyle name="Normal 2 2 2 3 7 2 2 4 2" xfId="14607"/>
    <cellStyle name="Normal 2 2 2 3 7 2 2 5" xfId="10125"/>
    <cellStyle name="Normal 2 2 2 3 7 2 3" xfId="1846"/>
    <cellStyle name="Normal 2 2 2 3 7 2 3 2" xfId="6328"/>
    <cellStyle name="Normal 2 2 2 3 7 2 3 2 2" xfId="15358"/>
    <cellStyle name="Normal 2 2 2 3 7 2 3 3" xfId="10876"/>
    <cellStyle name="Normal 2 2 2 3 7 2 4" xfId="3340"/>
    <cellStyle name="Normal 2 2 2 3 7 2 4 2" xfId="7822"/>
    <cellStyle name="Normal 2 2 2 3 7 2 4 2 2" xfId="16852"/>
    <cellStyle name="Normal 2 2 2 3 7 2 4 3" xfId="12370"/>
    <cellStyle name="Normal 2 2 2 3 7 2 5" xfId="4834"/>
    <cellStyle name="Normal 2 2 2 3 7 2 5 2" xfId="13864"/>
    <cellStyle name="Normal 2 2 2 3 7 2 6" xfId="9382"/>
    <cellStyle name="Normal 2 2 2 3 7 3" xfId="538"/>
    <cellStyle name="Normal 2 2 2 3 7 3 2" xfId="1285"/>
    <cellStyle name="Normal 2 2 2 3 7 3 2 2" xfId="2779"/>
    <cellStyle name="Normal 2 2 2 3 7 3 2 2 2" xfId="7261"/>
    <cellStyle name="Normal 2 2 2 3 7 3 2 2 2 2" xfId="16291"/>
    <cellStyle name="Normal 2 2 2 3 7 3 2 2 3" xfId="11809"/>
    <cellStyle name="Normal 2 2 2 3 7 3 2 3" xfId="4273"/>
    <cellStyle name="Normal 2 2 2 3 7 3 2 3 2" xfId="8755"/>
    <cellStyle name="Normal 2 2 2 3 7 3 2 3 2 2" xfId="17785"/>
    <cellStyle name="Normal 2 2 2 3 7 3 2 3 3" xfId="13303"/>
    <cellStyle name="Normal 2 2 2 3 7 3 2 4" xfId="5767"/>
    <cellStyle name="Normal 2 2 2 3 7 3 2 4 2" xfId="14797"/>
    <cellStyle name="Normal 2 2 2 3 7 3 2 5" xfId="10315"/>
    <cellStyle name="Normal 2 2 2 3 7 3 3" xfId="2032"/>
    <cellStyle name="Normal 2 2 2 3 7 3 3 2" xfId="6514"/>
    <cellStyle name="Normal 2 2 2 3 7 3 3 2 2" xfId="15544"/>
    <cellStyle name="Normal 2 2 2 3 7 3 3 3" xfId="11062"/>
    <cellStyle name="Normal 2 2 2 3 7 3 4" xfId="3526"/>
    <cellStyle name="Normal 2 2 2 3 7 3 4 2" xfId="8008"/>
    <cellStyle name="Normal 2 2 2 3 7 3 4 2 2" xfId="17038"/>
    <cellStyle name="Normal 2 2 2 3 7 3 4 3" xfId="12556"/>
    <cellStyle name="Normal 2 2 2 3 7 3 5" xfId="5020"/>
    <cellStyle name="Normal 2 2 2 3 7 3 5 2" xfId="14050"/>
    <cellStyle name="Normal 2 2 2 3 7 3 6" xfId="9568"/>
    <cellStyle name="Normal 2 2 2 3 7 4" xfId="724"/>
    <cellStyle name="Normal 2 2 2 3 7 4 2" xfId="1471"/>
    <cellStyle name="Normal 2 2 2 3 7 4 2 2" xfId="2965"/>
    <cellStyle name="Normal 2 2 2 3 7 4 2 2 2" xfId="7447"/>
    <cellStyle name="Normal 2 2 2 3 7 4 2 2 2 2" xfId="16477"/>
    <cellStyle name="Normal 2 2 2 3 7 4 2 2 3" xfId="11995"/>
    <cellStyle name="Normal 2 2 2 3 7 4 2 3" xfId="4459"/>
    <cellStyle name="Normal 2 2 2 3 7 4 2 3 2" xfId="8941"/>
    <cellStyle name="Normal 2 2 2 3 7 4 2 3 2 2" xfId="17971"/>
    <cellStyle name="Normal 2 2 2 3 7 4 2 3 3" xfId="13489"/>
    <cellStyle name="Normal 2 2 2 3 7 4 2 4" xfId="5953"/>
    <cellStyle name="Normal 2 2 2 3 7 4 2 4 2" xfId="14983"/>
    <cellStyle name="Normal 2 2 2 3 7 4 2 5" xfId="10501"/>
    <cellStyle name="Normal 2 2 2 3 7 4 3" xfId="2218"/>
    <cellStyle name="Normal 2 2 2 3 7 4 3 2" xfId="6700"/>
    <cellStyle name="Normal 2 2 2 3 7 4 3 2 2" xfId="15730"/>
    <cellStyle name="Normal 2 2 2 3 7 4 3 3" xfId="11248"/>
    <cellStyle name="Normal 2 2 2 3 7 4 4" xfId="3712"/>
    <cellStyle name="Normal 2 2 2 3 7 4 4 2" xfId="8194"/>
    <cellStyle name="Normal 2 2 2 3 7 4 4 2 2" xfId="17224"/>
    <cellStyle name="Normal 2 2 2 3 7 4 4 3" xfId="12742"/>
    <cellStyle name="Normal 2 2 2 3 7 4 5" xfId="5206"/>
    <cellStyle name="Normal 2 2 2 3 7 4 5 2" xfId="14236"/>
    <cellStyle name="Normal 2 2 2 3 7 4 6" xfId="9754"/>
    <cellStyle name="Normal 2 2 2 3 7 5" xfId="911"/>
    <cellStyle name="Normal 2 2 2 3 7 5 2" xfId="2405"/>
    <cellStyle name="Normal 2 2 2 3 7 5 2 2" xfId="6887"/>
    <cellStyle name="Normal 2 2 2 3 7 5 2 2 2" xfId="15917"/>
    <cellStyle name="Normal 2 2 2 3 7 5 2 3" xfId="11435"/>
    <cellStyle name="Normal 2 2 2 3 7 5 3" xfId="3899"/>
    <cellStyle name="Normal 2 2 2 3 7 5 3 2" xfId="8381"/>
    <cellStyle name="Normal 2 2 2 3 7 5 3 2 2" xfId="17411"/>
    <cellStyle name="Normal 2 2 2 3 7 5 3 3" xfId="12929"/>
    <cellStyle name="Normal 2 2 2 3 7 5 4" xfId="5393"/>
    <cellStyle name="Normal 2 2 2 3 7 5 4 2" xfId="14423"/>
    <cellStyle name="Normal 2 2 2 3 7 5 5" xfId="9941"/>
    <cellStyle name="Normal 2 2 2 3 7 6" xfId="1660"/>
    <cellStyle name="Normal 2 2 2 3 7 6 2" xfId="6142"/>
    <cellStyle name="Normal 2 2 2 3 7 6 2 2" xfId="15172"/>
    <cellStyle name="Normal 2 2 2 3 7 6 3" xfId="10690"/>
    <cellStyle name="Normal 2 2 2 3 7 7" xfId="3154"/>
    <cellStyle name="Normal 2 2 2 3 7 7 2" xfId="7636"/>
    <cellStyle name="Normal 2 2 2 3 7 7 2 2" xfId="16666"/>
    <cellStyle name="Normal 2 2 2 3 7 7 3" xfId="12184"/>
    <cellStyle name="Normal 2 2 2 3 7 8" xfId="4648"/>
    <cellStyle name="Normal 2 2 2 3 7 8 2" xfId="13678"/>
    <cellStyle name="Normal 2 2 2 3 7 9" xfId="9196"/>
    <cellStyle name="Normal 2 2 2 3 8" xfId="189"/>
    <cellStyle name="Normal 2 2 2 3 8 2" xfId="375"/>
    <cellStyle name="Normal 2 2 2 3 8 2 2" xfId="1118"/>
    <cellStyle name="Normal 2 2 2 3 8 2 2 2" xfId="2612"/>
    <cellStyle name="Normal 2 2 2 3 8 2 2 2 2" xfId="7094"/>
    <cellStyle name="Normal 2 2 2 3 8 2 2 2 2 2" xfId="16124"/>
    <cellStyle name="Normal 2 2 2 3 8 2 2 2 3" xfId="11642"/>
    <cellStyle name="Normal 2 2 2 3 8 2 2 3" xfId="4106"/>
    <cellStyle name="Normal 2 2 2 3 8 2 2 3 2" xfId="8588"/>
    <cellStyle name="Normal 2 2 2 3 8 2 2 3 2 2" xfId="17618"/>
    <cellStyle name="Normal 2 2 2 3 8 2 2 3 3" xfId="13136"/>
    <cellStyle name="Normal 2 2 2 3 8 2 2 4" xfId="5600"/>
    <cellStyle name="Normal 2 2 2 3 8 2 2 4 2" xfId="14630"/>
    <cellStyle name="Normal 2 2 2 3 8 2 2 5" xfId="10148"/>
    <cellStyle name="Normal 2 2 2 3 8 2 3" xfId="1869"/>
    <cellStyle name="Normal 2 2 2 3 8 2 3 2" xfId="6351"/>
    <cellStyle name="Normal 2 2 2 3 8 2 3 2 2" xfId="15381"/>
    <cellStyle name="Normal 2 2 2 3 8 2 3 3" xfId="10899"/>
    <cellStyle name="Normal 2 2 2 3 8 2 4" xfId="3363"/>
    <cellStyle name="Normal 2 2 2 3 8 2 4 2" xfId="7845"/>
    <cellStyle name="Normal 2 2 2 3 8 2 4 2 2" xfId="16875"/>
    <cellStyle name="Normal 2 2 2 3 8 2 4 3" xfId="12393"/>
    <cellStyle name="Normal 2 2 2 3 8 2 5" xfId="4857"/>
    <cellStyle name="Normal 2 2 2 3 8 2 5 2" xfId="13887"/>
    <cellStyle name="Normal 2 2 2 3 8 2 6" xfId="9405"/>
    <cellStyle name="Normal 2 2 2 3 8 3" xfId="561"/>
    <cellStyle name="Normal 2 2 2 3 8 3 2" xfId="1308"/>
    <cellStyle name="Normal 2 2 2 3 8 3 2 2" xfId="2802"/>
    <cellStyle name="Normal 2 2 2 3 8 3 2 2 2" xfId="7284"/>
    <cellStyle name="Normal 2 2 2 3 8 3 2 2 2 2" xfId="16314"/>
    <cellStyle name="Normal 2 2 2 3 8 3 2 2 3" xfId="11832"/>
    <cellStyle name="Normal 2 2 2 3 8 3 2 3" xfId="4296"/>
    <cellStyle name="Normal 2 2 2 3 8 3 2 3 2" xfId="8778"/>
    <cellStyle name="Normal 2 2 2 3 8 3 2 3 2 2" xfId="17808"/>
    <cellStyle name="Normal 2 2 2 3 8 3 2 3 3" xfId="13326"/>
    <cellStyle name="Normal 2 2 2 3 8 3 2 4" xfId="5790"/>
    <cellStyle name="Normal 2 2 2 3 8 3 2 4 2" xfId="14820"/>
    <cellStyle name="Normal 2 2 2 3 8 3 2 5" xfId="10338"/>
    <cellStyle name="Normal 2 2 2 3 8 3 3" xfId="2055"/>
    <cellStyle name="Normal 2 2 2 3 8 3 3 2" xfId="6537"/>
    <cellStyle name="Normal 2 2 2 3 8 3 3 2 2" xfId="15567"/>
    <cellStyle name="Normal 2 2 2 3 8 3 3 3" xfId="11085"/>
    <cellStyle name="Normal 2 2 2 3 8 3 4" xfId="3549"/>
    <cellStyle name="Normal 2 2 2 3 8 3 4 2" xfId="8031"/>
    <cellStyle name="Normal 2 2 2 3 8 3 4 2 2" xfId="17061"/>
    <cellStyle name="Normal 2 2 2 3 8 3 4 3" xfId="12579"/>
    <cellStyle name="Normal 2 2 2 3 8 3 5" xfId="5043"/>
    <cellStyle name="Normal 2 2 2 3 8 3 5 2" xfId="14073"/>
    <cellStyle name="Normal 2 2 2 3 8 3 6" xfId="9591"/>
    <cellStyle name="Normal 2 2 2 3 8 4" xfId="747"/>
    <cellStyle name="Normal 2 2 2 3 8 4 2" xfId="1494"/>
    <cellStyle name="Normal 2 2 2 3 8 4 2 2" xfId="2988"/>
    <cellStyle name="Normal 2 2 2 3 8 4 2 2 2" xfId="7470"/>
    <cellStyle name="Normal 2 2 2 3 8 4 2 2 2 2" xfId="16500"/>
    <cellStyle name="Normal 2 2 2 3 8 4 2 2 3" xfId="12018"/>
    <cellStyle name="Normal 2 2 2 3 8 4 2 3" xfId="4482"/>
    <cellStyle name="Normal 2 2 2 3 8 4 2 3 2" xfId="8964"/>
    <cellStyle name="Normal 2 2 2 3 8 4 2 3 2 2" xfId="17994"/>
    <cellStyle name="Normal 2 2 2 3 8 4 2 3 3" xfId="13512"/>
    <cellStyle name="Normal 2 2 2 3 8 4 2 4" xfId="5976"/>
    <cellStyle name="Normal 2 2 2 3 8 4 2 4 2" xfId="15006"/>
    <cellStyle name="Normal 2 2 2 3 8 4 2 5" xfId="10524"/>
    <cellStyle name="Normal 2 2 2 3 8 4 3" xfId="2241"/>
    <cellStyle name="Normal 2 2 2 3 8 4 3 2" xfId="6723"/>
    <cellStyle name="Normal 2 2 2 3 8 4 3 2 2" xfId="15753"/>
    <cellStyle name="Normal 2 2 2 3 8 4 3 3" xfId="11271"/>
    <cellStyle name="Normal 2 2 2 3 8 4 4" xfId="3735"/>
    <cellStyle name="Normal 2 2 2 3 8 4 4 2" xfId="8217"/>
    <cellStyle name="Normal 2 2 2 3 8 4 4 2 2" xfId="17247"/>
    <cellStyle name="Normal 2 2 2 3 8 4 4 3" xfId="12765"/>
    <cellStyle name="Normal 2 2 2 3 8 4 5" xfId="5229"/>
    <cellStyle name="Normal 2 2 2 3 8 4 5 2" xfId="14259"/>
    <cellStyle name="Normal 2 2 2 3 8 4 6" xfId="9777"/>
    <cellStyle name="Normal 2 2 2 3 8 5" xfId="934"/>
    <cellStyle name="Normal 2 2 2 3 8 5 2" xfId="2428"/>
    <cellStyle name="Normal 2 2 2 3 8 5 2 2" xfId="6910"/>
    <cellStyle name="Normal 2 2 2 3 8 5 2 2 2" xfId="15940"/>
    <cellStyle name="Normal 2 2 2 3 8 5 2 3" xfId="11458"/>
    <cellStyle name="Normal 2 2 2 3 8 5 3" xfId="3922"/>
    <cellStyle name="Normal 2 2 2 3 8 5 3 2" xfId="8404"/>
    <cellStyle name="Normal 2 2 2 3 8 5 3 2 2" xfId="17434"/>
    <cellStyle name="Normal 2 2 2 3 8 5 3 3" xfId="12952"/>
    <cellStyle name="Normal 2 2 2 3 8 5 4" xfId="5416"/>
    <cellStyle name="Normal 2 2 2 3 8 5 4 2" xfId="14446"/>
    <cellStyle name="Normal 2 2 2 3 8 5 5" xfId="9964"/>
    <cellStyle name="Normal 2 2 2 3 8 6" xfId="1683"/>
    <cellStyle name="Normal 2 2 2 3 8 6 2" xfId="6165"/>
    <cellStyle name="Normal 2 2 2 3 8 6 2 2" xfId="15195"/>
    <cellStyle name="Normal 2 2 2 3 8 6 3" xfId="10713"/>
    <cellStyle name="Normal 2 2 2 3 8 7" xfId="3177"/>
    <cellStyle name="Normal 2 2 2 3 8 7 2" xfId="7659"/>
    <cellStyle name="Normal 2 2 2 3 8 7 2 2" xfId="16689"/>
    <cellStyle name="Normal 2 2 2 3 8 7 3" xfId="12207"/>
    <cellStyle name="Normal 2 2 2 3 8 8" xfId="4671"/>
    <cellStyle name="Normal 2 2 2 3 8 8 2" xfId="13701"/>
    <cellStyle name="Normal 2 2 2 3 8 9" xfId="9219"/>
    <cellStyle name="Normal 2 2 2 3 9" xfId="212"/>
    <cellStyle name="Normal 2 2 2 3 9 2" xfId="957"/>
    <cellStyle name="Normal 2 2 2 3 9 2 2" xfId="2451"/>
    <cellStyle name="Normal 2 2 2 3 9 2 2 2" xfId="6933"/>
    <cellStyle name="Normal 2 2 2 3 9 2 2 2 2" xfId="15963"/>
    <cellStyle name="Normal 2 2 2 3 9 2 2 3" xfId="11481"/>
    <cellStyle name="Normal 2 2 2 3 9 2 3" xfId="3945"/>
    <cellStyle name="Normal 2 2 2 3 9 2 3 2" xfId="8427"/>
    <cellStyle name="Normal 2 2 2 3 9 2 3 2 2" xfId="17457"/>
    <cellStyle name="Normal 2 2 2 3 9 2 3 3" xfId="12975"/>
    <cellStyle name="Normal 2 2 2 3 9 2 4" xfId="5439"/>
    <cellStyle name="Normal 2 2 2 3 9 2 4 2" xfId="14469"/>
    <cellStyle name="Normal 2 2 2 3 9 2 5" xfId="9987"/>
    <cellStyle name="Normal 2 2 2 3 9 3" xfId="1706"/>
    <cellStyle name="Normal 2 2 2 3 9 3 2" xfId="6188"/>
    <cellStyle name="Normal 2 2 2 3 9 3 2 2" xfId="15218"/>
    <cellStyle name="Normal 2 2 2 3 9 3 3" xfId="10736"/>
    <cellStyle name="Normal 2 2 2 3 9 4" xfId="3200"/>
    <cellStyle name="Normal 2 2 2 3 9 4 2" xfId="7682"/>
    <cellStyle name="Normal 2 2 2 3 9 4 2 2" xfId="16712"/>
    <cellStyle name="Normal 2 2 2 3 9 4 3" xfId="12230"/>
    <cellStyle name="Normal 2 2 2 3 9 5" xfId="4694"/>
    <cellStyle name="Normal 2 2 2 3 9 5 2" xfId="13724"/>
    <cellStyle name="Normal 2 2 2 3 9 6" xfId="9242"/>
    <cellStyle name="Normal 2 2 2 4" xfId="37"/>
    <cellStyle name="Normal 2 2 2 4 2" xfId="223"/>
    <cellStyle name="Normal 2 2 2 4 2 2" xfId="968"/>
    <cellStyle name="Normal 2 2 2 4 2 2 2" xfId="2462"/>
    <cellStyle name="Normal 2 2 2 4 2 2 2 2" xfId="6944"/>
    <cellStyle name="Normal 2 2 2 4 2 2 2 2 2" xfId="15974"/>
    <cellStyle name="Normal 2 2 2 4 2 2 2 3" xfId="11492"/>
    <cellStyle name="Normal 2 2 2 4 2 2 3" xfId="3956"/>
    <cellStyle name="Normal 2 2 2 4 2 2 3 2" xfId="8438"/>
    <cellStyle name="Normal 2 2 2 4 2 2 3 2 2" xfId="17468"/>
    <cellStyle name="Normal 2 2 2 4 2 2 3 3" xfId="12986"/>
    <cellStyle name="Normal 2 2 2 4 2 2 4" xfId="5450"/>
    <cellStyle name="Normal 2 2 2 4 2 2 4 2" xfId="14480"/>
    <cellStyle name="Normal 2 2 2 4 2 2 5" xfId="9998"/>
    <cellStyle name="Normal 2 2 2 4 2 3" xfId="1717"/>
    <cellStyle name="Normal 2 2 2 4 2 3 2" xfId="6199"/>
    <cellStyle name="Normal 2 2 2 4 2 3 2 2" xfId="15229"/>
    <cellStyle name="Normal 2 2 2 4 2 3 3" xfId="10747"/>
    <cellStyle name="Normal 2 2 2 4 2 4" xfId="3211"/>
    <cellStyle name="Normal 2 2 2 4 2 4 2" xfId="7693"/>
    <cellStyle name="Normal 2 2 2 4 2 4 2 2" xfId="16723"/>
    <cellStyle name="Normal 2 2 2 4 2 4 3" xfId="12241"/>
    <cellStyle name="Normal 2 2 2 4 2 5" xfId="4705"/>
    <cellStyle name="Normal 2 2 2 4 2 5 2" xfId="13735"/>
    <cellStyle name="Normal 2 2 2 4 2 6" xfId="9253"/>
    <cellStyle name="Normal 2 2 2 4 3" xfId="409"/>
    <cellStyle name="Normal 2 2 2 4 3 2" xfId="1156"/>
    <cellStyle name="Normal 2 2 2 4 3 2 2" xfId="2650"/>
    <cellStyle name="Normal 2 2 2 4 3 2 2 2" xfId="7132"/>
    <cellStyle name="Normal 2 2 2 4 3 2 2 2 2" xfId="16162"/>
    <cellStyle name="Normal 2 2 2 4 3 2 2 3" xfId="11680"/>
    <cellStyle name="Normal 2 2 2 4 3 2 3" xfId="4144"/>
    <cellStyle name="Normal 2 2 2 4 3 2 3 2" xfId="8626"/>
    <cellStyle name="Normal 2 2 2 4 3 2 3 2 2" xfId="17656"/>
    <cellStyle name="Normal 2 2 2 4 3 2 3 3" xfId="13174"/>
    <cellStyle name="Normal 2 2 2 4 3 2 4" xfId="5638"/>
    <cellStyle name="Normal 2 2 2 4 3 2 4 2" xfId="14668"/>
    <cellStyle name="Normal 2 2 2 4 3 2 5" xfId="10186"/>
    <cellStyle name="Normal 2 2 2 4 3 3" xfId="1903"/>
    <cellStyle name="Normal 2 2 2 4 3 3 2" xfId="6385"/>
    <cellStyle name="Normal 2 2 2 4 3 3 2 2" xfId="15415"/>
    <cellStyle name="Normal 2 2 2 4 3 3 3" xfId="10933"/>
    <cellStyle name="Normal 2 2 2 4 3 4" xfId="3397"/>
    <cellStyle name="Normal 2 2 2 4 3 4 2" xfId="7879"/>
    <cellStyle name="Normal 2 2 2 4 3 4 2 2" xfId="16909"/>
    <cellStyle name="Normal 2 2 2 4 3 4 3" xfId="12427"/>
    <cellStyle name="Normal 2 2 2 4 3 5" xfId="4891"/>
    <cellStyle name="Normal 2 2 2 4 3 5 2" xfId="13921"/>
    <cellStyle name="Normal 2 2 2 4 3 6" xfId="9439"/>
    <cellStyle name="Normal 2 2 2 4 4" xfId="595"/>
    <cellStyle name="Normal 2 2 2 4 4 2" xfId="1342"/>
    <cellStyle name="Normal 2 2 2 4 4 2 2" xfId="2836"/>
    <cellStyle name="Normal 2 2 2 4 4 2 2 2" xfId="7318"/>
    <cellStyle name="Normal 2 2 2 4 4 2 2 2 2" xfId="16348"/>
    <cellStyle name="Normal 2 2 2 4 4 2 2 3" xfId="11866"/>
    <cellStyle name="Normal 2 2 2 4 4 2 3" xfId="4330"/>
    <cellStyle name="Normal 2 2 2 4 4 2 3 2" xfId="8812"/>
    <cellStyle name="Normal 2 2 2 4 4 2 3 2 2" xfId="17842"/>
    <cellStyle name="Normal 2 2 2 4 4 2 3 3" xfId="13360"/>
    <cellStyle name="Normal 2 2 2 4 4 2 4" xfId="5824"/>
    <cellStyle name="Normal 2 2 2 4 4 2 4 2" xfId="14854"/>
    <cellStyle name="Normal 2 2 2 4 4 2 5" xfId="10372"/>
    <cellStyle name="Normal 2 2 2 4 4 3" xfId="2089"/>
    <cellStyle name="Normal 2 2 2 4 4 3 2" xfId="6571"/>
    <cellStyle name="Normal 2 2 2 4 4 3 2 2" xfId="15601"/>
    <cellStyle name="Normal 2 2 2 4 4 3 3" xfId="11119"/>
    <cellStyle name="Normal 2 2 2 4 4 4" xfId="3583"/>
    <cellStyle name="Normal 2 2 2 4 4 4 2" xfId="8065"/>
    <cellStyle name="Normal 2 2 2 4 4 4 2 2" xfId="17095"/>
    <cellStyle name="Normal 2 2 2 4 4 4 3" xfId="12613"/>
    <cellStyle name="Normal 2 2 2 4 4 5" xfId="5077"/>
    <cellStyle name="Normal 2 2 2 4 4 5 2" xfId="14107"/>
    <cellStyle name="Normal 2 2 2 4 4 6" xfId="9625"/>
    <cellStyle name="Normal 2 2 2 4 5" xfId="782"/>
    <cellStyle name="Normal 2 2 2 4 5 2" xfId="2276"/>
    <cellStyle name="Normal 2 2 2 4 5 2 2" xfId="6758"/>
    <cellStyle name="Normal 2 2 2 4 5 2 2 2" xfId="15788"/>
    <cellStyle name="Normal 2 2 2 4 5 2 3" xfId="11306"/>
    <cellStyle name="Normal 2 2 2 4 5 3" xfId="3770"/>
    <cellStyle name="Normal 2 2 2 4 5 3 2" xfId="8252"/>
    <cellStyle name="Normal 2 2 2 4 5 3 2 2" xfId="17282"/>
    <cellStyle name="Normal 2 2 2 4 5 3 3" xfId="12800"/>
    <cellStyle name="Normal 2 2 2 4 5 4" xfId="5264"/>
    <cellStyle name="Normal 2 2 2 4 5 4 2" xfId="14294"/>
    <cellStyle name="Normal 2 2 2 4 5 5" xfId="9812"/>
    <cellStyle name="Normal 2 2 2 4 6" xfId="1531"/>
    <cellStyle name="Normal 2 2 2 4 6 2" xfId="6013"/>
    <cellStyle name="Normal 2 2 2 4 6 2 2" xfId="15043"/>
    <cellStyle name="Normal 2 2 2 4 6 3" xfId="10561"/>
    <cellStyle name="Normal 2 2 2 4 7" xfId="3025"/>
    <cellStyle name="Normal 2 2 2 4 7 2" xfId="7507"/>
    <cellStyle name="Normal 2 2 2 4 7 2 2" xfId="16537"/>
    <cellStyle name="Normal 2 2 2 4 7 3" xfId="12055"/>
    <cellStyle name="Normal 2 2 2 4 8" xfId="4519"/>
    <cellStyle name="Normal 2 2 2 4 8 2" xfId="13549"/>
    <cellStyle name="Normal 2 2 2 4 9" xfId="9067"/>
    <cellStyle name="Normal 2 2 2 5" xfId="60"/>
    <cellStyle name="Normal 2 2 2 5 2" xfId="246"/>
    <cellStyle name="Normal 2 2 2 5 2 2" xfId="991"/>
    <cellStyle name="Normal 2 2 2 5 2 2 2" xfId="2485"/>
    <cellStyle name="Normal 2 2 2 5 2 2 2 2" xfId="6967"/>
    <cellStyle name="Normal 2 2 2 5 2 2 2 2 2" xfId="15997"/>
    <cellStyle name="Normal 2 2 2 5 2 2 2 3" xfId="11515"/>
    <cellStyle name="Normal 2 2 2 5 2 2 3" xfId="3979"/>
    <cellStyle name="Normal 2 2 2 5 2 2 3 2" xfId="8461"/>
    <cellStyle name="Normal 2 2 2 5 2 2 3 2 2" xfId="17491"/>
    <cellStyle name="Normal 2 2 2 5 2 2 3 3" xfId="13009"/>
    <cellStyle name="Normal 2 2 2 5 2 2 4" xfId="5473"/>
    <cellStyle name="Normal 2 2 2 5 2 2 4 2" xfId="14503"/>
    <cellStyle name="Normal 2 2 2 5 2 2 5" xfId="10021"/>
    <cellStyle name="Normal 2 2 2 5 2 3" xfId="1740"/>
    <cellStyle name="Normal 2 2 2 5 2 3 2" xfId="6222"/>
    <cellStyle name="Normal 2 2 2 5 2 3 2 2" xfId="15252"/>
    <cellStyle name="Normal 2 2 2 5 2 3 3" xfId="10770"/>
    <cellStyle name="Normal 2 2 2 5 2 4" xfId="3234"/>
    <cellStyle name="Normal 2 2 2 5 2 4 2" xfId="7716"/>
    <cellStyle name="Normal 2 2 2 5 2 4 2 2" xfId="16746"/>
    <cellStyle name="Normal 2 2 2 5 2 4 3" xfId="12264"/>
    <cellStyle name="Normal 2 2 2 5 2 5" xfId="4728"/>
    <cellStyle name="Normal 2 2 2 5 2 5 2" xfId="13758"/>
    <cellStyle name="Normal 2 2 2 5 2 6" xfId="9276"/>
    <cellStyle name="Normal 2 2 2 5 3" xfId="432"/>
    <cellStyle name="Normal 2 2 2 5 3 2" xfId="1179"/>
    <cellStyle name="Normal 2 2 2 5 3 2 2" xfId="2673"/>
    <cellStyle name="Normal 2 2 2 5 3 2 2 2" xfId="7155"/>
    <cellStyle name="Normal 2 2 2 5 3 2 2 2 2" xfId="16185"/>
    <cellStyle name="Normal 2 2 2 5 3 2 2 3" xfId="11703"/>
    <cellStyle name="Normal 2 2 2 5 3 2 3" xfId="4167"/>
    <cellStyle name="Normal 2 2 2 5 3 2 3 2" xfId="8649"/>
    <cellStyle name="Normal 2 2 2 5 3 2 3 2 2" xfId="17679"/>
    <cellStyle name="Normal 2 2 2 5 3 2 3 3" xfId="13197"/>
    <cellStyle name="Normal 2 2 2 5 3 2 4" xfId="5661"/>
    <cellStyle name="Normal 2 2 2 5 3 2 4 2" xfId="14691"/>
    <cellStyle name="Normal 2 2 2 5 3 2 5" xfId="10209"/>
    <cellStyle name="Normal 2 2 2 5 3 3" xfId="1926"/>
    <cellStyle name="Normal 2 2 2 5 3 3 2" xfId="6408"/>
    <cellStyle name="Normal 2 2 2 5 3 3 2 2" xfId="15438"/>
    <cellStyle name="Normal 2 2 2 5 3 3 3" xfId="10956"/>
    <cellStyle name="Normal 2 2 2 5 3 4" xfId="3420"/>
    <cellStyle name="Normal 2 2 2 5 3 4 2" xfId="7902"/>
    <cellStyle name="Normal 2 2 2 5 3 4 2 2" xfId="16932"/>
    <cellStyle name="Normal 2 2 2 5 3 4 3" xfId="12450"/>
    <cellStyle name="Normal 2 2 2 5 3 5" xfId="4914"/>
    <cellStyle name="Normal 2 2 2 5 3 5 2" xfId="13944"/>
    <cellStyle name="Normal 2 2 2 5 3 6" xfId="9462"/>
    <cellStyle name="Normal 2 2 2 5 4" xfId="618"/>
    <cellStyle name="Normal 2 2 2 5 4 2" xfId="1365"/>
    <cellStyle name="Normal 2 2 2 5 4 2 2" xfId="2859"/>
    <cellStyle name="Normal 2 2 2 5 4 2 2 2" xfId="7341"/>
    <cellStyle name="Normal 2 2 2 5 4 2 2 2 2" xfId="16371"/>
    <cellStyle name="Normal 2 2 2 5 4 2 2 3" xfId="11889"/>
    <cellStyle name="Normal 2 2 2 5 4 2 3" xfId="4353"/>
    <cellStyle name="Normal 2 2 2 5 4 2 3 2" xfId="8835"/>
    <cellStyle name="Normal 2 2 2 5 4 2 3 2 2" xfId="17865"/>
    <cellStyle name="Normal 2 2 2 5 4 2 3 3" xfId="13383"/>
    <cellStyle name="Normal 2 2 2 5 4 2 4" xfId="5847"/>
    <cellStyle name="Normal 2 2 2 5 4 2 4 2" xfId="14877"/>
    <cellStyle name="Normal 2 2 2 5 4 2 5" xfId="10395"/>
    <cellStyle name="Normal 2 2 2 5 4 3" xfId="2112"/>
    <cellStyle name="Normal 2 2 2 5 4 3 2" xfId="6594"/>
    <cellStyle name="Normal 2 2 2 5 4 3 2 2" xfId="15624"/>
    <cellStyle name="Normal 2 2 2 5 4 3 3" xfId="11142"/>
    <cellStyle name="Normal 2 2 2 5 4 4" xfId="3606"/>
    <cellStyle name="Normal 2 2 2 5 4 4 2" xfId="8088"/>
    <cellStyle name="Normal 2 2 2 5 4 4 2 2" xfId="17118"/>
    <cellStyle name="Normal 2 2 2 5 4 4 3" xfId="12636"/>
    <cellStyle name="Normal 2 2 2 5 4 5" xfId="5100"/>
    <cellStyle name="Normal 2 2 2 5 4 5 2" xfId="14130"/>
    <cellStyle name="Normal 2 2 2 5 4 6" xfId="9648"/>
    <cellStyle name="Normal 2 2 2 5 5" xfId="805"/>
    <cellStyle name="Normal 2 2 2 5 5 2" xfId="2299"/>
    <cellStyle name="Normal 2 2 2 5 5 2 2" xfId="6781"/>
    <cellStyle name="Normal 2 2 2 5 5 2 2 2" xfId="15811"/>
    <cellStyle name="Normal 2 2 2 5 5 2 3" xfId="11329"/>
    <cellStyle name="Normal 2 2 2 5 5 3" xfId="3793"/>
    <cellStyle name="Normal 2 2 2 5 5 3 2" xfId="8275"/>
    <cellStyle name="Normal 2 2 2 5 5 3 2 2" xfId="17305"/>
    <cellStyle name="Normal 2 2 2 5 5 3 3" xfId="12823"/>
    <cellStyle name="Normal 2 2 2 5 5 4" xfId="5287"/>
    <cellStyle name="Normal 2 2 2 5 5 4 2" xfId="14317"/>
    <cellStyle name="Normal 2 2 2 5 5 5" xfId="9835"/>
    <cellStyle name="Normal 2 2 2 5 6" xfId="1554"/>
    <cellStyle name="Normal 2 2 2 5 6 2" xfId="6036"/>
    <cellStyle name="Normal 2 2 2 5 6 2 2" xfId="15066"/>
    <cellStyle name="Normal 2 2 2 5 6 3" xfId="10584"/>
    <cellStyle name="Normal 2 2 2 5 7" xfId="3048"/>
    <cellStyle name="Normal 2 2 2 5 7 2" xfId="7530"/>
    <cellStyle name="Normal 2 2 2 5 7 2 2" xfId="16560"/>
    <cellStyle name="Normal 2 2 2 5 7 3" xfId="12078"/>
    <cellStyle name="Normal 2 2 2 5 8" xfId="4542"/>
    <cellStyle name="Normal 2 2 2 5 8 2" xfId="13572"/>
    <cellStyle name="Normal 2 2 2 5 9" xfId="9090"/>
    <cellStyle name="Normal 2 2 2 6" xfId="84"/>
    <cellStyle name="Normal 2 2 2 6 2" xfId="270"/>
    <cellStyle name="Normal 2 2 2 6 2 2" xfId="1014"/>
    <cellStyle name="Normal 2 2 2 6 2 2 2" xfId="2508"/>
    <cellStyle name="Normal 2 2 2 6 2 2 2 2" xfId="6990"/>
    <cellStyle name="Normal 2 2 2 6 2 2 2 2 2" xfId="16020"/>
    <cellStyle name="Normal 2 2 2 6 2 2 2 3" xfId="11538"/>
    <cellStyle name="Normal 2 2 2 6 2 2 3" xfId="4002"/>
    <cellStyle name="Normal 2 2 2 6 2 2 3 2" xfId="8484"/>
    <cellStyle name="Normal 2 2 2 6 2 2 3 2 2" xfId="17514"/>
    <cellStyle name="Normal 2 2 2 6 2 2 3 3" xfId="13032"/>
    <cellStyle name="Normal 2 2 2 6 2 2 4" xfId="5496"/>
    <cellStyle name="Normal 2 2 2 6 2 2 4 2" xfId="14526"/>
    <cellStyle name="Normal 2 2 2 6 2 2 5" xfId="10044"/>
    <cellStyle name="Normal 2 2 2 6 2 3" xfId="1764"/>
    <cellStyle name="Normal 2 2 2 6 2 3 2" xfId="6246"/>
    <cellStyle name="Normal 2 2 2 6 2 3 2 2" xfId="15276"/>
    <cellStyle name="Normal 2 2 2 6 2 3 3" xfId="10794"/>
    <cellStyle name="Normal 2 2 2 6 2 4" xfId="3258"/>
    <cellStyle name="Normal 2 2 2 6 2 4 2" xfId="7740"/>
    <cellStyle name="Normal 2 2 2 6 2 4 2 2" xfId="16770"/>
    <cellStyle name="Normal 2 2 2 6 2 4 3" xfId="12288"/>
    <cellStyle name="Normal 2 2 2 6 2 5" xfId="4752"/>
    <cellStyle name="Normal 2 2 2 6 2 5 2" xfId="13782"/>
    <cellStyle name="Normal 2 2 2 6 2 6" xfId="9300"/>
    <cellStyle name="Normal 2 2 2 6 3" xfId="456"/>
    <cellStyle name="Normal 2 2 2 6 3 2" xfId="1203"/>
    <cellStyle name="Normal 2 2 2 6 3 2 2" xfId="2697"/>
    <cellStyle name="Normal 2 2 2 6 3 2 2 2" xfId="7179"/>
    <cellStyle name="Normal 2 2 2 6 3 2 2 2 2" xfId="16209"/>
    <cellStyle name="Normal 2 2 2 6 3 2 2 3" xfId="11727"/>
    <cellStyle name="Normal 2 2 2 6 3 2 3" xfId="4191"/>
    <cellStyle name="Normal 2 2 2 6 3 2 3 2" xfId="8673"/>
    <cellStyle name="Normal 2 2 2 6 3 2 3 2 2" xfId="17703"/>
    <cellStyle name="Normal 2 2 2 6 3 2 3 3" xfId="13221"/>
    <cellStyle name="Normal 2 2 2 6 3 2 4" xfId="5685"/>
    <cellStyle name="Normal 2 2 2 6 3 2 4 2" xfId="14715"/>
    <cellStyle name="Normal 2 2 2 6 3 2 5" xfId="10233"/>
    <cellStyle name="Normal 2 2 2 6 3 3" xfId="1950"/>
    <cellStyle name="Normal 2 2 2 6 3 3 2" xfId="6432"/>
    <cellStyle name="Normal 2 2 2 6 3 3 2 2" xfId="15462"/>
    <cellStyle name="Normal 2 2 2 6 3 3 3" xfId="10980"/>
    <cellStyle name="Normal 2 2 2 6 3 4" xfId="3444"/>
    <cellStyle name="Normal 2 2 2 6 3 4 2" xfId="7926"/>
    <cellStyle name="Normal 2 2 2 6 3 4 2 2" xfId="16956"/>
    <cellStyle name="Normal 2 2 2 6 3 4 3" xfId="12474"/>
    <cellStyle name="Normal 2 2 2 6 3 5" xfId="4938"/>
    <cellStyle name="Normal 2 2 2 6 3 5 2" xfId="13968"/>
    <cellStyle name="Normal 2 2 2 6 3 6" xfId="9486"/>
    <cellStyle name="Normal 2 2 2 6 4" xfId="642"/>
    <cellStyle name="Normal 2 2 2 6 4 2" xfId="1389"/>
    <cellStyle name="Normal 2 2 2 6 4 2 2" xfId="2883"/>
    <cellStyle name="Normal 2 2 2 6 4 2 2 2" xfId="7365"/>
    <cellStyle name="Normal 2 2 2 6 4 2 2 2 2" xfId="16395"/>
    <cellStyle name="Normal 2 2 2 6 4 2 2 3" xfId="11913"/>
    <cellStyle name="Normal 2 2 2 6 4 2 3" xfId="4377"/>
    <cellStyle name="Normal 2 2 2 6 4 2 3 2" xfId="8859"/>
    <cellStyle name="Normal 2 2 2 6 4 2 3 2 2" xfId="17889"/>
    <cellStyle name="Normal 2 2 2 6 4 2 3 3" xfId="13407"/>
    <cellStyle name="Normal 2 2 2 6 4 2 4" xfId="5871"/>
    <cellStyle name="Normal 2 2 2 6 4 2 4 2" xfId="14901"/>
    <cellStyle name="Normal 2 2 2 6 4 2 5" xfId="10419"/>
    <cellStyle name="Normal 2 2 2 6 4 3" xfId="2136"/>
    <cellStyle name="Normal 2 2 2 6 4 3 2" xfId="6618"/>
    <cellStyle name="Normal 2 2 2 6 4 3 2 2" xfId="15648"/>
    <cellStyle name="Normal 2 2 2 6 4 3 3" xfId="11166"/>
    <cellStyle name="Normal 2 2 2 6 4 4" xfId="3630"/>
    <cellStyle name="Normal 2 2 2 6 4 4 2" xfId="8112"/>
    <cellStyle name="Normal 2 2 2 6 4 4 2 2" xfId="17142"/>
    <cellStyle name="Normal 2 2 2 6 4 4 3" xfId="12660"/>
    <cellStyle name="Normal 2 2 2 6 4 5" xfId="5124"/>
    <cellStyle name="Normal 2 2 2 6 4 5 2" xfId="14154"/>
    <cellStyle name="Normal 2 2 2 6 4 6" xfId="9672"/>
    <cellStyle name="Normal 2 2 2 6 5" xfId="829"/>
    <cellStyle name="Normal 2 2 2 6 5 2" xfId="2323"/>
    <cellStyle name="Normal 2 2 2 6 5 2 2" xfId="6805"/>
    <cellStyle name="Normal 2 2 2 6 5 2 2 2" xfId="15835"/>
    <cellStyle name="Normal 2 2 2 6 5 2 3" xfId="11353"/>
    <cellStyle name="Normal 2 2 2 6 5 3" xfId="3817"/>
    <cellStyle name="Normal 2 2 2 6 5 3 2" xfId="8299"/>
    <cellStyle name="Normal 2 2 2 6 5 3 2 2" xfId="17329"/>
    <cellStyle name="Normal 2 2 2 6 5 3 3" xfId="12847"/>
    <cellStyle name="Normal 2 2 2 6 5 4" xfId="5311"/>
    <cellStyle name="Normal 2 2 2 6 5 4 2" xfId="14341"/>
    <cellStyle name="Normal 2 2 2 6 5 5" xfId="9859"/>
    <cellStyle name="Normal 2 2 2 6 6" xfId="1578"/>
    <cellStyle name="Normal 2 2 2 6 6 2" xfId="6060"/>
    <cellStyle name="Normal 2 2 2 6 6 2 2" xfId="15090"/>
    <cellStyle name="Normal 2 2 2 6 6 3" xfId="10608"/>
    <cellStyle name="Normal 2 2 2 6 7" xfId="3072"/>
    <cellStyle name="Normal 2 2 2 6 7 2" xfId="7554"/>
    <cellStyle name="Normal 2 2 2 6 7 2 2" xfId="16584"/>
    <cellStyle name="Normal 2 2 2 6 7 3" xfId="12102"/>
    <cellStyle name="Normal 2 2 2 6 8" xfId="4566"/>
    <cellStyle name="Normal 2 2 2 6 8 2" xfId="13596"/>
    <cellStyle name="Normal 2 2 2 6 9" xfId="9114"/>
    <cellStyle name="Normal 2 2 2 7" xfId="101"/>
    <cellStyle name="Normal 2 2 2 7 2" xfId="287"/>
    <cellStyle name="Normal 2 2 2 7 2 2" xfId="1030"/>
    <cellStyle name="Normal 2 2 2 7 2 2 2" xfId="2524"/>
    <cellStyle name="Normal 2 2 2 7 2 2 2 2" xfId="7006"/>
    <cellStyle name="Normal 2 2 2 7 2 2 2 2 2" xfId="16036"/>
    <cellStyle name="Normal 2 2 2 7 2 2 2 3" xfId="11554"/>
    <cellStyle name="Normal 2 2 2 7 2 2 3" xfId="4018"/>
    <cellStyle name="Normal 2 2 2 7 2 2 3 2" xfId="8500"/>
    <cellStyle name="Normal 2 2 2 7 2 2 3 2 2" xfId="17530"/>
    <cellStyle name="Normal 2 2 2 7 2 2 3 3" xfId="13048"/>
    <cellStyle name="Normal 2 2 2 7 2 2 4" xfId="5512"/>
    <cellStyle name="Normal 2 2 2 7 2 2 4 2" xfId="14542"/>
    <cellStyle name="Normal 2 2 2 7 2 2 5" xfId="10060"/>
    <cellStyle name="Normal 2 2 2 7 2 3" xfId="1781"/>
    <cellStyle name="Normal 2 2 2 7 2 3 2" xfId="6263"/>
    <cellStyle name="Normal 2 2 2 7 2 3 2 2" xfId="15293"/>
    <cellStyle name="Normal 2 2 2 7 2 3 3" xfId="10811"/>
    <cellStyle name="Normal 2 2 2 7 2 4" xfId="3275"/>
    <cellStyle name="Normal 2 2 2 7 2 4 2" xfId="7757"/>
    <cellStyle name="Normal 2 2 2 7 2 4 2 2" xfId="16787"/>
    <cellStyle name="Normal 2 2 2 7 2 4 3" xfId="12305"/>
    <cellStyle name="Normal 2 2 2 7 2 5" xfId="4769"/>
    <cellStyle name="Normal 2 2 2 7 2 5 2" xfId="13799"/>
    <cellStyle name="Normal 2 2 2 7 2 6" xfId="9317"/>
    <cellStyle name="Normal 2 2 2 7 3" xfId="473"/>
    <cellStyle name="Normal 2 2 2 7 3 2" xfId="1220"/>
    <cellStyle name="Normal 2 2 2 7 3 2 2" xfId="2714"/>
    <cellStyle name="Normal 2 2 2 7 3 2 2 2" xfId="7196"/>
    <cellStyle name="Normal 2 2 2 7 3 2 2 2 2" xfId="16226"/>
    <cellStyle name="Normal 2 2 2 7 3 2 2 3" xfId="11744"/>
    <cellStyle name="Normal 2 2 2 7 3 2 3" xfId="4208"/>
    <cellStyle name="Normal 2 2 2 7 3 2 3 2" xfId="8690"/>
    <cellStyle name="Normal 2 2 2 7 3 2 3 2 2" xfId="17720"/>
    <cellStyle name="Normal 2 2 2 7 3 2 3 3" xfId="13238"/>
    <cellStyle name="Normal 2 2 2 7 3 2 4" xfId="5702"/>
    <cellStyle name="Normal 2 2 2 7 3 2 4 2" xfId="14732"/>
    <cellStyle name="Normal 2 2 2 7 3 2 5" xfId="10250"/>
    <cellStyle name="Normal 2 2 2 7 3 3" xfId="1967"/>
    <cellStyle name="Normal 2 2 2 7 3 3 2" xfId="6449"/>
    <cellStyle name="Normal 2 2 2 7 3 3 2 2" xfId="15479"/>
    <cellStyle name="Normal 2 2 2 7 3 3 3" xfId="10997"/>
    <cellStyle name="Normal 2 2 2 7 3 4" xfId="3461"/>
    <cellStyle name="Normal 2 2 2 7 3 4 2" xfId="7943"/>
    <cellStyle name="Normal 2 2 2 7 3 4 2 2" xfId="16973"/>
    <cellStyle name="Normal 2 2 2 7 3 4 3" xfId="12491"/>
    <cellStyle name="Normal 2 2 2 7 3 5" xfId="4955"/>
    <cellStyle name="Normal 2 2 2 7 3 5 2" xfId="13985"/>
    <cellStyle name="Normal 2 2 2 7 3 6" xfId="9503"/>
    <cellStyle name="Normal 2 2 2 7 4" xfId="659"/>
    <cellStyle name="Normal 2 2 2 7 4 2" xfId="1406"/>
    <cellStyle name="Normal 2 2 2 7 4 2 2" xfId="2900"/>
    <cellStyle name="Normal 2 2 2 7 4 2 2 2" xfId="7382"/>
    <cellStyle name="Normal 2 2 2 7 4 2 2 2 2" xfId="16412"/>
    <cellStyle name="Normal 2 2 2 7 4 2 2 3" xfId="11930"/>
    <cellStyle name="Normal 2 2 2 7 4 2 3" xfId="4394"/>
    <cellStyle name="Normal 2 2 2 7 4 2 3 2" xfId="8876"/>
    <cellStyle name="Normal 2 2 2 7 4 2 3 2 2" xfId="17906"/>
    <cellStyle name="Normal 2 2 2 7 4 2 3 3" xfId="13424"/>
    <cellStyle name="Normal 2 2 2 7 4 2 4" xfId="5888"/>
    <cellStyle name="Normal 2 2 2 7 4 2 4 2" xfId="14918"/>
    <cellStyle name="Normal 2 2 2 7 4 2 5" xfId="10436"/>
    <cellStyle name="Normal 2 2 2 7 4 3" xfId="2153"/>
    <cellStyle name="Normal 2 2 2 7 4 3 2" xfId="6635"/>
    <cellStyle name="Normal 2 2 2 7 4 3 2 2" xfId="15665"/>
    <cellStyle name="Normal 2 2 2 7 4 3 3" xfId="11183"/>
    <cellStyle name="Normal 2 2 2 7 4 4" xfId="3647"/>
    <cellStyle name="Normal 2 2 2 7 4 4 2" xfId="8129"/>
    <cellStyle name="Normal 2 2 2 7 4 4 2 2" xfId="17159"/>
    <cellStyle name="Normal 2 2 2 7 4 4 3" xfId="12677"/>
    <cellStyle name="Normal 2 2 2 7 4 5" xfId="5141"/>
    <cellStyle name="Normal 2 2 2 7 4 5 2" xfId="14171"/>
    <cellStyle name="Normal 2 2 2 7 4 6" xfId="9689"/>
    <cellStyle name="Normal 2 2 2 7 5" xfId="846"/>
    <cellStyle name="Normal 2 2 2 7 5 2" xfId="2340"/>
    <cellStyle name="Normal 2 2 2 7 5 2 2" xfId="6822"/>
    <cellStyle name="Normal 2 2 2 7 5 2 2 2" xfId="15852"/>
    <cellStyle name="Normal 2 2 2 7 5 2 3" xfId="11370"/>
    <cellStyle name="Normal 2 2 2 7 5 3" xfId="3834"/>
    <cellStyle name="Normal 2 2 2 7 5 3 2" xfId="8316"/>
    <cellStyle name="Normal 2 2 2 7 5 3 2 2" xfId="17346"/>
    <cellStyle name="Normal 2 2 2 7 5 3 3" xfId="12864"/>
    <cellStyle name="Normal 2 2 2 7 5 4" xfId="5328"/>
    <cellStyle name="Normal 2 2 2 7 5 4 2" xfId="14358"/>
    <cellStyle name="Normal 2 2 2 7 5 5" xfId="9876"/>
    <cellStyle name="Normal 2 2 2 7 6" xfId="1595"/>
    <cellStyle name="Normal 2 2 2 7 6 2" xfId="6077"/>
    <cellStyle name="Normal 2 2 2 7 6 2 2" xfId="15107"/>
    <cellStyle name="Normal 2 2 2 7 6 3" xfId="10625"/>
    <cellStyle name="Normal 2 2 2 7 7" xfId="3089"/>
    <cellStyle name="Normal 2 2 2 7 7 2" xfId="7571"/>
    <cellStyle name="Normal 2 2 2 7 7 2 2" xfId="16601"/>
    <cellStyle name="Normal 2 2 2 7 7 3" xfId="12119"/>
    <cellStyle name="Normal 2 2 2 7 8" xfId="4583"/>
    <cellStyle name="Normal 2 2 2 7 8 2" xfId="13613"/>
    <cellStyle name="Normal 2 2 2 7 9" xfId="9131"/>
    <cellStyle name="Normal 2 2 2 8" xfId="131"/>
    <cellStyle name="Normal 2 2 2 8 2" xfId="317"/>
    <cellStyle name="Normal 2 2 2 8 2 2" xfId="1060"/>
    <cellStyle name="Normal 2 2 2 8 2 2 2" xfId="2554"/>
    <cellStyle name="Normal 2 2 2 8 2 2 2 2" xfId="7036"/>
    <cellStyle name="Normal 2 2 2 8 2 2 2 2 2" xfId="16066"/>
    <cellStyle name="Normal 2 2 2 8 2 2 2 3" xfId="11584"/>
    <cellStyle name="Normal 2 2 2 8 2 2 3" xfId="4048"/>
    <cellStyle name="Normal 2 2 2 8 2 2 3 2" xfId="8530"/>
    <cellStyle name="Normal 2 2 2 8 2 2 3 2 2" xfId="17560"/>
    <cellStyle name="Normal 2 2 2 8 2 2 3 3" xfId="13078"/>
    <cellStyle name="Normal 2 2 2 8 2 2 4" xfId="5542"/>
    <cellStyle name="Normal 2 2 2 8 2 2 4 2" xfId="14572"/>
    <cellStyle name="Normal 2 2 2 8 2 2 5" xfId="10090"/>
    <cellStyle name="Normal 2 2 2 8 2 3" xfId="1811"/>
    <cellStyle name="Normal 2 2 2 8 2 3 2" xfId="6293"/>
    <cellStyle name="Normal 2 2 2 8 2 3 2 2" xfId="15323"/>
    <cellStyle name="Normal 2 2 2 8 2 3 3" xfId="10841"/>
    <cellStyle name="Normal 2 2 2 8 2 4" xfId="3305"/>
    <cellStyle name="Normal 2 2 2 8 2 4 2" xfId="7787"/>
    <cellStyle name="Normal 2 2 2 8 2 4 2 2" xfId="16817"/>
    <cellStyle name="Normal 2 2 2 8 2 4 3" xfId="12335"/>
    <cellStyle name="Normal 2 2 2 8 2 5" xfId="4799"/>
    <cellStyle name="Normal 2 2 2 8 2 5 2" xfId="13829"/>
    <cellStyle name="Normal 2 2 2 8 2 6" xfId="9347"/>
    <cellStyle name="Normal 2 2 2 8 3" xfId="503"/>
    <cellStyle name="Normal 2 2 2 8 3 2" xfId="1250"/>
    <cellStyle name="Normal 2 2 2 8 3 2 2" xfId="2744"/>
    <cellStyle name="Normal 2 2 2 8 3 2 2 2" xfId="7226"/>
    <cellStyle name="Normal 2 2 2 8 3 2 2 2 2" xfId="16256"/>
    <cellStyle name="Normal 2 2 2 8 3 2 2 3" xfId="11774"/>
    <cellStyle name="Normal 2 2 2 8 3 2 3" xfId="4238"/>
    <cellStyle name="Normal 2 2 2 8 3 2 3 2" xfId="8720"/>
    <cellStyle name="Normal 2 2 2 8 3 2 3 2 2" xfId="17750"/>
    <cellStyle name="Normal 2 2 2 8 3 2 3 3" xfId="13268"/>
    <cellStyle name="Normal 2 2 2 8 3 2 4" xfId="5732"/>
    <cellStyle name="Normal 2 2 2 8 3 2 4 2" xfId="14762"/>
    <cellStyle name="Normal 2 2 2 8 3 2 5" xfId="10280"/>
    <cellStyle name="Normal 2 2 2 8 3 3" xfId="1997"/>
    <cellStyle name="Normal 2 2 2 8 3 3 2" xfId="6479"/>
    <cellStyle name="Normal 2 2 2 8 3 3 2 2" xfId="15509"/>
    <cellStyle name="Normal 2 2 2 8 3 3 3" xfId="11027"/>
    <cellStyle name="Normal 2 2 2 8 3 4" xfId="3491"/>
    <cellStyle name="Normal 2 2 2 8 3 4 2" xfId="7973"/>
    <cellStyle name="Normal 2 2 2 8 3 4 2 2" xfId="17003"/>
    <cellStyle name="Normal 2 2 2 8 3 4 3" xfId="12521"/>
    <cellStyle name="Normal 2 2 2 8 3 5" xfId="4985"/>
    <cellStyle name="Normal 2 2 2 8 3 5 2" xfId="14015"/>
    <cellStyle name="Normal 2 2 2 8 3 6" xfId="9533"/>
    <cellStyle name="Normal 2 2 2 8 4" xfId="689"/>
    <cellStyle name="Normal 2 2 2 8 4 2" xfId="1436"/>
    <cellStyle name="Normal 2 2 2 8 4 2 2" xfId="2930"/>
    <cellStyle name="Normal 2 2 2 8 4 2 2 2" xfId="7412"/>
    <cellStyle name="Normal 2 2 2 8 4 2 2 2 2" xfId="16442"/>
    <cellStyle name="Normal 2 2 2 8 4 2 2 3" xfId="11960"/>
    <cellStyle name="Normal 2 2 2 8 4 2 3" xfId="4424"/>
    <cellStyle name="Normal 2 2 2 8 4 2 3 2" xfId="8906"/>
    <cellStyle name="Normal 2 2 2 8 4 2 3 2 2" xfId="17936"/>
    <cellStyle name="Normal 2 2 2 8 4 2 3 3" xfId="13454"/>
    <cellStyle name="Normal 2 2 2 8 4 2 4" xfId="5918"/>
    <cellStyle name="Normal 2 2 2 8 4 2 4 2" xfId="14948"/>
    <cellStyle name="Normal 2 2 2 8 4 2 5" xfId="10466"/>
    <cellStyle name="Normal 2 2 2 8 4 3" xfId="2183"/>
    <cellStyle name="Normal 2 2 2 8 4 3 2" xfId="6665"/>
    <cellStyle name="Normal 2 2 2 8 4 3 2 2" xfId="15695"/>
    <cellStyle name="Normal 2 2 2 8 4 3 3" xfId="11213"/>
    <cellStyle name="Normal 2 2 2 8 4 4" xfId="3677"/>
    <cellStyle name="Normal 2 2 2 8 4 4 2" xfId="8159"/>
    <cellStyle name="Normal 2 2 2 8 4 4 2 2" xfId="17189"/>
    <cellStyle name="Normal 2 2 2 8 4 4 3" xfId="12707"/>
    <cellStyle name="Normal 2 2 2 8 4 5" xfId="5171"/>
    <cellStyle name="Normal 2 2 2 8 4 5 2" xfId="14201"/>
    <cellStyle name="Normal 2 2 2 8 4 6" xfId="9719"/>
    <cellStyle name="Normal 2 2 2 8 5" xfId="876"/>
    <cellStyle name="Normal 2 2 2 8 5 2" xfId="2370"/>
    <cellStyle name="Normal 2 2 2 8 5 2 2" xfId="6852"/>
    <cellStyle name="Normal 2 2 2 8 5 2 2 2" xfId="15882"/>
    <cellStyle name="Normal 2 2 2 8 5 2 3" xfId="11400"/>
    <cellStyle name="Normal 2 2 2 8 5 3" xfId="3864"/>
    <cellStyle name="Normal 2 2 2 8 5 3 2" xfId="8346"/>
    <cellStyle name="Normal 2 2 2 8 5 3 2 2" xfId="17376"/>
    <cellStyle name="Normal 2 2 2 8 5 3 3" xfId="12894"/>
    <cellStyle name="Normal 2 2 2 8 5 4" xfId="5358"/>
    <cellStyle name="Normal 2 2 2 8 5 4 2" xfId="14388"/>
    <cellStyle name="Normal 2 2 2 8 5 5" xfId="9906"/>
    <cellStyle name="Normal 2 2 2 8 6" xfId="1625"/>
    <cellStyle name="Normal 2 2 2 8 6 2" xfId="6107"/>
    <cellStyle name="Normal 2 2 2 8 6 2 2" xfId="15137"/>
    <cellStyle name="Normal 2 2 2 8 6 3" xfId="10655"/>
    <cellStyle name="Normal 2 2 2 8 7" xfId="3119"/>
    <cellStyle name="Normal 2 2 2 8 7 2" xfId="7601"/>
    <cellStyle name="Normal 2 2 2 8 7 2 2" xfId="16631"/>
    <cellStyle name="Normal 2 2 2 8 7 3" xfId="12149"/>
    <cellStyle name="Normal 2 2 2 8 8" xfId="4613"/>
    <cellStyle name="Normal 2 2 2 8 8 2" xfId="13643"/>
    <cellStyle name="Normal 2 2 2 8 9" xfId="9161"/>
    <cellStyle name="Normal 2 2 2 9" xfId="154"/>
    <cellStyle name="Normal 2 2 2 9 2" xfId="340"/>
    <cellStyle name="Normal 2 2 2 9 2 2" xfId="1083"/>
    <cellStyle name="Normal 2 2 2 9 2 2 2" xfId="2577"/>
    <cellStyle name="Normal 2 2 2 9 2 2 2 2" xfId="7059"/>
    <cellStyle name="Normal 2 2 2 9 2 2 2 2 2" xfId="16089"/>
    <cellStyle name="Normal 2 2 2 9 2 2 2 3" xfId="11607"/>
    <cellStyle name="Normal 2 2 2 9 2 2 3" xfId="4071"/>
    <cellStyle name="Normal 2 2 2 9 2 2 3 2" xfId="8553"/>
    <cellStyle name="Normal 2 2 2 9 2 2 3 2 2" xfId="17583"/>
    <cellStyle name="Normal 2 2 2 9 2 2 3 3" xfId="13101"/>
    <cellStyle name="Normal 2 2 2 9 2 2 4" xfId="5565"/>
    <cellStyle name="Normal 2 2 2 9 2 2 4 2" xfId="14595"/>
    <cellStyle name="Normal 2 2 2 9 2 2 5" xfId="10113"/>
    <cellStyle name="Normal 2 2 2 9 2 3" xfId="1834"/>
    <cellStyle name="Normal 2 2 2 9 2 3 2" xfId="6316"/>
    <cellStyle name="Normal 2 2 2 9 2 3 2 2" xfId="15346"/>
    <cellStyle name="Normal 2 2 2 9 2 3 3" xfId="10864"/>
    <cellStyle name="Normal 2 2 2 9 2 4" xfId="3328"/>
    <cellStyle name="Normal 2 2 2 9 2 4 2" xfId="7810"/>
    <cellStyle name="Normal 2 2 2 9 2 4 2 2" xfId="16840"/>
    <cellStyle name="Normal 2 2 2 9 2 4 3" xfId="12358"/>
    <cellStyle name="Normal 2 2 2 9 2 5" xfId="4822"/>
    <cellStyle name="Normal 2 2 2 9 2 5 2" xfId="13852"/>
    <cellStyle name="Normal 2 2 2 9 2 6" xfId="9370"/>
    <cellStyle name="Normal 2 2 2 9 3" xfId="526"/>
    <cellStyle name="Normal 2 2 2 9 3 2" xfId="1273"/>
    <cellStyle name="Normal 2 2 2 9 3 2 2" xfId="2767"/>
    <cellStyle name="Normal 2 2 2 9 3 2 2 2" xfId="7249"/>
    <cellStyle name="Normal 2 2 2 9 3 2 2 2 2" xfId="16279"/>
    <cellStyle name="Normal 2 2 2 9 3 2 2 3" xfId="11797"/>
    <cellStyle name="Normal 2 2 2 9 3 2 3" xfId="4261"/>
    <cellStyle name="Normal 2 2 2 9 3 2 3 2" xfId="8743"/>
    <cellStyle name="Normal 2 2 2 9 3 2 3 2 2" xfId="17773"/>
    <cellStyle name="Normal 2 2 2 9 3 2 3 3" xfId="13291"/>
    <cellStyle name="Normal 2 2 2 9 3 2 4" xfId="5755"/>
    <cellStyle name="Normal 2 2 2 9 3 2 4 2" xfId="14785"/>
    <cellStyle name="Normal 2 2 2 9 3 2 5" xfId="10303"/>
    <cellStyle name="Normal 2 2 2 9 3 3" xfId="2020"/>
    <cellStyle name="Normal 2 2 2 9 3 3 2" xfId="6502"/>
    <cellStyle name="Normal 2 2 2 9 3 3 2 2" xfId="15532"/>
    <cellStyle name="Normal 2 2 2 9 3 3 3" xfId="11050"/>
    <cellStyle name="Normal 2 2 2 9 3 4" xfId="3514"/>
    <cellStyle name="Normal 2 2 2 9 3 4 2" xfId="7996"/>
    <cellStyle name="Normal 2 2 2 9 3 4 2 2" xfId="17026"/>
    <cellStyle name="Normal 2 2 2 9 3 4 3" xfId="12544"/>
    <cellStyle name="Normal 2 2 2 9 3 5" xfId="5008"/>
    <cellStyle name="Normal 2 2 2 9 3 5 2" xfId="14038"/>
    <cellStyle name="Normal 2 2 2 9 3 6" xfId="9556"/>
    <cellStyle name="Normal 2 2 2 9 4" xfId="712"/>
    <cellStyle name="Normal 2 2 2 9 4 2" xfId="1459"/>
    <cellStyle name="Normal 2 2 2 9 4 2 2" xfId="2953"/>
    <cellStyle name="Normal 2 2 2 9 4 2 2 2" xfId="7435"/>
    <cellStyle name="Normal 2 2 2 9 4 2 2 2 2" xfId="16465"/>
    <cellStyle name="Normal 2 2 2 9 4 2 2 3" xfId="11983"/>
    <cellStyle name="Normal 2 2 2 9 4 2 3" xfId="4447"/>
    <cellStyle name="Normal 2 2 2 9 4 2 3 2" xfId="8929"/>
    <cellStyle name="Normal 2 2 2 9 4 2 3 2 2" xfId="17959"/>
    <cellStyle name="Normal 2 2 2 9 4 2 3 3" xfId="13477"/>
    <cellStyle name="Normal 2 2 2 9 4 2 4" xfId="5941"/>
    <cellStyle name="Normal 2 2 2 9 4 2 4 2" xfId="14971"/>
    <cellStyle name="Normal 2 2 2 9 4 2 5" xfId="10489"/>
    <cellStyle name="Normal 2 2 2 9 4 3" xfId="2206"/>
    <cellStyle name="Normal 2 2 2 9 4 3 2" xfId="6688"/>
    <cellStyle name="Normal 2 2 2 9 4 3 2 2" xfId="15718"/>
    <cellStyle name="Normal 2 2 2 9 4 3 3" xfId="11236"/>
    <cellStyle name="Normal 2 2 2 9 4 4" xfId="3700"/>
    <cellStyle name="Normal 2 2 2 9 4 4 2" xfId="8182"/>
    <cellStyle name="Normal 2 2 2 9 4 4 2 2" xfId="17212"/>
    <cellStyle name="Normal 2 2 2 9 4 4 3" xfId="12730"/>
    <cellStyle name="Normal 2 2 2 9 4 5" xfId="5194"/>
    <cellStyle name="Normal 2 2 2 9 4 5 2" xfId="14224"/>
    <cellStyle name="Normal 2 2 2 9 4 6" xfId="9742"/>
    <cellStyle name="Normal 2 2 2 9 5" xfId="899"/>
    <cellStyle name="Normal 2 2 2 9 5 2" xfId="2393"/>
    <cellStyle name="Normal 2 2 2 9 5 2 2" xfId="6875"/>
    <cellStyle name="Normal 2 2 2 9 5 2 2 2" xfId="15905"/>
    <cellStyle name="Normal 2 2 2 9 5 2 3" xfId="11423"/>
    <cellStyle name="Normal 2 2 2 9 5 3" xfId="3887"/>
    <cellStyle name="Normal 2 2 2 9 5 3 2" xfId="8369"/>
    <cellStyle name="Normal 2 2 2 9 5 3 2 2" xfId="17399"/>
    <cellStyle name="Normal 2 2 2 9 5 3 3" xfId="12917"/>
    <cellStyle name="Normal 2 2 2 9 5 4" xfId="5381"/>
    <cellStyle name="Normal 2 2 2 9 5 4 2" xfId="14411"/>
    <cellStyle name="Normal 2 2 2 9 5 5" xfId="9929"/>
    <cellStyle name="Normal 2 2 2 9 6" xfId="1648"/>
    <cellStyle name="Normal 2 2 2 9 6 2" xfId="6130"/>
    <cellStyle name="Normal 2 2 2 9 6 2 2" xfId="15160"/>
    <cellStyle name="Normal 2 2 2 9 6 3" xfId="10678"/>
    <cellStyle name="Normal 2 2 2 9 7" xfId="3142"/>
    <cellStyle name="Normal 2 2 2 9 7 2" xfId="7624"/>
    <cellStyle name="Normal 2 2 2 9 7 2 2" xfId="16654"/>
    <cellStyle name="Normal 2 2 2 9 7 3" xfId="12172"/>
    <cellStyle name="Normal 2 2 2 9 8" xfId="4636"/>
    <cellStyle name="Normal 2 2 2 9 8 2" xfId="13666"/>
    <cellStyle name="Normal 2 2 2 9 9" xfId="9184"/>
    <cellStyle name="Normal 2 2 3" xfId="19"/>
    <cellStyle name="Normal 2 2 3 10" xfId="391"/>
    <cellStyle name="Normal 2 2 3 10 2" xfId="1138"/>
    <cellStyle name="Normal 2 2 3 10 2 2" xfId="2632"/>
    <cellStyle name="Normal 2 2 3 10 2 2 2" xfId="7114"/>
    <cellStyle name="Normal 2 2 3 10 2 2 2 2" xfId="16144"/>
    <cellStyle name="Normal 2 2 3 10 2 2 3" xfId="11662"/>
    <cellStyle name="Normal 2 2 3 10 2 3" xfId="4126"/>
    <cellStyle name="Normal 2 2 3 10 2 3 2" xfId="8608"/>
    <cellStyle name="Normal 2 2 3 10 2 3 2 2" xfId="17638"/>
    <cellStyle name="Normal 2 2 3 10 2 3 3" xfId="13156"/>
    <cellStyle name="Normal 2 2 3 10 2 4" xfId="5620"/>
    <cellStyle name="Normal 2 2 3 10 2 4 2" xfId="14650"/>
    <cellStyle name="Normal 2 2 3 10 2 5" xfId="10168"/>
    <cellStyle name="Normal 2 2 3 10 3" xfId="1885"/>
    <cellStyle name="Normal 2 2 3 10 3 2" xfId="6367"/>
    <cellStyle name="Normal 2 2 3 10 3 2 2" xfId="15397"/>
    <cellStyle name="Normal 2 2 3 10 3 3" xfId="10915"/>
    <cellStyle name="Normal 2 2 3 10 4" xfId="3379"/>
    <cellStyle name="Normal 2 2 3 10 4 2" xfId="7861"/>
    <cellStyle name="Normal 2 2 3 10 4 2 2" xfId="16891"/>
    <cellStyle name="Normal 2 2 3 10 4 3" xfId="12409"/>
    <cellStyle name="Normal 2 2 3 10 5" xfId="4873"/>
    <cellStyle name="Normal 2 2 3 10 5 2" xfId="13903"/>
    <cellStyle name="Normal 2 2 3 10 6" xfId="9421"/>
    <cellStyle name="Normal 2 2 3 11" xfId="577"/>
    <cellStyle name="Normal 2 2 3 11 2" xfId="1324"/>
    <cellStyle name="Normal 2 2 3 11 2 2" xfId="2818"/>
    <cellStyle name="Normal 2 2 3 11 2 2 2" xfId="7300"/>
    <cellStyle name="Normal 2 2 3 11 2 2 2 2" xfId="16330"/>
    <cellStyle name="Normal 2 2 3 11 2 2 3" xfId="11848"/>
    <cellStyle name="Normal 2 2 3 11 2 3" xfId="4312"/>
    <cellStyle name="Normal 2 2 3 11 2 3 2" xfId="8794"/>
    <cellStyle name="Normal 2 2 3 11 2 3 2 2" xfId="17824"/>
    <cellStyle name="Normal 2 2 3 11 2 3 3" xfId="13342"/>
    <cellStyle name="Normal 2 2 3 11 2 4" xfId="5806"/>
    <cellStyle name="Normal 2 2 3 11 2 4 2" xfId="14836"/>
    <cellStyle name="Normal 2 2 3 11 2 5" xfId="10354"/>
    <cellStyle name="Normal 2 2 3 11 3" xfId="2071"/>
    <cellStyle name="Normal 2 2 3 11 3 2" xfId="6553"/>
    <cellStyle name="Normal 2 2 3 11 3 2 2" xfId="15583"/>
    <cellStyle name="Normal 2 2 3 11 3 3" xfId="11101"/>
    <cellStyle name="Normal 2 2 3 11 4" xfId="3565"/>
    <cellStyle name="Normal 2 2 3 11 4 2" xfId="8047"/>
    <cellStyle name="Normal 2 2 3 11 4 2 2" xfId="17077"/>
    <cellStyle name="Normal 2 2 3 11 4 3" xfId="12595"/>
    <cellStyle name="Normal 2 2 3 11 5" xfId="5059"/>
    <cellStyle name="Normal 2 2 3 11 5 2" xfId="14089"/>
    <cellStyle name="Normal 2 2 3 11 6" xfId="9607"/>
    <cellStyle name="Normal 2 2 3 12" xfId="764"/>
    <cellStyle name="Normal 2 2 3 12 2" xfId="2258"/>
    <cellStyle name="Normal 2 2 3 12 2 2" xfId="6740"/>
    <cellStyle name="Normal 2 2 3 12 2 2 2" xfId="15770"/>
    <cellStyle name="Normal 2 2 3 12 2 3" xfId="11288"/>
    <cellStyle name="Normal 2 2 3 12 3" xfId="3752"/>
    <cellStyle name="Normal 2 2 3 12 3 2" xfId="8234"/>
    <cellStyle name="Normal 2 2 3 12 3 2 2" xfId="17264"/>
    <cellStyle name="Normal 2 2 3 12 3 3" xfId="12782"/>
    <cellStyle name="Normal 2 2 3 12 4" xfId="5246"/>
    <cellStyle name="Normal 2 2 3 12 4 2" xfId="14276"/>
    <cellStyle name="Normal 2 2 3 12 5" xfId="9794"/>
    <cellStyle name="Normal 2 2 3 13" xfId="1513"/>
    <cellStyle name="Normal 2 2 3 13 2" xfId="5995"/>
    <cellStyle name="Normal 2 2 3 13 2 2" xfId="15025"/>
    <cellStyle name="Normal 2 2 3 13 3" xfId="10543"/>
    <cellStyle name="Normal 2 2 3 14" xfId="3007"/>
    <cellStyle name="Normal 2 2 3 14 2" xfId="7489"/>
    <cellStyle name="Normal 2 2 3 14 2 2" xfId="16519"/>
    <cellStyle name="Normal 2 2 3 14 3" xfId="12037"/>
    <cellStyle name="Normal 2 2 3 15" xfId="4501"/>
    <cellStyle name="Normal 2 2 3 15 2" xfId="13531"/>
    <cellStyle name="Normal 2 2 3 16" xfId="9049"/>
    <cellStyle name="Normal 2 2 3 2" xfId="42"/>
    <cellStyle name="Normal 2 2 3 2 2" xfId="228"/>
    <cellStyle name="Normal 2 2 3 2 2 2" xfId="973"/>
    <cellStyle name="Normal 2 2 3 2 2 2 2" xfId="2467"/>
    <cellStyle name="Normal 2 2 3 2 2 2 2 2" xfId="6949"/>
    <cellStyle name="Normal 2 2 3 2 2 2 2 2 2" xfId="15979"/>
    <cellStyle name="Normal 2 2 3 2 2 2 2 3" xfId="11497"/>
    <cellStyle name="Normal 2 2 3 2 2 2 3" xfId="3961"/>
    <cellStyle name="Normal 2 2 3 2 2 2 3 2" xfId="8443"/>
    <cellStyle name="Normal 2 2 3 2 2 2 3 2 2" xfId="17473"/>
    <cellStyle name="Normal 2 2 3 2 2 2 3 3" xfId="12991"/>
    <cellStyle name="Normal 2 2 3 2 2 2 4" xfId="5455"/>
    <cellStyle name="Normal 2 2 3 2 2 2 4 2" xfId="14485"/>
    <cellStyle name="Normal 2 2 3 2 2 2 5" xfId="10003"/>
    <cellStyle name="Normal 2 2 3 2 2 3" xfId="1722"/>
    <cellStyle name="Normal 2 2 3 2 2 3 2" xfId="6204"/>
    <cellStyle name="Normal 2 2 3 2 2 3 2 2" xfId="15234"/>
    <cellStyle name="Normal 2 2 3 2 2 3 3" xfId="10752"/>
    <cellStyle name="Normal 2 2 3 2 2 4" xfId="3216"/>
    <cellStyle name="Normal 2 2 3 2 2 4 2" xfId="7698"/>
    <cellStyle name="Normal 2 2 3 2 2 4 2 2" xfId="16728"/>
    <cellStyle name="Normal 2 2 3 2 2 4 3" xfId="12246"/>
    <cellStyle name="Normal 2 2 3 2 2 5" xfId="4710"/>
    <cellStyle name="Normal 2 2 3 2 2 5 2" xfId="13740"/>
    <cellStyle name="Normal 2 2 3 2 2 6" xfId="9258"/>
    <cellStyle name="Normal 2 2 3 2 3" xfId="414"/>
    <cellStyle name="Normal 2 2 3 2 3 2" xfId="1161"/>
    <cellStyle name="Normal 2 2 3 2 3 2 2" xfId="2655"/>
    <cellStyle name="Normal 2 2 3 2 3 2 2 2" xfId="7137"/>
    <cellStyle name="Normal 2 2 3 2 3 2 2 2 2" xfId="16167"/>
    <cellStyle name="Normal 2 2 3 2 3 2 2 3" xfId="11685"/>
    <cellStyle name="Normal 2 2 3 2 3 2 3" xfId="4149"/>
    <cellStyle name="Normal 2 2 3 2 3 2 3 2" xfId="8631"/>
    <cellStyle name="Normal 2 2 3 2 3 2 3 2 2" xfId="17661"/>
    <cellStyle name="Normal 2 2 3 2 3 2 3 3" xfId="13179"/>
    <cellStyle name="Normal 2 2 3 2 3 2 4" xfId="5643"/>
    <cellStyle name="Normal 2 2 3 2 3 2 4 2" xfId="14673"/>
    <cellStyle name="Normal 2 2 3 2 3 2 5" xfId="10191"/>
    <cellStyle name="Normal 2 2 3 2 3 3" xfId="1908"/>
    <cellStyle name="Normal 2 2 3 2 3 3 2" xfId="6390"/>
    <cellStyle name="Normal 2 2 3 2 3 3 2 2" xfId="15420"/>
    <cellStyle name="Normal 2 2 3 2 3 3 3" xfId="10938"/>
    <cellStyle name="Normal 2 2 3 2 3 4" xfId="3402"/>
    <cellStyle name="Normal 2 2 3 2 3 4 2" xfId="7884"/>
    <cellStyle name="Normal 2 2 3 2 3 4 2 2" xfId="16914"/>
    <cellStyle name="Normal 2 2 3 2 3 4 3" xfId="12432"/>
    <cellStyle name="Normal 2 2 3 2 3 5" xfId="4896"/>
    <cellStyle name="Normal 2 2 3 2 3 5 2" xfId="13926"/>
    <cellStyle name="Normal 2 2 3 2 3 6" xfId="9444"/>
    <cellStyle name="Normal 2 2 3 2 4" xfId="600"/>
    <cellStyle name="Normal 2 2 3 2 4 2" xfId="1347"/>
    <cellStyle name="Normal 2 2 3 2 4 2 2" xfId="2841"/>
    <cellStyle name="Normal 2 2 3 2 4 2 2 2" xfId="7323"/>
    <cellStyle name="Normal 2 2 3 2 4 2 2 2 2" xfId="16353"/>
    <cellStyle name="Normal 2 2 3 2 4 2 2 3" xfId="11871"/>
    <cellStyle name="Normal 2 2 3 2 4 2 3" xfId="4335"/>
    <cellStyle name="Normal 2 2 3 2 4 2 3 2" xfId="8817"/>
    <cellStyle name="Normal 2 2 3 2 4 2 3 2 2" xfId="17847"/>
    <cellStyle name="Normal 2 2 3 2 4 2 3 3" xfId="13365"/>
    <cellStyle name="Normal 2 2 3 2 4 2 4" xfId="5829"/>
    <cellStyle name="Normal 2 2 3 2 4 2 4 2" xfId="14859"/>
    <cellStyle name="Normal 2 2 3 2 4 2 5" xfId="10377"/>
    <cellStyle name="Normal 2 2 3 2 4 3" xfId="2094"/>
    <cellStyle name="Normal 2 2 3 2 4 3 2" xfId="6576"/>
    <cellStyle name="Normal 2 2 3 2 4 3 2 2" xfId="15606"/>
    <cellStyle name="Normal 2 2 3 2 4 3 3" xfId="11124"/>
    <cellStyle name="Normal 2 2 3 2 4 4" xfId="3588"/>
    <cellStyle name="Normal 2 2 3 2 4 4 2" xfId="8070"/>
    <cellStyle name="Normal 2 2 3 2 4 4 2 2" xfId="17100"/>
    <cellStyle name="Normal 2 2 3 2 4 4 3" xfId="12618"/>
    <cellStyle name="Normal 2 2 3 2 4 5" xfId="5082"/>
    <cellStyle name="Normal 2 2 3 2 4 5 2" xfId="14112"/>
    <cellStyle name="Normal 2 2 3 2 4 6" xfId="9630"/>
    <cellStyle name="Normal 2 2 3 2 5" xfId="787"/>
    <cellStyle name="Normal 2 2 3 2 5 2" xfId="2281"/>
    <cellStyle name="Normal 2 2 3 2 5 2 2" xfId="6763"/>
    <cellStyle name="Normal 2 2 3 2 5 2 2 2" xfId="15793"/>
    <cellStyle name="Normal 2 2 3 2 5 2 3" xfId="11311"/>
    <cellStyle name="Normal 2 2 3 2 5 3" xfId="3775"/>
    <cellStyle name="Normal 2 2 3 2 5 3 2" xfId="8257"/>
    <cellStyle name="Normal 2 2 3 2 5 3 2 2" xfId="17287"/>
    <cellStyle name="Normal 2 2 3 2 5 3 3" xfId="12805"/>
    <cellStyle name="Normal 2 2 3 2 5 4" xfId="5269"/>
    <cellStyle name="Normal 2 2 3 2 5 4 2" xfId="14299"/>
    <cellStyle name="Normal 2 2 3 2 5 5" xfId="9817"/>
    <cellStyle name="Normal 2 2 3 2 6" xfId="1536"/>
    <cellStyle name="Normal 2 2 3 2 6 2" xfId="6018"/>
    <cellStyle name="Normal 2 2 3 2 6 2 2" xfId="15048"/>
    <cellStyle name="Normal 2 2 3 2 6 3" xfId="10566"/>
    <cellStyle name="Normal 2 2 3 2 7" xfId="3030"/>
    <cellStyle name="Normal 2 2 3 2 7 2" xfId="7512"/>
    <cellStyle name="Normal 2 2 3 2 7 2 2" xfId="16542"/>
    <cellStyle name="Normal 2 2 3 2 7 3" xfId="12060"/>
    <cellStyle name="Normal 2 2 3 2 8" xfId="4524"/>
    <cellStyle name="Normal 2 2 3 2 8 2" xfId="13554"/>
    <cellStyle name="Normal 2 2 3 2 9" xfId="9072"/>
    <cellStyle name="Normal 2 2 3 3" xfId="65"/>
    <cellStyle name="Normal 2 2 3 3 2" xfId="251"/>
    <cellStyle name="Normal 2 2 3 3 2 2" xfId="996"/>
    <cellStyle name="Normal 2 2 3 3 2 2 2" xfId="2490"/>
    <cellStyle name="Normal 2 2 3 3 2 2 2 2" xfId="6972"/>
    <cellStyle name="Normal 2 2 3 3 2 2 2 2 2" xfId="16002"/>
    <cellStyle name="Normal 2 2 3 3 2 2 2 3" xfId="11520"/>
    <cellStyle name="Normal 2 2 3 3 2 2 3" xfId="3984"/>
    <cellStyle name="Normal 2 2 3 3 2 2 3 2" xfId="8466"/>
    <cellStyle name="Normal 2 2 3 3 2 2 3 2 2" xfId="17496"/>
    <cellStyle name="Normal 2 2 3 3 2 2 3 3" xfId="13014"/>
    <cellStyle name="Normal 2 2 3 3 2 2 4" xfId="5478"/>
    <cellStyle name="Normal 2 2 3 3 2 2 4 2" xfId="14508"/>
    <cellStyle name="Normal 2 2 3 3 2 2 5" xfId="10026"/>
    <cellStyle name="Normal 2 2 3 3 2 3" xfId="1745"/>
    <cellStyle name="Normal 2 2 3 3 2 3 2" xfId="6227"/>
    <cellStyle name="Normal 2 2 3 3 2 3 2 2" xfId="15257"/>
    <cellStyle name="Normal 2 2 3 3 2 3 3" xfId="10775"/>
    <cellStyle name="Normal 2 2 3 3 2 4" xfId="3239"/>
    <cellStyle name="Normal 2 2 3 3 2 4 2" xfId="7721"/>
    <cellStyle name="Normal 2 2 3 3 2 4 2 2" xfId="16751"/>
    <cellStyle name="Normal 2 2 3 3 2 4 3" xfId="12269"/>
    <cellStyle name="Normal 2 2 3 3 2 5" xfId="4733"/>
    <cellStyle name="Normal 2 2 3 3 2 5 2" xfId="13763"/>
    <cellStyle name="Normal 2 2 3 3 2 6" xfId="9281"/>
    <cellStyle name="Normal 2 2 3 3 3" xfId="437"/>
    <cellStyle name="Normal 2 2 3 3 3 2" xfId="1184"/>
    <cellStyle name="Normal 2 2 3 3 3 2 2" xfId="2678"/>
    <cellStyle name="Normal 2 2 3 3 3 2 2 2" xfId="7160"/>
    <cellStyle name="Normal 2 2 3 3 3 2 2 2 2" xfId="16190"/>
    <cellStyle name="Normal 2 2 3 3 3 2 2 3" xfId="11708"/>
    <cellStyle name="Normal 2 2 3 3 3 2 3" xfId="4172"/>
    <cellStyle name="Normal 2 2 3 3 3 2 3 2" xfId="8654"/>
    <cellStyle name="Normal 2 2 3 3 3 2 3 2 2" xfId="17684"/>
    <cellStyle name="Normal 2 2 3 3 3 2 3 3" xfId="13202"/>
    <cellStyle name="Normal 2 2 3 3 3 2 4" xfId="5666"/>
    <cellStyle name="Normal 2 2 3 3 3 2 4 2" xfId="14696"/>
    <cellStyle name="Normal 2 2 3 3 3 2 5" xfId="10214"/>
    <cellStyle name="Normal 2 2 3 3 3 3" xfId="1931"/>
    <cellStyle name="Normal 2 2 3 3 3 3 2" xfId="6413"/>
    <cellStyle name="Normal 2 2 3 3 3 3 2 2" xfId="15443"/>
    <cellStyle name="Normal 2 2 3 3 3 3 3" xfId="10961"/>
    <cellStyle name="Normal 2 2 3 3 3 4" xfId="3425"/>
    <cellStyle name="Normal 2 2 3 3 3 4 2" xfId="7907"/>
    <cellStyle name="Normal 2 2 3 3 3 4 2 2" xfId="16937"/>
    <cellStyle name="Normal 2 2 3 3 3 4 3" xfId="12455"/>
    <cellStyle name="Normal 2 2 3 3 3 5" xfId="4919"/>
    <cellStyle name="Normal 2 2 3 3 3 5 2" xfId="13949"/>
    <cellStyle name="Normal 2 2 3 3 3 6" xfId="9467"/>
    <cellStyle name="Normal 2 2 3 3 4" xfId="623"/>
    <cellStyle name="Normal 2 2 3 3 4 2" xfId="1370"/>
    <cellStyle name="Normal 2 2 3 3 4 2 2" xfId="2864"/>
    <cellStyle name="Normal 2 2 3 3 4 2 2 2" xfId="7346"/>
    <cellStyle name="Normal 2 2 3 3 4 2 2 2 2" xfId="16376"/>
    <cellStyle name="Normal 2 2 3 3 4 2 2 3" xfId="11894"/>
    <cellStyle name="Normal 2 2 3 3 4 2 3" xfId="4358"/>
    <cellStyle name="Normal 2 2 3 3 4 2 3 2" xfId="8840"/>
    <cellStyle name="Normal 2 2 3 3 4 2 3 2 2" xfId="17870"/>
    <cellStyle name="Normal 2 2 3 3 4 2 3 3" xfId="13388"/>
    <cellStyle name="Normal 2 2 3 3 4 2 4" xfId="5852"/>
    <cellStyle name="Normal 2 2 3 3 4 2 4 2" xfId="14882"/>
    <cellStyle name="Normal 2 2 3 3 4 2 5" xfId="10400"/>
    <cellStyle name="Normal 2 2 3 3 4 3" xfId="2117"/>
    <cellStyle name="Normal 2 2 3 3 4 3 2" xfId="6599"/>
    <cellStyle name="Normal 2 2 3 3 4 3 2 2" xfId="15629"/>
    <cellStyle name="Normal 2 2 3 3 4 3 3" xfId="11147"/>
    <cellStyle name="Normal 2 2 3 3 4 4" xfId="3611"/>
    <cellStyle name="Normal 2 2 3 3 4 4 2" xfId="8093"/>
    <cellStyle name="Normal 2 2 3 3 4 4 2 2" xfId="17123"/>
    <cellStyle name="Normal 2 2 3 3 4 4 3" xfId="12641"/>
    <cellStyle name="Normal 2 2 3 3 4 5" xfId="5105"/>
    <cellStyle name="Normal 2 2 3 3 4 5 2" xfId="14135"/>
    <cellStyle name="Normal 2 2 3 3 4 6" xfId="9653"/>
    <cellStyle name="Normal 2 2 3 3 5" xfId="810"/>
    <cellStyle name="Normal 2 2 3 3 5 2" xfId="2304"/>
    <cellStyle name="Normal 2 2 3 3 5 2 2" xfId="6786"/>
    <cellStyle name="Normal 2 2 3 3 5 2 2 2" xfId="15816"/>
    <cellStyle name="Normal 2 2 3 3 5 2 3" xfId="11334"/>
    <cellStyle name="Normal 2 2 3 3 5 3" xfId="3798"/>
    <cellStyle name="Normal 2 2 3 3 5 3 2" xfId="8280"/>
    <cellStyle name="Normal 2 2 3 3 5 3 2 2" xfId="17310"/>
    <cellStyle name="Normal 2 2 3 3 5 3 3" xfId="12828"/>
    <cellStyle name="Normal 2 2 3 3 5 4" xfId="5292"/>
    <cellStyle name="Normal 2 2 3 3 5 4 2" xfId="14322"/>
    <cellStyle name="Normal 2 2 3 3 5 5" xfId="9840"/>
    <cellStyle name="Normal 2 2 3 3 6" xfId="1559"/>
    <cellStyle name="Normal 2 2 3 3 6 2" xfId="6041"/>
    <cellStyle name="Normal 2 2 3 3 6 2 2" xfId="15071"/>
    <cellStyle name="Normal 2 2 3 3 6 3" xfId="10589"/>
    <cellStyle name="Normal 2 2 3 3 7" xfId="3053"/>
    <cellStyle name="Normal 2 2 3 3 7 2" xfId="7535"/>
    <cellStyle name="Normal 2 2 3 3 7 2 2" xfId="16565"/>
    <cellStyle name="Normal 2 2 3 3 7 3" xfId="12083"/>
    <cellStyle name="Normal 2 2 3 3 8" xfId="4547"/>
    <cellStyle name="Normal 2 2 3 3 8 2" xfId="13577"/>
    <cellStyle name="Normal 2 2 3 3 9" xfId="9095"/>
    <cellStyle name="Normal 2 2 3 4" xfId="89"/>
    <cellStyle name="Normal 2 2 3 4 2" xfId="275"/>
    <cellStyle name="Normal 2 2 3 4 2 2" xfId="1019"/>
    <cellStyle name="Normal 2 2 3 4 2 2 2" xfId="2513"/>
    <cellStyle name="Normal 2 2 3 4 2 2 2 2" xfId="6995"/>
    <cellStyle name="Normal 2 2 3 4 2 2 2 2 2" xfId="16025"/>
    <cellStyle name="Normal 2 2 3 4 2 2 2 3" xfId="11543"/>
    <cellStyle name="Normal 2 2 3 4 2 2 3" xfId="4007"/>
    <cellStyle name="Normal 2 2 3 4 2 2 3 2" xfId="8489"/>
    <cellStyle name="Normal 2 2 3 4 2 2 3 2 2" xfId="17519"/>
    <cellStyle name="Normal 2 2 3 4 2 2 3 3" xfId="13037"/>
    <cellStyle name="Normal 2 2 3 4 2 2 4" xfId="5501"/>
    <cellStyle name="Normal 2 2 3 4 2 2 4 2" xfId="14531"/>
    <cellStyle name="Normal 2 2 3 4 2 2 5" xfId="10049"/>
    <cellStyle name="Normal 2 2 3 4 2 3" xfId="1769"/>
    <cellStyle name="Normal 2 2 3 4 2 3 2" xfId="6251"/>
    <cellStyle name="Normal 2 2 3 4 2 3 2 2" xfId="15281"/>
    <cellStyle name="Normal 2 2 3 4 2 3 3" xfId="10799"/>
    <cellStyle name="Normal 2 2 3 4 2 4" xfId="3263"/>
    <cellStyle name="Normal 2 2 3 4 2 4 2" xfId="7745"/>
    <cellStyle name="Normal 2 2 3 4 2 4 2 2" xfId="16775"/>
    <cellStyle name="Normal 2 2 3 4 2 4 3" xfId="12293"/>
    <cellStyle name="Normal 2 2 3 4 2 5" xfId="4757"/>
    <cellStyle name="Normal 2 2 3 4 2 5 2" xfId="13787"/>
    <cellStyle name="Normal 2 2 3 4 2 6" xfId="9305"/>
    <cellStyle name="Normal 2 2 3 4 3" xfId="461"/>
    <cellStyle name="Normal 2 2 3 4 3 2" xfId="1208"/>
    <cellStyle name="Normal 2 2 3 4 3 2 2" xfId="2702"/>
    <cellStyle name="Normal 2 2 3 4 3 2 2 2" xfId="7184"/>
    <cellStyle name="Normal 2 2 3 4 3 2 2 2 2" xfId="16214"/>
    <cellStyle name="Normal 2 2 3 4 3 2 2 3" xfId="11732"/>
    <cellStyle name="Normal 2 2 3 4 3 2 3" xfId="4196"/>
    <cellStyle name="Normal 2 2 3 4 3 2 3 2" xfId="8678"/>
    <cellStyle name="Normal 2 2 3 4 3 2 3 2 2" xfId="17708"/>
    <cellStyle name="Normal 2 2 3 4 3 2 3 3" xfId="13226"/>
    <cellStyle name="Normal 2 2 3 4 3 2 4" xfId="5690"/>
    <cellStyle name="Normal 2 2 3 4 3 2 4 2" xfId="14720"/>
    <cellStyle name="Normal 2 2 3 4 3 2 5" xfId="10238"/>
    <cellStyle name="Normal 2 2 3 4 3 3" xfId="1955"/>
    <cellStyle name="Normal 2 2 3 4 3 3 2" xfId="6437"/>
    <cellStyle name="Normal 2 2 3 4 3 3 2 2" xfId="15467"/>
    <cellStyle name="Normal 2 2 3 4 3 3 3" xfId="10985"/>
    <cellStyle name="Normal 2 2 3 4 3 4" xfId="3449"/>
    <cellStyle name="Normal 2 2 3 4 3 4 2" xfId="7931"/>
    <cellStyle name="Normal 2 2 3 4 3 4 2 2" xfId="16961"/>
    <cellStyle name="Normal 2 2 3 4 3 4 3" xfId="12479"/>
    <cellStyle name="Normal 2 2 3 4 3 5" xfId="4943"/>
    <cellStyle name="Normal 2 2 3 4 3 5 2" xfId="13973"/>
    <cellStyle name="Normal 2 2 3 4 3 6" xfId="9491"/>
    <cellStyle name="Normal 2 2 3 4 4" xfId="647"/>
    <cellStyle name="Normal 2 2 3 4 4 2" xfId="1394"/>
    <cellStyle name="Normal 2 2 3 4 4 2 2" xfId="2888"/>
    <cellStyle name="Normal 2 2 3 4 4 2 2 2" xfId="7370"/>
    <cellStyle name="Normal 2 2 3 4 4 2 2 2 2" xfId="16400"/>
    <cellStyle name="Normal 2 2 3 4 4 2 2 3" xfId="11918"/>
    <cellStyle name="Normal 2 2 3 4 4 2 3" xfId="4382"/>
    <cellStyle name="Normal 2 2 3 4 4 2 3 2" xfId="8864"/>
    <cellStyle name="Normal 2 2 3 4 4 2 3 2 2" xfId="17894"/>
    <cellStyle name="Normal 2 2 3 4 4 2 3 3" xfId="13412"/>
    <cellStyle name="Normal 2 2 3 4 4 2 4" xfId="5876"/>
    <cellStyle name="Normal 2 2 3 4 4 2 4 2" xfId="14906"/>
    <cellStyle name="Normal 2 2 3 4 4 2 5" xfId="10424"/>
    <cellStyle name="Normal 2 2 3 4 4 3" xfId="2141"/>
    <cellStyle name="Normal 2 2 3 4 4 3 2" xfId="6623"/>
    <cellStyle name="Normal 2 2 3 4 4 3 2 2" xfId="15653"/>
    <cellStyle name="Normal 2 2 3 4 4 3 3" xfId="11171"/>
    <cellStyle name="Normal 2 2 3 4 4 4" xfId="3635"/>
    <cellStyle name="Normal 2 2 3 4 4 4 2" xfId="8117"/>
    <cellStyle name="Normal 2 2 3 4 4 4 2 2" xfId="17147"/>
    <cellStyle name="Normal 2 2 3 4 4 4 3" xfId="12665"/>
    <cellStyle name="Normal 2 2 3 4 4 5" xfId="5129"/>
    <cellStyle name="Normal 2 2 3 4 4 5 2" xfId="14159"/>
    <cellStyle name="Normal 2 2 3 4 4 6" xfId="9677"/>
    <cellStyle name="Normal 2 2 3 4 5" xfId="834"/>
    <cellStyle name="Normal 2 2 3 4 5 2" xfId="2328"/>
    <cellStyle name="Normal 2 2 3 4 5 2 2" xfId="6810"/>
    <cellStyle name="Normal 2 2 3 4 5 2 2 2" xfId="15840"/>
    <cellStyle name="Normal 2 2 3 4 5 2 3" xfId="11358"/>
    <cellStyle name="Normal 2 2 3 4 5 3" xfId="3822"/>
    <cellStyle name="Normal 2 2 3 4 5 3 2" xfId="8304"/>
    <cellStyle name="Normal 2 2 3 4 5 3 2 2" xfId="17334"/>
    <cellStyle name="Normal 2 2 3 4 5 3 3" xfId="12852"/>
    <cellStyle name="Normal 2 2 3 4 5 4" xfId="5316"/>
    <cellStyle name="Normal 2 2 3 4 5 4 2" xfId="14346"/>
    <cellStyle name="Normal 2 2 3 4 5 5" xfId="9864"/>
    <cellStyle name="Normal 2 2 3 4 6" xfId="1583"/>
    <cellStyle name="Normal 2 2 3 4 6 2" xfId="6065"/>
    <cellStyle name="Normal 2 2 3 4 6 2 2" xfId="15095"/>
    <cellStyle name="Normal 2 2 3 4 6 3" xfId="10613"/>
    <cellStyle name="Normal 2 2 3 4 7" xfId="3077"/>
    <cellStyle name="Normal 2 2 3 4 7 2" xfId="7559"/>
    <cellStyle name="Normal 2 2 3 4 7 2 2" xfId="16589"/>
    <cellStyle name="Normal 2 2 3 4 7 3" xfId="12107"/>
    <cellStyle name="Normal 2 2 3 4 8" xfId="4571"/>
    <cellStyle name="Normal 2 2 3 4 8 2" xfId="13601"/>
    <cellStyle name="Normal 2 2 3 4 9" xfId="9119"/>
    <cellStyle name="Normal 2 2 3 5" xfId="105"/>
    <cellStyle name="Normal 2 2 3 5 2" xfId="291"/>
    <cellStyle name="Normal 2 2 3 5 2 2" xfId="1034"/>
    <cellStyle name="Normal 2 2 3 5 2 2 2" xfId="2528"/>
    <cellStyle name="Normal 2 2 3 5 2 2 2 2" xfId="7010"/>
    <cellStyle name="Normal 2 2 3 5 2 2 2 2 2" xfId="16040"/>
    <cellStyle name="Normal 2 2 3 5 2 2 2 3" xfId="11558"/>
    <cellStyle name="Normal 2 2 3 5 2 2 3" xfId="4022"/>
    <cellStyle name="Normal 2 2 3 5 2 2 3 2" xfId="8504"/>
    <cellStyle name="Normal 2 2 3 5 2 2 3 2 2" xfId="17534"/>
    <cellStyle name="Normal 2 2 3 5 2 2 3 3" xfId="13052"/>
    <cellStyle name="Normal 2 2 3 5 2 2 4" xfId="5516"/>
    <cellStyle name="Normal 2 2 3 5 2 2 4 2" xfId="14546"/>
    <cellStyle name="Normal 2 2 3 5 2 2 5" xfId="10064"/>
    <cellStyle name="Normal 2 2 3 5 2 3" xfId="1785"/>
    <cellStyle name="Normal 2 2 3 5 2 3 2" xfId="6267"/>
    <cellStyle name="Normal 2 2 3 5 2 3 2 2" xfId="15297"/>
    <cellStyle name="Normal 2 2 3 5 2 3 3" xfId="10815"/>
    <cellStyle name="Normal 2 2 3 5 2 4" xfId="3279"/>
    <cellStyle name="Normal 2 2 3 5 2 4 2" xfId="7761"/>
    <cellStyle name="Normal 2 2 3 5 2 4 2 2" xfId="16791"/>
    <cellStyle name="Normal 2 2 3 5 2 4 3" xfId="12309"/>
    <cellStyle name="Normal 2 2 3 5 2 5" xfId="4773"/>
    <cellStyle name="Normal 2 2 3 5 2 5 2" xfId="13803"/>
    <cellStyle name="Normal 2 2 3 5 2 6" xfId="9321"/>
    <cellStyle name="Normal 2 2 3 5 3" xfId="477"/>
    <cellStyle name="Normal 2 2 3 5 3 2" xfId="1224"/>
    <cellStyle name="Normal 2 2 3 5 3 2 2" xfId="2718"/>
    <cellStyle name="Normal 2 2 3 5 3 2 2 2" xfId="7200"/>
    <cellStyle name="Normal 2 2 3 5 3 2 2 2 2" xfId="16230"/>
    <cellStyle name="Normal 2 2 3 5 3 2 2 3" xfId="11748"/>
    <cellStyle name="Normal 2 2 3 5 3 2 3" xfId="4212"/>
    <cellStyle name="Normal 2 2 3 5 3 2 3 2" xfId="8694"/>
    <cellStyle name="Normal 2 2 3 5 3 2 3 2 2" xfId="17724"/>
    <cellStyle name="Normal 2 2 3 5 3 2 3 3" xfId="13242"/>
    <cellStyle name="Normal 2 2 3 5 3 2 4" xfId="5706"/>
    <cellStyle name="Normal 2 2 3 5 3 2 4 2" xfId="14736"/>
    <cellStyle name="Normal 2 2 3 5 3 2 5" xfId="10254"/>
    <cellStyle name="Normal 2 2 3 5 3 3" xfId="1971"/>
    <cellStyle name="Normal 2 2 3 5 3 3 2" xfId="6453"/>
    <cellStyle name="Normal 2 2 3 5 3 3 2 2" xfId="15483"/>
    <cellStyle name="Normal 2 2 3 5 3 3 3" xfId="11001"/>
    <cellStyle name="Normal 2 2 3 5 3 4" xfId="3465"/>
    <cellStyle name="Normal 2 2 3 5 3 4 2" xfId="7947"/>
    <cellStyle name="Normal 2 2 3 5 3 4 2 2" xfId="16977"/>
    <cellStyle name="Normal 2 2 3 5 3 4 3" xfId="12495"/>
    <cellStyle name="Normal 2 2 3 5 3 5" xfId="4959"/>
    <cellStyle name="Normal 2 2 3 5 3 5 2" xfId="13989"/>
    <cellStyle name="Normal 2 2 3 5 3 6" xfId="9507"/>
    <cellStyle name="Normal 2 2 3 5 4" xfId="663"/>
    <cellStyle name="Normal 2 2 3 5 4 2" xfId="1410"/>
    <cellStyle name="Normal 2 2 3 5 4 2 2" xfId="2904"/>
    <cellStyle name="Normal 2 2 3 5 4 2 2 2" xfId="7386"/>
    <cellStyle name="Normal 2 2 3 5 4 2 2 2 2" xfId="16416"/>
    <cellStyle name="Normal 2 2 3 5 4 2 2 3" xfId="11934"/>
    <cellStyle name="Normal 2 2 3 5 4 2 3" xfId="4398"/>
    <cellStyle name="Normal 2 2 3 5 4 2 3 2" xfId="8880"/>
    <cellStyle name="Normal 2 2 3 5 4 2 3 2 2" xfId="17910"/>
    <cellStyle name="Normal 2 2 3 5 4 2 3 3" xfId="13428"/>
    <cellStyle name="Normal 2 2 3 5 4 2 4" xfId="5892"/>
    <cellStyle name="Normal 2 2 3 5 4 2 4 2" xfId="14922"/>
    <cellStyle name="Normal 2 2 3 5 4 2 5" xfId="10440"/>
    <cellStyle name="Normal 2 2 3 5 4 3" xfId="2157"/>
    <cellStyle name="Normal 2 2 3 5 4 3 2" xfId="6639"/>
    <cellStyle name="Normal 2 2 3 5 4 3 2 2" xfId="15669"/>
    <cellStyle name="Normal 2 2 3 5 4 3 3" xfId="11187"/>
    <cellStyle name="Normal 2 2 3 5 4 4" xfId="3651"/>
    <cellStyle name="Normal 2 2 3 5 4 4 2" xfId="8133"/>
    <cellStyle name="Normal 2 2 3 5 4 4 2 2" xfId="17163"/>
    <cellStyle name="Normal 2 2 3 5 4 4 3" xfId="12681"/>
    <cellStyle name="Normal 2 2 3 5 4 5" xfId="5145"/>
    <cellStyle name="Normal 2 2 3 5 4 5 2" xfId="14175"/>
    <cellStyle name="Normal 2 2 3 5 4 6" xfId="9693"/>
    <cellStyle name="Normal 2 2 3 5 5" xfId="850"/>
    <cellStyle name="Normal 2 2 3 5 5 2" xfId="2344"/>
    <cellStyle name="Normal 2 2 3 5 5 2 2" xfId="6826"/>
    <cellStyle name="Normal 2 2 3 5 5 2 2 2" xfId="15856"/>
    <cellStyle name="Normal 2 2 3 5 5 2 3" xfId="11374"/>
    <cellStyle name="Normal 2 2 3 5 5 3" xfId="3838"/>
    <cellStyle name="Normal 2 2 3 5 5 3 2" xfId="8320"/>
    <cellStyle name="Normal 2 2 3 5 5 3 2 2" xfId="17350"/>
    <cellStyle name="Normal 2 2 3 5 5 3 3" xfId="12868"/>
    <cellStyle name="Normal 2 2 3 5 5 4" xfId="5332"/>
    <cellStyle name="Normal 2 2 3 5 5 4 2" xfId="14362"/>
    <cellStyle name="Normal 2 2 3 5 5 5" xfId="9880"/>
    <cellStyle name="Normal 2 2 3 5 6" xfId="1599"/>
    <cellStyle name="Normal 2 2 3 5 6 2" xfId="6081"/>
    <cellStyle name="Normal 2 2 3 5 6 2 2" xfId="15111"/>
    <cellStyle name="Normal 2 2 3 5 6 3" xfId="10629"/>
    <cellStyle name="Normal 2 2 3 5 7" xfId="3093"/>
    <cellStyle name="Normal 2 2 3 5 7 2" xfId="7575"/>
    <cellStyle name="Normal 2 2 3 5 7 2 2" xfId="16605"/>
    <cellStyle name="Normal 2 2 3 5 7 3" xfId="12123"/>
    <cellStyle name="Normal 2 2 3 5 8" xfId="4587"/>
    <cellStyle name="Normal 2 2 3 5 8 2" xfId="13617"/>
    <cellStyle name="Normal 2 2 3 5 9" xfId="9135"/>
    <cellStyle name="Normal 2 2 3 6" xfId="136"/>
    <cellStyle name="Normal 2 2 3 6 2" xfId="322"/>
    <cellStyle name="Normal 2 2 3 6 2 2" xfId="1065"/>
    <cellStyle name="Normal 2 2 3 6 2 2 2" xfId="2559"/>
    <cellStyle name="Normal 2 2 3 6 2 2 2 2" xfId="7041"/>
    <cellStyle name="Normal 2 2 3 6 2 2 2 2 2" xfId="16071"/>
    <cellStyle name="Normal 2 2 3 6 2 2 2 3" xfId="11589"/>
    <cellStyle name="Normal 2 2 3 6 2 2 3" xfId="4053"/>
    <cellStyle name="Normal 2 2 3 6 2 2 3 2" xfId="8535"/>
    <cellStyle name="Normal 2 2 3 6 2 2 3 2 2" xfId="17565"/>
    <cellStyle name="Normal 2 2 3 6 2 2 3 3" xfId="13083"/>
    <cellStyle name="Normal 2 2 3 6 2 2 4" xfId="5547"/>
    <cellStyle name="Normal 2 2 3 6 2 2 4 2" xfId="14577"/>
    <cellStyle name="Normal 2 2 3 6 2 2 5" xfId="10095"/>
    <cellStyle name="Normal 2 2 3 6 2 3" xfId="1816"/>
    <cellStyle name="Normal 2 2 3 6 2 3 2" xfId="6298"/>
    <cellStyle name="Normal 2 2 3 6 2 3 2 2" xfId="15328"/>
    <cellStyle name="Normal 2 2 3 6 2 3 3" xfId="10846"/>
    <cellStyle name="Normal 2 2 3 6 2 4" xfId="3310"/>
    <cellStyle name="Normal 2 2 3 6 2 4 2" xfId="7792"/>
    <cellStyle name="Normal 2 2 3 6 2 4 2 2" xfId="16822"/>
    <cellStyle name="Normal 2 2 3 6 2 4 3" xfId="12340"/>
    <cellStyle name="Normal 2 2 3 6 2 5" xfId="4804"/>
    <cellStyle name="Normal 2 2 3 6 2 5 2" xfId="13834"/>
    <cellStyle name="Normal 2 2 3 6 2 6" xfId="9352"/>
    <cellStyle name="Normal 2 2 3 6 3" xfId="508"/>
    <cellStyle name="Normal 2 2 3 6 3 2" xfId="1255"/>
    <cellStyle name="Normal 2 2 3 6 3 2 2" xfId="2749"/>
    <cellStyle name="Normal 2 2 3 6 3 2 2 2" xfId="7231"/>
    <cellStyle name="Normal 2 2 3 6 3 2 2 2 2" xfId="16261"/>
    <cellStyle name="Normal 2 2 3 6 3 2 2 3" xfId="11779"/>
    <cellStyle name="Normal 2 2 3 6 3 2 3" xfId="4243"/>
    <cellStyle name="Normal 2 2 3 6 3 2 3 2" xfId="8725"/>
    <cellStyle name="Normal 2 2 3 6 3 2 3 2 2" xfId="17755"/>
    <cellStyle name="Normal 2 2 3 6 3 2 3 3" xfId="13273"/>
    <cellStyle name="Normal 2 2 3 6 3 2 4" xfId="5737"/>
    <cellStyle name="Normal 2 2 3 6 3 2 4 2" xfId="14767"/>
    <cellStyle name="Normal 2 2 3 6 3 2 5" xfId="10285"/>
    <cellStyle name="Normal 2 2 3 6 3 3" xfId="2002"/>
    <cellStyle name="Normal 2 2 3 6 3 3 2" xfId="6484"/>
    <cellStyle name="Normal 2 2 3 6 3 3 2 2" xfId="15514"/>
    <cellStyle name="Normal 2 2 3 6 3 3 3" xfId="11032"/>
    <cellStyle name="Normal 2 2 3 6 3 4" xfId="3496"/>
    <cellStyle name="Normal 2 2 3 6 3 4 2" xfId="7978"/>
    <cellStyle name="Normal 2 2 3 6 3 4 2 2" xfId="17008"/>
    <cellStyle name="Normal 2 2 3 6 3 4 3" xfId="12526"/>
    <cellStyle name="Normal 2 2 3 6 3 5" xfId="4990"/>
    <cellStyle name="Normal 2 2 3 6 3 5 2" xfId="14020"/>
    <cellStyle name="Normal 2 2 3 6 3 6" xfId="9538"/>
    <cellStyle name="Normal 2 2 3 6 4" xfId="694"/>
    <cellStyle name="Normal 2 2 3 6 4 2" xfId="1441"/>
    <cellStyle name="Normal 2 2 3 6 4 2 2" xfId="2935"/>
    <cellStyle name="Normal 2 2 3 6 4 2 2 2" xfId="7417"/>
    <cellStyle name="Normal 2 2 3 6 4 2 2 2 2" xfId="16447"/>
    <cellStyle name="Normal 2 2 3 6 4 2 2 3" xfId="11965"/>
    <cellStyle name="Normal 2 2 3 6 4 2 3" xfId="4429"/>
    <cellStyle name="Normal 2 2 3 6 4 2 3 2" xfId="8911"/>
    <cellStyle name="Normal 2 2 3 6 4 2 3 2 2" xfId="17941"/>
    <cellStyle name="Normal 2 2 3 6 4 2 3 3" xfId="13459"/>
    <cellStyle name="Normal 2 2 3 6 4 2 4" xfId="5923"/>
    <cellStyle name="Normal 2 2 3 6 4 2 4 2" xfId="14953"/>
    <cellStyle name="Normal 2 2 3 6 4 2 5" xfId="10471"/>
    <cellStyle name="Normal 2 2 3 6 4 3" xfId="2188"/>
    <cellStyle name="Normal 2 2 3 6 4 3 2" xfId="6670"/>
    <cellStyle name="Normal 2 2 3 6 4 3 2 2" xfId="15700"/>
    <cellStyle name="Normal 2 2 3 6 4 3 3" xfId="11218"/>
    <cellStyle name="Normal 2 2 3 6 4 4" xfId="3682"/>
    <cellStyle name="Normal 2 2 3 6 4 4 2" xfId="8164"/>
    <cellStyle name="Normal 2 2 3 6 4 4 2 2" xfId="17194"/>
    <cellStyle name="Normal 2 2 3 6 4 4 3" xfId="12712"/>
    <cellStyle name="Normal 2 2 3 6 4 5" xfId="5176"/>
    <cellStyle name="Normal 2 2 3 6 4 5 2" xfId="14206"/>
    <cellStyle name="Normal 2 2 3 6 4 6" xfId="9724"/>
    <cellStyle name="Normal 2 2 3 6 5" xfId="881"/>
    <cellStyle name="Normal 2 2 3 6 5 2" xfId="2375"/>
    <cellStyle name="Normal 2 2 3 6 5 2 2" xfId="6857"/>
    <cellStyle name="Normal 2 2 3 6 5 2 2 2" xfId="15887"/>
    <cellStyle name="Normal 2 2 3 6 5 2 3" xfId="11405"/>
    <cellStyle name="Normal 2 2 3 6 5 3" xfId="3869"/>
    <cellStyle name="Normal 2 2 3 6 5 3 2" xfId="8351"/>
    <cellStyle name="Normal 2 2 3 6 5 3 2 2" xfId="17381"/>
    <cellStyle name="Normal 2 2 3 6 5 3 3" xfId="12899"/>
    <cellStyle name="Normal 2 2 3 6 5 4" xfId="5363"/>
    <cellStyle name="Normal 2 2 3 6 5 4 2" xfId="14393"/>
    <cellStyle name="Normal 2 2 3 6 5 5" xfId="9911"/>
    <cellStyle name="Normal 2 2 3 6 6" xfId="1630"/>
    <cellStyle name="Normal 2 2 3 6 6 2" xfId="6112"/>
    <cellStyle name="Normal 2 2 3 6 6 2 2" xfId="15142"/>
    <cellStyle name="Normal 2 2 3 6 6 3" xfId="10660"/>
    <cellStyle name="Normal 2 2 3 6 7" xfId="3124"/>
    <cellStyle name="Normal 2 2 3 6 7 2" xfId="7606"/>
    <cellStyle name="Normal 2 2 3 6 7 2 2" xfId="16636"/>
    <cellStyle name="Normal 2 2 3 6 7 3" xfId="12154"/>
    <cellStyle name="Normal 2 2 3 6 8" xfId="4618"/>
    <cellStyle name="Normal 2 2 3 6 8 2" xfId="13648"/>
    <cellStyle name="Normal 2 2 3 6 9" xfId="9166"/>
    <cellStyle name="Normal 2 2 3 7" xfId="159"/>
    <cellStyle name="Normal 2 2 3 7 2" xfId="345"/>
    <cellStyle name="Normal 2 2 3 7 2 2" xfId="1088"/>
    <cellStyle name="Normal 2 2 3 7 2 2 2" xfId="2582"/>
    <cellStyle name="Normal 2 2 3 7 2 2 2 2" xfId="7064"/>
    <cellStyle name="Normal 2 2 3 7 2 2 2 2 2" xfId="16094"/>
    <cellStyle name="Normal 2 2 3 7 2 2 2 3" xfId="11612"/>
    <cellStyle name="Normal 2 2 3 7 2 2 3" xfId="4076"/>
    <cellStyle name="Normal 2 2 3 7 2 2 3 2" xfId="8558"/>
    <cellStyle name="Normal 2 2 3 7 2 2 3 2 2" xfId="17588"/>
    <cellStyle name="Normal 2 2 3 7 2 2 3 3" xfId="13106"/>
    <cellStyle name="Normal 2 2 3 7 2 2 4" xfId="5570"/>
    <cellStyle name="Normal 2 2 3 7 2 2 4 2" xfId="14600"/>
    <cellStyle name="Normal 2 2 3 7 2 2 5" xfId="10118"/>
    <cellStyle name="Normal 2 2 3 7 2 3" xfId="1839"/>
    <cellStyle name="Normal 2 2 3 7 2 3 2" xfId="6321"/>
    <cellStyle name="Normal 2 2 3 7 2 3 2 2" xfId="15351"/>
    <cellStyle name="Normal 2 2 3 7 2 3 3" xfId="10869"/>
    <cellStyle name="Normal 2 2 3 7 2 4" xfId="3333"/>
    <cellStyle name="Normal 2 2 3 7 2 4 2" xfId="7815"/>
    <cellStyle name="Normal 2 2 3 7 2 4 2 2" xfId="16845"/>
    <cellStyle name="Normal 2 2 3 7 2 4 3" xfId="12363"/>
    <cellStyle name="Normal 2 2 3 7 2 5" xfId="4827"/>
    <cellStyle name="Normal 2 2 3 7 2 5 2" xfId="13857"/>
    <cellStyle name="Normal 2 2 3 7 2 6" xfId="9375"/>
    <cellStyle name="Normal 2 2 3 7 3" xfId="531"/>
    <cellStyle name="Normal 2 2 3 7 3 2" xfId="1278"/>
    <cellStyle name="Normal 2 2 3 7 3 2 2" xfId="2772"/>
    <cellStyle name="Normal 2 2 3 7 3 2 2 2" xfId="7254"/>
    <cellStyle name="Normal 2 2 3 7 3 2 2 2 2" xfId="16284"/>
    <cellStyle name="Normal 2 2 3 7 3 2 2 3" xfId="11802"/>
    <cellStyle name="Normal 2 2 3 7 3 2 3" xfId="4266"/>
    <cellStyle name="Normal 2 2 3 7 3 2 3 2" xfId="8748"/>
    <cellStyle name="Normal 2 2 3 7 3 2 3 2 2" xfId="17778"/>
    <cellStyle name="Normal 2 2 3 7 3 2 3 3" xfId="13296"/>
    <cellStyle name="Normal 2 2 3 7 3 2 4" xfId="5760"/>
    <cellStyle name="Normal 2 2 3 7 3 2 4 2" xfId="14790"/>
    <cellStyle name="Normal 2 2 3 7 3 2 5" xfId="10308"/>
    <cellStyle name="Normal 2 2 3 7 3 3" xfId="2025"/>
    <cellStyle name="Normal 2 2 3 7 3 3 2" xfId="6507"/>
    <cellStyle name="Normal 2 2 3 7 3 3 2 2" xfId="15537"/>
    <cellStyle name="Normal 2 2 3 7 3 3 3" xfId="11055"/>
    <cellStyle name="Normal 2 2 3 7 3 4" xfId="3519"/>
    <cellStyle name="Normal 2 2 3 7 3 4 2" xfId="8001"/>
    <cellStyle name="Normal 2 2 3 7 3 4 2 2" xfId="17031"/>
    <cellStyle name="Normal 2 2 3 7 3 4 3" xfId="12549"/>
    <cellStyle name="Normal 2 2 3 7 3 5" xfId="5013"/>
    <cellStyle name="Normal 2 2 3 7 3 5 2" xfId="14043"/>
    <cellStyle name="Normal 2 2 3 7 3 6" xfId="9561"/>
    <cellStyle name="Normal 2 2 3 7 4" xfId="717"/>
    <cellStyle name="Normal 2 2 3 7 4 2" xfId="1464"/>
    <cellStyle name="Normal 2 2 3 7 4 2 2" xfId="2958"/>
    <cellStyle name="Normal 2 2 3 7 4 2 2 2" xfId="7440"/>
    <cellStyle name="Normal 2 2 3 7 4 2 2 2 2" xfId="16470"/>
    <cellStyle name="Normal 2 2 3 7 4 2 2 3" xfId="11988"/>
    <cellStyle name="Normal 2 2 3 7 4 2 3" xfId="4452"/>
    <cellStyle name="Normal 2 2 3 7 4 2 3 2" xfId="8934"/>
    <cellStyle name="Normal 2 2 3 7 4 2 3 2 2" xfId="17964"/>
    <cellStyle name="Normal 2 2 3 7 4 2 3 3" xfId="13482"/>
    <cellStyle name="Normal 2 2 3 7 4 2 4" xfId="5946"/>
    <cellStyle name="Normal 2 2 3 7 4 2 4 2" xfId="14976"/>
    <cellStyle name="Normal 2 2 3 7 4 2 5" xfId="10494"/>
    <cellStyle name="Normal 2 2 3 7 4 3" xfId="2211"/>
    <cellStyle name="Normal 2 2 3 7 4 3 2" xfId="6693"/>
    <cellStyle name="Normal 2 2 3 7 4 3 2 2" xfId="15723"/>
    <cellStyle name="Normal 2 2 3 7 4 3 3" xfId="11241"/>
    <cellStyle name="Normal 2 2 3 7 4 4" xfId="3705"/>
    <cellStyle name="Normal 2 2 3 7 4 4 2" xfId="8187"/>
    <cellStyle name="Normal 2 2 3 7 4 4 2 2" xfId="17217"/>
    <cellStyle name="Normal 2 2 3 7 4 4 3" xfId="12735"/>
    <cellStyle name="Normal 2 2 3 7 4 5" xfId="5199"/>
    <cellStyle name="Normal 2 2 3 7 4 5 2" xfId="14229"/>
    <cellStyle name="Normal 2 2 3 7 4 6" xfId="9747"/>
    <cellStyle name="Normal 2 2 3 7 5" xfId="904"/>
    <cellStyle name="Normal 2 2 3 7 5 2" xfId="2398"/>
    <cellStyle name="Normal 2 2 3 7 5 2 2" xfId="6880"/>
    <cellStyle name="Normal 2 2 3 7 5 2 2 2" xfId="15910"/>
    <cellStyle name="Normal 2 2 3 7 5 2 3" xfId="11428"/>
    <cellStyle name="Normal 2 2 3 7 5 3" xfId="3892"/>
    <cellStyle name="Normal 2 2 3 7 5 3 2" xfId="8374"/>
    <cellStyle name="Normal 2 2 3 7 5 3 2 2" xfId="17404"/>
    <cellStyle name="Normal 2 2 3 7 5 3 3" xfId="12922"/>
    <cellStyle name="Normal 2 2 3 7 5 4" xfId="5386"/>
    <cellStyle name="Normal 2 2 3 7 5 4 2" xfId="14416"/>
    <cellStyle name="Normal 2 2 3 7 5 5" xfId="9934"/>
    <cellStyle name="Normal 2 2 3 7 6" xfId="1653"/>
    <cellStyle name="Normal 2 2 3 7 6 2" xfId="6135"/>
    <cellStyle name="Normal 2 2 3 7 6 2 2" xfId="15165"/>
    <cellStyle name="Normal 2 2 3 7 6 3" xfId="10683"/>
    <cellStyle name="Normal 2 2 3 7 7" xfId="3147"/>
    <cellStyle name="Normal 2 2 3 7 7 2" xfId="7629"/>
    <cellStyle name="Normal 2 2 3 7 7 2 2" xfId="16659"/>
    <cellStyle name="Normal 2 2 3 7 7 3" xfId="12177"/>
    <cellStyle name="Normal 2 2 3 7 8" xfId="4641"/>
    <cellStyle name="Normal 2 2 3 7 8 2" xfId="13671"/>
    <cellStyle name="Normal 2 2 3 7 9" xfId="9189"/>
    <cellStyle name="Normal 2 2 3 8" xfId="182"/>
    <cellStyle name="Normal 2 2 3 8 2" xfId="368"/>
    <cellStyle name="Normal 2 2 3 8 2 2" xfId="1111"/>
    <cellStyle name="Normal 2 2 3 8 2 2 2" xfId="2605"/>
    <cellStyle name="Normal 2 2 3 8 2 2 2 2" xfId="7087"/>
    <cellStyle name="Normal 2 2 3 8 2 2 2 2 2" xfId="16117"/>
    <cellStyle name="Normal 2 2 3 8 2 2 2 3" xfId="11635"/>
    <cellStyle name="Normal 2 2 3 8 2 2 3" xfId="4099"/>
    <cellStyle name="Normal 2 2 3 8 2 2 3 2" xfId="8581"/>
    <cellStyle name="Normal 2 2 3 8 2 2 3 2 2" xfId="17611"/>
    <cellStyle name="Normal 2 2 3 8 2 2 3 3" xfId="13129"/>
    <cellStyle name="Normal 2 2 3 8 2 2 4" xfId="5593"/>
    <cellStyle name="Normal 2 2 3 8 2 2 4 2" xfId="14623"/>
    <cellStyle name="Normal 2 2 3 8 2 2 5" xfId="10141"/>
    <cellStyle name="Normal 2 2 3 8 2 3" xfId="1862"/>
    <cellStyle name="Normal 2 2 3 8 2 3 2" xfId="6344"/>
    <cellStyle name="Normal 2 2 3 8 2 3 2 2" xfId="15374"/>
    <cellStyle name="Normal 2 2 3 8 2 3 3" xfId="10892"/>
    <cellStyle name="Normal 2 2 3 8 2 4" xfId="3356"/>
    <cellStyle name="Normal 2 2 3 8 2 4 2" xfId="7838"/>
    <cellStyle name="Normal 2 2 3 8 2 4 2 2" xfId="16868"/>
    <cellStyle name="Normal 2 2 3 8 2 4 3" xfId="12386"/>
    <cellStyle name="Normal 2 2 3 8 2 5" xfId="4850"/>
    <cellStyle name="Normal 2 2 3 8 2 5 2" xfId="13880"/>
    <cellStyle name="Normal 2 2 3 8 2 6" xfId="9398"/>
    <cellStyle name="Normal 2 2 3 8 3" xfId="554"/>
    <cellStyle name="Normal 2 2 3 8 3 2" xfId="1301"/>
    <cellStyle name="Normal 2 2 3 8 3 2 2" xfId="2795"/>
    <cellStyle name="Normal 2 2 3 8 3 2 2 2" xfId="7277"/>
    <cellStyle name="Normal 2 2 3 8 3 2 2 2 2" xfId="16307"/>
    <cellStyle name="Normal 2 2 3 8 3 2 2 3" xfId="11825"/>
    <cellStyle name="Normal 2 2 3 8 3 2 3" xfId="4289"/>
    <cellStyle name="Normal 2 2 3 8 3 2 3 2" xfId="8771"/>
    <cellStyle name="Normal 2 2 3 8 3 2 3 2 2" xfId="17801"/>
    <cellStyle name="Normal 2 2 3 8 3 2 3 3" xfId="13319"/>
    <cellStyle name="Normal 2 2 3 8 3 2 4" xfId="5783"/>
    <cellStyle name="Normal 2 2 3 8 3 2 4 2" xfId="14813"/>
    <cellStyle name="Normal 2 2 3 8 3 2 5" xfId="10331"/>
    <cellStyle name="Normal 2 2 3 8 3 3" xfId="2048"/>
    <cellStyle name="Normal 2 2 3 8 3 3 2" xfId="6530"/>
    <cellStyle name="Normal 2 2 3 8 3 3 2 2" xfId="15560"/>
    <cellStyle name="Normal 2 2 3 8 3 3 3" xfId="11078"/>
    <cellStyle name="Normal 2 2 3 8 3 4" xfId="3542"/>
    <cellStyle name="Normal 2 2 3 8 3 4 2" xfId="8024"/>
    <cellStyle name="Normal 2 2 3 8 3 4 2 2" xfId="17054"/>
    <cellStyle name="Normal 2 2 3 8 3 4 3" xfId="12572"/>
    <cellStyle name="Normal 2 2 3 8 3 5" xfId="5036"/>
    <cellStyle name="Normal 2 2 3 8 3 5 2" xfId="14066"/>
    <cellStyle name="Normal 2 2 3 8 3 6" xfId="9584"/>
    <cellStyle name="Normal 2 2 3 8 4" xfId="740"/>
    <cellStyle name="Normal 2 2 3 8 4 2" xfId="1487"/>
    <cellStyle name="Normal 2 2 3 8 4 2 2" xfId="2981"/>
    <cellStyle name="Normal 2 2 3 8 4 2 2 2" xfId="7463"/>
    <cellStyle name="Normal 2 2 3 8 4 2 2 2 2" xfId="16493"/>
    <cellStyle name="Normal 2 2 3 8 4 2 2 3" xfId="12011"/>
    <cellStyle name="Normal 2 2 3 8 4 2 3" xfId="4475"/>
    <cellStyle name="Normal 2 2 3 8 4 2 3 2" xfId="8957"/>
    <cellStyle name="Normal 2 2 3 8 4 2 3 2 2" xfId="17987"/>
    <cellStyle name="Normal 2 2 3 8 4 2 3 3" xfId="13505"/>
    <cellStyle name="Normal 2 2 3 8 4 2 4" xfId="5969"/>
    <cellStyle name="Normal 2 2 3 8 4 2 4 2" xfId="14999"/>
    <cellStyle name="Normal 2 2 3 8 4 2 5" xfId="10517"/>
    <cellStyle name="Normal 2 2 3 8 4 3" xfId="2234"/>
    <cellStyle name="Normal 2 2 3 8 4 3 2" xfId="6716"/>
    <cellStyle name="Normal 2 2 3 8 4 3 2 2" xfId="15746"/>
    <cellStyle name="Normal 2 2 3 8 4 3 3" xfId="11264"/>
    <cellStyle name="Normal 2 2 3 8 4 4" xfId="3728"/>
    <cellStyle name="Normal 2 2 3 8 4 4 2" xfId="8210"/>
    <cellStyle name="Normal 2 2 3 8 4 4 2 2" xfId="17240"/>
    <cellStyle name="Normal 2 2 3 8 4 4 3" xfId="12758"/>
    <cellStyle name="Normal 2 2 3 8 4 5" xfId="5222"/>
    <cellStyle name="Normal 2 2 3 8 4 5 2" xfId="14252"/>
    <cellStyle name="Normal 2 2 3 8 4 6" xfId="9770"/>
    <cellStyle name="Normal 2 2 3 8 5" xfId="927"/>
    <cellStyle name="Normal 2 2 3 8 5 2" xfId="2421"/>
    <cellStyle name="Normal 2 2 3 8 5 2 2" xfId="6903"/>
    <cellStyle name="Normal 2 2 3 8 5 2 2 2" xfId="15933"/>
    <cellStyle name="Normal 2 2 3 8 5 2 3" xfId="11451"/>
    <cellStyle name="Normal 2 2 3 8 5 3" xfId="3915"/>
    <cellStyle name="Normal 2 2 3 8 5 3 2" xfId="8397"/>
    <cellStyle name="Normal 2 2 3 8 5 3 2 2" xfId="17427"/>
    <cellStyle name="Normal 2 2 3 8 5 3 3" xfId="12945"/>
    <cellStyle name="Normal 2 2 3 8 5 4" xfId="5409"/>
    <cellStyle name="Normal 2 2 3 8 5 4 2" xfId="14439"/>
    <cellStyle name="Normal 2 2 3 8 5 5" xfId="9957"/>
    <cellStyle name="Normal 2 2 3 8 6" xfId="1676"/>
    <cellStyle name="Normal 2 2 3 8 6 2" xfId="6158"/>
    <cellStyle name="Normal 2 2 3 8 6 2 2" xfId="15188"/>
    <cellStyle name="Normal 2 2 3 8 6 3" xfId="10706"/>
    <cellStyle name="Normal 2 2 3 8 7" xfId="3170"/>
    <cellStyle name="Normal 2 2 3 8 7 2" xfId="7652"/>
    <cellStyle name="Normal 2 2 3 8 7 2 2" xfId="16682"/>
    <cellStyle name="Normal 2 2 3 8 7 3" xfId="12200"/>
    <cellStyle name="Normal 2 2 3 8 8" xfId="4664"/>
    <cellStyle name="Normal 2 2 3 8 8 2" xfId="13694"/>
    <cellStyle name="Normal 2 2 3 8 9" xfId="9212"/>
    <cellStyle name="Normal 2 2 3 9" xfId="205"/>
    <cellStyle name="Normal 2 2 3 9 2" xfId="950"/>
    <cellStyle name="Normal 2 2 3 9 2 2" xfId="2444"/>
    <cellStyle name="Normal 2 2 3 9 2 2 2" xfId="6926"/>
    <cellStyle name="Normal 2 2 3 9 2 2 2 2" xfId="15956"/>
    <cellStyle name="Normal 2 2 3 9 2 2 3" xfId="11474"/>
    <cellStyle name="Normal 2 2 3 9 2 3" xfId="3938"/>
    <cellStyle name="Normal 2 2 3 9 2 3 2" xfId="8420"/>
    <cellStyle name="Normal 2 2 3 9 2 3 2 2" xfId="17450"/>
    <cellStyle name="Normal 2 2 3 9 2 3 3" xfId="12968"/>
    <cellStyle name="Normal 2 2 3 9 2 4" xfId="5432"/>
    <cellStyle name="Normal 2 2 3 9 2 4 2" xfId="14462"/>
    <cellStyle name="Normal 2 2 3 9 2 5" xfId="9980"/>
    <cellStyle name="Normal 2 2 3 9 3" xfId="1699"/>
    <cellStyle name="Normal 2 2 3 9 3 2" xfId="6181"/>
    <cellStyle name="Normal 2 2 3 9 3 2 2" xfId="15211"/>
    <cellStyle name="Normal 2 2 3 9 3 3" xfId="10729"/>
    <cellStyle name="Normal 2 2 3 9 4" xfId="3193"/>
    <cellStyle name="Normal 2 2 3 9 4 2" xfId="7675"/>
    <cellStyle name="Normal 2 2 3 9 4 2 2" xfId="16705"/>
    <cellStyle name="Normal 2 2 3 9 4 3" xfId="12223"/>
    <cellStyle name="Normal 2 2 3 9 5" xfId="4687"/>
    <cellStyle name="Normal 2 2 3 9 5 2" xfId="13717"/>
    <cellStyle name="Normal 2 2 3 9 6" xfId="9235"/>
    <cellStyle name="Normal 2 2 4" xfId="32"/>
    <cellStyle name="Normal 2 2 4 2" xfId="218"/>
    <cellStyle name="Normal 2 2 4 2 2" xfId="963"/>
    <cellStyle name="Normal 2 2 4 2 2 2" xfId="2457"/>
    <cellStyle name="Normal 2 2 4 2 2 2 2" xfId="6939"/>
    <cellStyle name="Normal 2 2 4 2 2 2 2 2" xfId="15969"/>
    <cellStyle name="Normal 2 2 4 2 2 2 3" xfId="11487"/>
    <cellStyle name="Normal 2 2 4 2 2 3" xfId="3951"/>
    <cellStyle name="Normal 2 2 4 2 2 3 2" xfId="8433"/>
    <cellStyle name="Normal 2 2 4 2 2 3 2 2" xfId="17463"/>
    <cellStyle name="Normal 2 2 4 2 2 3 3" xfId="12981"/>
    <cellStyle name="Normal 2 2 4 2 2 4" xfId="5445"/>
    <cellStyle name="Normal 2 2 4 2 2 4 2" xfId="14475"/>
    <cellStyle name="Normal 2 2 4 2 2 5" xfId="9993"/>
    <cellStyle name="Normal 2 2 4 2 3" xfId="1712"/>
    <cellStyle name="Normal 2 2 4 2 3 2" xfId="6194"/>
    <cellStyle name="Normal 2 2 4 2 3 2 2" xfId="15224"/>
    <cellStyle name="Normal 2 2 4 2 3 3" xfId="10742"/>
    <cellStyle name="Normal 2 2 4 2 4" xfId="3206"/>
    <cellStyle name="Normal 2 2 4 2 4 2" xfId="7688"/>
    <cellStyle name="Normal 2 2 4 2 4 2 2" xfId="16718"/>
    <cellStyle name="Normal 2 2 4 2 4 3" xfId="12236"/>
    <cellStyle name="Normal 2 2 4 2 5" xfId="4700"/>
    <cellStyle name="Normal 2 2 4 2 5 2" xfId="13730"/>
    <cellStyle name="Normal 2 2 4 2 6" xfId="9248"/>
    <cellStyle name="Normal 2 2 4 3" xfId="404"/>
    <cellStyle name="Normal 2 2 4 3 2" xfId="1151"/>
    <cellStyle name="Normal 2 2 4 3 2 2" xfId="2645"/>
    <cellStyle name="Normal 2 2 4 3 2 2 2" xfId="7127"/>
    <cellStyle name="Normal 2 2 4 3 2 2 2 2" xfId="16157"/>
    <cellStyle name="Normal 2 2 4 3 2 2 3" xfId="11675"/>
    <cellStyle name="Normal 2 2 4 3 2 3" xfId="4139"/>
    <cellStyle name="Normal 2 2 4 3 2 3 2" xfId="8621"/>
    <cellStyle name="Normal 2 2 4 3 2 3 2 2" xfId="17651"/>
    <cellStyle name="Normal 2 2 4 3 2 3 3" xfId="13169"/>
    <cellStyle name="Normal 2 2 4 3 2 4" xfId="5633"/>
    <cellStyle name="Normal 2 2 4 3 2 4 2" xfId="14663"/>
    <cellStyle name="Normal 2 2 4 3 2 5" xfId="10181"/>
    <cellStyle name="Normal 2 2 4 3 3" xfId="1898"/>
    <cellStyle name="Normal 2 2 4 3 3 2" xfId="6380"/>
    <cellStyle name="Normal 2 2 4 3 3 2 2" xfId="15410"/>
    <cellStyle name="Normal 2 2 4 3 3 3" xfId="10928"/>
    <cellStyle name="Normal 2 2 4 3 4" xfId="3392"/>
    <cellStyle name="Normal 2 2 4 3 4 2" xfId="7874"/>
    <cellStyle name="Normal 2 2 4 3 4 2 2" xfId="16904"/>
    <cellStyle name="Normal 2 2 4 3 4 3" xfId="12422"/>
    <cellStyle name="Normal 2 2 4 3 5" xfId="4886"/>
    <cellStyle name="Normal 2 2 4 3 5 2" xfId="13916"/>
    <cellStyle name="Normal 2 2 4 3 6" xfId="9434"/>
    <cellStyle name="Normal 2 2 4 4" xfId="590"/>
    <cellStyle name="Normal 2 2 4 4 2" xfId="1337"/>
    <cellStyle name="Normal 2 2 4 4 2 2" xfId="2831"/>
    <cellStyle name="Normal 2 2 4 4 2 2 2" xfId="7313"/>
    <cellStyle name="Normal 2 2 4 4 2 2 2 2" xfId="16343"/>
    <cellStyle name="Normal 2 2 4 4 2 2 3" xfId="11861"/>
    <cellStyle name="Normal 2 2 4 4 2 3" xfId="4325"/>
    <cellStyle name="Normal 2 2 4 4 2 3 2" xfId="8807"/>
    <cellStyle name="Normal 2 2 4 4 2 3 2 2" xfId="17837"/>
    <cellStyle name="Normal 2 2 4 4 2 3 3" xfId="13355"/>
    <cellStyle name="Normal 2 2 4 4 2 4" xfId="5819"/>
    <cellStyle name="Normal 2 2 4 4 2 4 2" xfId="14849"/>
    <cellStyle name="Normal 2 2 4 4 2 5" xfId="10367"/>
    <cellStyle name="Normal 2 2 4 4 3" xfId="2084"/>
    <cellStyle name="Normal 2 2 4 4 3 2" xfId="6566"/>
    <cellStyle name="Normal 2 2 4 4 3 2 2" xfId="15596"/>
    <cellStyle name="Normal 2 2 4 4 3 3" xfId="11114"/>
    <cellStyle name="Normal 2 2 4 4 4" xfId="3578"/>
    <cellStyle name="Normal 2 2 4 4 4 2" xfId="8060"/>
    <cellStyle name="Normal 2 2 4 4 4 2 2" xfId="17090"/>
    <cellStyle name="Normal 2 2 4 4 4 3" xfId="12608"/>
    <cellStyle name="Normal 2 2 4 4 5" xfId="5072"/>
    <cellStyle name="Normal 2 2 4 4 5 2" xfId="14102"/>
    <cellStyle name="Normal 2 2 4 4 6" xfId="9620"/>
    <cellStyle name="Normal 2 2 4 5" xfId="777"/>
    <cellStyle name="Normal 2 2 4 5 2" xfId="2271"/>
    <cellStyle name="Normal 2 2 4 5 2 2" xfId="6753"/>
    <cellStyle name="Normal 2 2 4 5 2 2 2" xfId="15783"/>
    <cellStyle name="Normal 2 2 4 5 2 3" xfId="11301"/>
    <cellStyle name="Normal 2 2 4 5 3" xfId="3765"/>
    <cellStyle name="Normal 2 2 4 5 3 2" xfId="8247"/>
    <cellStyle name="Normal 2 2 4 5 3 2 2" xfId="17277"/>
    <cellStyle name="Normal 2 2 4 5 3 3" xfId="12795"/>
    <cellStyle name="Normal 2 2 4 5 4" xfId="5259"/>
    <cellStyle name="Normal 2 2 4 5 4 2" xfId="14289"/>
    <cellStyle name="Normal 2 2 4 5 5" xfId="9807"/>
    <cellStyle name="Normal 2 2 4 6" xfId="1526"/>
    <cellStyle name="Normal 2 2 4 6 2" xfId="6008"/>
    <cellStyle name="Normal 2 2 4 6 2 2" xfId="15038"/>
    <cellStyle name="Normal 2 2 4 6 3" xfId="10556"/>
    <cellStyle name="Normal 2 2 4 7" xfId="3020"/>
    <cellStyle name="Normal 2 2 4 7 2" xfId="7502"/>
    <cellStyle name="Normal 2 2 4 7 2 2" xfId="16532"/>
    <cellStyle name="Normal 2 2 4 7 3" xfId="12050"/>
    <cellStyle name="Normal 2 2 4 8" xfId="4514"/>
    <cellStyle name="Normal 2 2 4 8 2" xfId="13544"/>
    <cellStyle name="Normal 2 2 4 9" xfId="9062"/>
    <cellStyle name="Normal 2 2 5" xfId="55"/>
    <cellStyle name="Normal 2 2 5 2" xfId="241"/>
    <cellStyle name="Normal 2 2 5 2 2" xfId="986"/>
    <cellStyle name="Normal 2 2 5 2 2 2" xfId="2480"/>
    <cellStyle name="Normal 2 2 5 2 2 2 2" xfId="6962"/>
    <cellStyle name="Normal 2 2 5 2 2 2 2 2" xfId="15992"/>
    <cellStyle name="Normal 2 2 5 2 2 2 3" xfId="11510"/>
    <cellStyle name="Normal 2 2 5 2 2 3" xfId="3974"/>
    <cellStyle name="Normal 2 2 5 2 2 3 2" xfId="8456"/>
    <cellStyle name="Normal 2 2 5 2 2 3 2 2" xfId="17486"/>
    <cellStyle name="Normal 2 2 5 2 2 3 3" xfId="13004"/>
    <cellStyle name="Normal 2 2 5 2 2 4" xfId="5468"/>
    <cellStyle name="Normal 2 2 5 2 2 4 2" xfId="14498"/>
    <cellStyle name="Normal 2 2 5 2 2 5" xfId="10016"/>
    <cellStyle name="Normal 2 2 5 2 3" xfId="1735"/>
    <cellStyle name="Normal 2 2 5 2 3 2" xfId="6217"/>
    <cellStyle name="Normal 2 2 5 2 3 2 2" xfId="15247"/>
    <cellStyle name="Normal 2 2 5 2 3 3" xfId="10765"/>
    <cellStyle name="Normal 2 2 5 2 4" xfId="3229"/>
    <cellStyle name="Normal 2 2 5 2 4 2" xfId="7711"/>
    <cellStyle name="Normal 2 2 5 2 4 2 2" xfId="16741"/>
    <cellStyle name="Normal 2 2 5 2 4 3" xfId="12259"/>
    <cellStyle name="Normal 2 2 5 2 5" xfId="4723"/>
    <cellStyle name="Normal 2 2 5 2 5 2" xfId="13753"/>
    <cellStyle name="Normal 2 2 5 2 6" xfId="9271"/>
    <cellStyle name="Normal 2 2 5 3" xfId="427"/>
    <cellStyle name="Normal 2 2 5 3 2" xfId="1174"/>
    <cellStyle name="Normal 2 2 5 3 2 2" xfId="2668"/>
    <cellStyle name="Normal 2 2 5 3 2 2 2" xfId="7150"/>
    <cellStyle name="Normal 2 2 5 3 2 2 2 2" xfId="16180"/>
    <cellStyle name="Normal 2 2 5 3 2 2 3" xfId="11698"/>
    <cellStyle name="Normal 2 2 5 3 2 3" xfId="4162"/>
    <cellStyle name="Normal 2 2 5 3 2 3 2" xfId="8644"/>
    <cellStyle name="Normal 2 2 5 3 2 3 2 2" xfId="17674"/>
    <cellStyle name="Normal 2 2 5 3 2 3 3" xfId="13192"/>
    <cellStyle name="Normal 2 2 5 3 2 4" xfId="5656"/>
    <cellStyle name="Normal 2 2 5 3 2 4 2" xfId="14686"/>
    <cellStyle name="Normal 2 2 5 3 2 5" xfId="10204"/>
    <cellStyle name="Normal 2 2 5 3 3" xfId="1921"/>
    <cellStyle name="Normal 2 2 5 3 3 2" xfId="6403"/>
    <cellStyle name="Normal 2 2 5 3 3 2 2" xfId="15433"/>
    <cellStyle name="Normal 2 2 5 3 3 3" xfId="10951"/>
    <cellStyle name="Normal 2 2 5 3 4" xfId="3415"/>
    <cellStyle name="Normal 2 2 5 3 4 2" xfId="7897"/>
    <cellStyle name="Normal 2 2 5 3 4 2 2" xfId="16927"/>
    <cellStyle name="Normal 2 2 5 3 4 3" xfId="12445"/>
    <cellStyle name="Normal 2 2 5 3 5" xfId="4909"/>
    <cellStyle name="Normal 2 2 5 3 5 2" xfId="13939"/>
    <cellStyle name="Normal 2 2 5 3 6" xfId="9457"/>
    <cellStyle name="Normal 2 2 5 4" xfId="613"/>
    <cellStyle name="Normal 2 2 5 4 2" xfId="1360"/>
    <cellStyle name="Normal 2 2 5 4 2 2" xfId="2854"/>
    <cellStyle name="Normal 2 2 5 4 2 2 2" xfId="7336"/>
    <cellStyle name="Normal 2 2 5 4 2 2 2 2" xfId="16366"/>
    <cellStyle name="Normal 2 2 5 4 2 2 3" xfId="11884"/>
    <cellStyle name="Normal 2 2 5 4 2 3" xfId="4348"/>
    <cellStyle name="Normal 2 2 5 4 2 3 2" xfId="8830"/>
    <cellStyle name="Normal 2 2 5 4 2 3 2 2" xfId="17860"/>
    <cellStyle name="Normal 2 2 5 4 2 3 3" xfId="13378"/>
    <cellStyle name="Normal 2 2 5 4 2 4" xfId="5842"/>
    <cellStyle name="Normal 2 2 5 4 2 4 2" xfId="14872"/>
    <cellStyle name="Normal 2 2 5 4 2 5" xfId="10390"/>
    <cellStyle name="Normal 2 2 5 4 3" xfId="2107"/>
    <cellStyle name="Normal 2 2 5 4 3 2" xfId="6589"/>
    <cellStyle name="Normal 2 2 5 4 3 2 2" xfId="15619"/>
    <cellStyle name="Normal 2 2 5 4 3 3" xfId="11137"/>
    <cellStyle name="Normal 2 2 5 4 4" xfId="3601"/>
    <cellStyle name="Normal 2 2 5 4 4 2" xfId="8083"/>
    <cellStyle name="Normal 2 2 5 4 4 2 2" xfId="17113"/>
    <cellStyle name="Normal 2 2 5 4 4 3" xfId="12631"/>
    <cellStyle name="Normal 2 2 5 4 5" xfId="5095"/>
    <cellStyle name="Normal 2 2 5 4 5 2" xfId="14125"/>
    <cellStyle name="Normal 2 2 5 4 6" xfId="9643"/>
    <cellStyle name="Normal 2 2 5 5" xfId="800"/>
    <cellStyle name="Normal 2 2 5 5 2" xfId="2294"/>
    <cellStyle name="Normal 2 2 5 5 2 2" xfId="6776"/>
    <cellStyle name="Normal 2 2 5 5 2 2 2" xfId="15806"/>
    <cellStyle name="Normal 2 2 5 5 2 3" xfId="11324"/>
    <cellStyle name="Normal 2 2 5 5 3" xfId="3788"/>
    <cellStyle name="Normal 2 2 5 5 3 2" xfId="8270"/>
    <cellStyle name="Normal 2 2 5 5 3 2 2" xfId="17300"/>
    <cellStyle name="Normal 2 2 5 5 3 3" xfId="12818"/>
    <cellStyle name="Normal 2 2 5 5 4" xfId="5282"/>
    <cellStyle name="Normal 2 2 5 5 4 2" xfId="14312"/>
    <cellStyle name="Normal 2 2 5 5 5" xfId="9830"/>
    <cellStyle name="Normal 2 2 5 6" xfId="1549"/>
    <cellStyle name="Normal 2 2 5 6 2" xfId="6031"/>
    <cellStyle name="Normal 2 2 5 6 2 2" xfId="15061"/>
    <cellStyle name="Normal 2 2 5 6 3" xfId="10579"/>
    <cellStyle name="Normal 2 2 5 7" xfId="3043"/>
    <cellStyle name="Normal 2 2 5 7 2" xfId="7525"/>
    <cellStyle name="Normal 2 2 5 7 2 2" xfId="16555"/>
    <cellStyle name="Normal 2 2 5 7 3" xfId="12073"/>
    <cellStyle name="Normal 2 2 5 8" xfId="4537"/>
    <cellStyle name="Normal 2 2 5 8 2" xfId="13567"/>
    <cellStyle name="Normal 2 2 5 9" xfId="9085"/>
    <cellStyle name="Normal 2 2 6" xfId="79"/>
    <cellStyle name="Normal 2 2 6 2" xfId="265"/>
    <cellStyle name="Normal 2 2 6 2 2" xfId="1009"/>
    <cellStyle name="Normal 2 2 6 2 2 2" xfId="2503"/>
    <cellStyle name="Normal 2 2 6 2 2 2 2" xfId="6985"/>
    <cellStyle name="Normal 2 2 6 2 2 2 2 2" xfId="16015"/>
    <cellStyle name="Normal 2 2 6 2 2 2 3" xfId="11533"/>
    <cellStyle name="Normal 2 2 6 2 2 3" xfId="3997"/>
    <cellStyle name="Normal 2 2 6 2 2 3 2" xfId="8479"/>
    <cellStyle name="Normal 2 2 6 2 2 3 2 2" xfId="17509"/>
    <cellStyle name="Normal 2 2 6 2 2 3 3" xfId="13027"/>
    <cellStyle name="Normal 2 2 6 2 2 4" xfId="5491"/>
    <cellStyle name="Normal 2 2 6 2 2 4 2" xfId="14521"/>
    <cellStyle name="Normal 2 2 6 2 2 5" xfId="10039"/>
    <cellStyle name="Normal 2 2 6 2 3" xfId="1759"/>
    <cellStyle name="Normal 2 2 6 2 3 2" xfId="6241"/>
    <cellStyle name="Normal 2 2 6 2 3 2 2" xfId="15271"/>
    <cellStyle name="Normal 2 2 6 2 3 3" xfId="10789"/>
    <cellStyle name="Normal 2 2 6 2 4" xfId="3253"/>
    <cellStyle name="Normal 2 2 6 2 4 2" xfId="7735"/>
    <cellStyle name="Normal 2 2 6 2 4 2 2" xfId="16765"/>
    <cellStyle name="Normal 2 2 6 2 4 3" xfId="12283"/>
    <cellStyle name="Normal 2 2 6 2 5" xfId="4747"/>
    <cellStyle name="Normal 2 2 6 2 5 2" xfId="13777"/>
    <cellStyle name="Normal 2 2 6 2 6" xfId="9295"/>
    <cellStyle name="Normal 2 2 6 3" xfId="451"/>
    <cellStyle name="Normal 2 2 6 3 2" xfId="1198"/>
    <cellStyle name="Normal 2 2 6 3 2 2" xfId="2692"/>
    <cellStyle name="Normal 2 2 6 3 2 2 2" xfId="7174"/>
    <cellStyle name="Normal 2 2 6 3 2 2 2 2" xfId="16204"/>
    <cellStyle name="Normal 2 2 6 3 2 2 3" xfId="11722"/>
    <cellStyle name="Normal 2 2 6 3 2 3" xfId="4186"/>
    <cellStyle name="Normal 2 2 6 3 2 3 2" xfId="8668"/>
    <cellStyle name="Normal 2 2 6 3 2 3 2 2" xfId="17698"/>
    <cellStyle name="Normal 2 2 6 3 2 3 3" xfId="13216"/>
    <cellStyle name="Normal 2 2 6 3 2 4" xfId="5680"/>
    <cellStyle name="Normal 2 2 6 3 2 4 2" xfId="14710"/>
    <cellStyle name="Normal 2 2 6 3 2 5" xfId="10228"/>
    <cellStyle name="Normal 2 2 6 3 3" xfId="1945"/>
    <cellStyle name="Normal 2 2 6 3 3 2" xfId="6427"/>
    <cellStyle name="Normal 2 2 6 3 3 2 2" xfId="15457"/>
    <cellStyle name="Normal 2 2 6 3 3 3" xfId="10975"/>
    <cellStyle name="Normal 2 2 6 3 4" xfId="3439"/>
    <cellStyle name="Normal 2 2 6 3 4 2" xfId="7921"/>
    <cellStyle name="Normal 2 2 6 3 4 2 2" xfId="16951"/>
    <cellStyle name="Normal 2 2 6 3 4 3" xfId="12469"/>
    <cellStyle name="Normal 2 2 6 3 5" xfId="4933"/>
    <cellStyle name="Normal 2 2 6 3 5 2" xfId="13963"/>
    <cellStyle name="Normal 2 2 6 3 6" xfId="9481"/>
    <cellStyle name="Normal 2 2 6 4" xfId="637"/>
    <cellStyle name="Normal 2 2 6 4 2" xfId="1384"/>
    <cellStyle name="Normal 2 2 6 4 2 2" xfId="2878"/>
    <cellStyle name="Normal 2 2 6 4 2 2 2" xfId="7360"/>
    <cellStyle name="Normal 2 2 6 4 2 2 2 2" xfId="16390"/>
    <cellStyle name="Normal 2 2 6 4 2 2 3" xfId="11908"/>
    <cellStyle name="Normal 2 2 6 4 2 3" xfId="4372"/>
    <cellStyle name="Normal 2 2 6 4 2 3 2" xfId="8854"/>
    <cellStyle name="Normal 2 2 6 4 2 3 2 2" xfId="17884"/>
    <cellStyle name="Normal 2 2 6 4 2 3 3" xfId="13402"/>
    <cellStyle name="Normal 2 2 6 4 2 4" xfId="5866"/>
    <cellStyle name="Normal 2 2 6 4 2 4 2" xfId="14896"/>
    <cellStyle name="Normal 2 2 6 4 2 5" xfId="10414"/>
    <cellStyle name="Normal 2 2 6 4 3" xfId="2131"/>
    <cellStyle name="Normal 2 2 6 4 3 2" xfId="6613"/>
    <cellStyle name="Normal 2 2 6 4 3 2 2" xfId="15643"/>
    <cellStyle name="Normal 2 2 6 4 3 3" xfId="11161"/>
    <cellStyle name="Normal 2 2 6 4 4" xfId="3625"/>
    <cellStyle name="Normal 2 2 6 4 4 2" xfId="8107"/>
    <cellStyle name="Normal 2 2 6 4 4 2 2" xfId="17137"/>
    <cellStyle name="Normal 2 2 6 4 4 3" xfId="12655"/>
    <cellStyle name="Normal 2 2 6 4 5" xfId="5119"/>
    <cellStyle name="Normal 2 2 6 4 5 2" xfId="14149"/>
    <cellStyle name="Normal 2 2 6 4 6" xfId="9667"/>
    <cellStyle name="Normal 2 2 6 5" xfId="824"/>
    <cellStyle name="Normal 2 2 6 5 2" xfId="2318"/>
    <cellStyle name="Normal 2 2 6 5 2 2" xfId="6800"/>
    <cellStyle name="Normal 2 2 6 5 2 2 2" xfId="15830"/>
    <cellStyle name="Normal 2 2 6 5 2 3" xfId="11348"/>
    <cellStyle name="Normal 2 2 6 5 3" xfId="3812"/>
    <cellStyle name="Normal 2 2 6 5 3 2" xfId="8294"/>
    <cellStyle name="Normal 2 2 6 5 3 2 2" xfId="17324"/>
    <cellStyle name="Normal 2 2 6 5 3 3" xfId="12842"/>
    <cellStyle name="Normal 2 2 6 5 4" xfId="5306"/>
    <cellStyle name="Normal 2 2 6 5 4 2" xfId="14336"/>
    <cellStyle name="Normal 2 2 6 5 5" xfId="9854"/>
    <cellStyle name="Normal 2 2 6 6" xfId="1573"/>
    <cellStyle name="Normal 2 2 6 6 2" xfId="6055"/>
    <cellStyle name="Normal 2 2 6 6 2 2" xfId="15085"/>
    <cellStyle name="Normal 2 2 6 6 3" xfId="10603"/>
    <cellStyle name="Normal 2 2 6 7" xfId="3067"/>
    <cellStyle name="Normal 2 2 6 7 2" xfId="7549"/>
    <cellStyle name="Normal 2 2 6 7 2 2" xfId="16579"/>
    <cellStyle name="Normal 2 2 6 7 3" xfId="12097"/>
    <cellStyle name="Normal 2 2 6 8" xfId="4561"/>
    <cellStyle name="Normal 2 2 6 8 2" xfId="13591"/>
    <cellStyle name="Normal 2 2 6 9" xfId="9109"/>
    <cellStyle name="Normal 2 2 7" xfId="100"/>
    <cellStyle name="Normal 2 2 7 2" xfId="286"/>
    <cellStyle name="Normal 2 2 7 2 2" xfId="1029"/>
    <cellStyle name="Normal 2 2 7 2 2 2" xfId="2523"/>
    <cellStyle name="Normal 2 2 7 2 2 2 2" xfId="7005"/>
    <cellStyle name="Normal 2 2 7 2 2 2 2 2" xfId="16035"/>
    <cellStyle name="Normal 2 2 7 2 2 2 3" xfId="11553"/>
    <cellStyle name="Normal 2 2 7 2 2 3" xfId="4017"/>
    <cellStyle name="Normal 2 2 7 2 2 3 2" xfId="8499"/>
    <cellStyle name="Normal 2 2 7 2 2 3 2 2" xfId="17529"/>
    <cellStyle name="Normal 2 2 7 2 2 3 3" xfId="13047"/>
    <cellStyle name="Normal 2 2 7 2 2 4" xfId="5511"/>
    <cellStyle name="Normal 2 2 7 2 2 4 2" xfId="14541"/>
    <cellStyle name="Normal 2 2 7 2 2 5" xfId="10059"/>
    <cellStyle name="Normal 2 2 7 2 3" xfId="1780"/>
    <cellStyle name="Normal 2 2 7 2 3 2" xfId="6262"/>
    <cellStyle name="Normal 2 2 7 2 3 2 2" xfId="15292"/>
    <cellStyle name="Normal 2 2 7 2 3 3" xfId="10810"/>
    <cellStyle name="Normal 2 2 7 2 4" xfId="3274"/>
    <cellStyle name="Normal 2 2 7 2 4 2" xfId="7756"/>
    <cellStyle name="Normal 2 2 7 2 4 2 2" xfId="16786"/>
    <cellStyle name="Normal 2 2 7 2 4 3" xfId="12304"/>
    <cellStyle name="Normal 2 2 7 2 5" xfId="4768"/>
    <cellStyle name="Normal 2 2 7 2 5 2" xfId="13798"/>
    <cellStyle name="Normal 2 2 7 2 6" xfId="9316"/>
    <cellStyle name="Normal 2 2 7 3" xfId="472"/>
    <cellStyle name="Normal 2 2 7 3 2" xfId="1219"/>
    <cellStyle name="Normal 2 2 7 3 2 2" xfId="2713"/>
    <cellStyle name="Normal 2 2 7 3 2 2 2" xfId="7195"/>
    <cellStyle name="Normal 2 2 7 3 2 2 2 2" xfId="16225"/>
    <cellStyle name="Normal 2 2 7 3 2 2 3" xfId="11743"/>
    <cellStyle name="Normal 2 2 7 3 2 3" xfId="4207"/>
    <cellStyle name="Normal 2 2 7 3 2 3 2" xfId="8689"/>
    <cellStyle name="Normal 2 2 7 3 2 3 2 2" xfId="17719"/>
    <cellStyle name="Normal 2 2 7 3 2 3 3" xfId="13237"/>
    <cellStyle name="Normal 2 2 7 3 2 4" xfId="5701"/>
    <cellStyle name="Normal 2 2 7 3 2 4 2" xfId="14731"/>
    <cellStyle name="Normal 2 2 7 3 2 5" xfId="10249"/>
    <cellStyle name="Normal 2 2 7 3 3" xfId="1966"/>
    <cellStyle name="Normal 2 2 7 3 3 2" xfId="6448"/>
    <cellStyle name="Normal 2 2 7 3 3 2 2" xfId="15478"/>
    <cellStyle name="Normal 2 2 7 3 3 3" xfId="10996"/>
    <cellStyle name="Normal 2 2 7 3 4" xfId="3460"/>
    <cellStyle name="Normal 2 2 7 3 4 2" xfId="7942"/>
    <cellStyle name="Normal 2 2 7 3 4 2 2" xfId="16972"/>
    <cellStyle name="Normal 2 2 7 3 4 3" xfId="12490"/>
    <cellStyle name="Normal 2 2 7 3 5" xfId="4954"/>
    <cellStyle name="Normal 2 2 7 3 5 2" xfId="13984"/>
    <cellStyle name="Normal 2 2 7 3 6" xfId="9502"/>
    <cellStyle name="Normal 2 2 7 4" xfId="658"/>
    <cellStyle name="Normal 2 2 7 4 2" xfId="1405"/>
    <cellStyle name="Normal 2 2 7 4 2 2" xfId="2899"/>
    <cellStyle name="Normal 2 2 7 4 2 2 2" xfId="7381"/>
    <cellStyle name="Normal 2 2 7 4 2 2 2 2" xfId="16411"/>
    <cellStyle name="Normal 2 2 7 4 2 2 3" xfId="11929"/>
    <cellStyle name="Normal 2 2 7 4 2 3" xfId="4393"/>
    <cellStyle name="Normal 2 2 7 4 2 3 2" xfId="8875"/>
    <cellStyle name="Normal 2 2 7 4 2 3 2 2" xfId="17905"/>
    <cellStyle name="Normal 2 2 7 4 2 3 3" xfId="13423"/>
    <cellStyle name="Normal 2 2 7 4 2 4" xfId="5887"/>
    <cellStyle name="Normal 2 2 7 4 2 4 2" xfId="14917"/>
    <cellStyle name="Normal 2 2 7 4 2 5" xfId="10435"/>
    <cellStyle name="Normal 2 2 7 4 3" xfId="2152"/>
    <cellStyle name="Normal 2 2 7 4 3 2" xfId="6634"/>
    <cellStyle name="Normal 2 2 7 4 3 2 2" xfId="15664"/>
    <cellStyle name="Normal 2 2 7 4 3 3" xfId="11182"/>
    <cellStyle name="Normal 2 2 7 4 4" xfId="3646"/>
    <cellStyle name="Normal 2 2 7 4 4 2" xfId="8128"/>
    <cellStyle name="Normal 2 2 7 4 4 2 2" xfId="17158"/>
    <cellStyle name="Normal 2 2 7 4 4 3" xfId="12676"/>
    <cellStyle name="Normal 2 2 7 4 5" xfId="5140"/>
    <cellStyle name="Normal 2 2 7 4 5 2" xfId="14170"/>
    <cellStyle name="Normal 2 2 7 4 6" xfId="9688"/>
    <cellStyle name="Normal 2 2 7 5" xfId="845"/>
    <cellStyle name="Normal 2 2 7 5 2" xfId="2339"/>
    <cellStyle name="Normal 2 2 7 5 2 2" xfId="6821"/>
    <cellStyle name="Normal 2 2 7 5 2 2 2" xfId="15851"/>
    <cellStyle name="Normal 2 2 7 5 2 3" xfId="11369"/>
    <cellStyle name="Normal 2 2 7 5 3" xfId="3833"/>
    <cellStyle name="Normal 2 2 7 5 3 2" xfId="8315"/>
    <cellStyle name="Normal 2 2 7 5 3 2 2" xfId="17345"/>
    <cellStyle name="Normal 2 2 7 5 3 3" xfId="12863"/>
    <cellStyle name="Normal 2 2 7 5 4" xfId="5327"/>
    <cellStyle name="Normal 2 2 7 5 4 2" xfId="14357"/>
    <cellStyle name="Normal 2 2 7 5 5" xfId="9875"/>
    <cellStyle name="Normal 2 2 7 6" xfId="1594"/>
    <cellStyle name="Normal 2 2 7 6 2" xfId="6076"/>
    <cellStyle name="Normal 2 2 7 6 2 2" xfId="15106"/>
    <cellStyle name="Normal 2 2 7 6 3" xfId="10624"/>
    <cellStyle name="Normal 2 2 7 7" xfId="3088"/>
    <cellStyle name="Normal 2 2 7 7 2" xfId="7570"/>
    <cellStyle name="Normal 2 2 7 7 2 2" xfId="16600"/>
    <cellStyle name="Normal 2 2 7 7 3" xfId="12118"/>
    <cellStyle name="Normal 2 2 7 8" xfId="4582"/>
    <cellStyle name="Normal 2 2 7 8 2" xfId="13612"/>
    <cellStyle name="Normal 2 2 7 9" xfId="9130"/>
    <cellStyle name="Normal 2 2 8" xfId="126"/>
    <cellStyle name="Normal 2 2 8 2" xfId="312"/>
    <cellStyle name="Normal 2 2 8 2 2" xfId="1055"/>
    <cellStyle name="Normal 2 2 8 2 2 2" xfId="2549"/>
    <cellStyle name="Normal 2 2 8 2 2 2 2" xfId="7031"/>
    <cellStyle name="Normal 2 2 8 2 2 2 2 2" xfId="16061"/>
    <cellStyle name="Normal 2 2 8 2 2 2 3" xfId="11579"/>
    <cellStyle name="Normal 2 2 8 2 2 3" xfId="4043"/>
    <cellStyle name="Normal 2 2 8 2 2 3 2" xfId="8525"/>
    <cellStyle name="Normal 2 2 8 2 2 3 2 2" xfId="17555"/>
    <cellStyle name="Normal 2 2 8 2 2 3 3" xfId="13073"/>
    <cellStyle name="Normal 2 2 8 2 2 4" xfId="5537"/>
    <cellStyle name="Normal 2 2 8 2 2 4 2" xfId="14567"/>
    <cellStyle name="Normal 2 2 8 2 2 5" xfId="10085"/>
    <cellStyle name="Normal 2 2 8 2 3" xfId="1806"/>
    <cellStyle name="Normal 2 2 8 2 3 2" xfId="6288"/>
    <cellStyle name="Normal 2 2 8 2 3 2 2" xfId="15318"/>
    <cellStyle name="Normal 2 2 8 2 3 3" xfId="10836"/>
    <cellStyle name="Normal 2 2 8 2 4" xfId="3300"/>
    <cellStyle name="Normal 2 2 8 2 4 2" xfId="7782"/>
    <cellStyle name="Normal 2 2 8 2 4 2 2" xfId="16812"/>
    <cellStyle name="Normal 2 2 8 2 4 3" xfId="12330"/>
    <cellStyle name="Normal 2 2 8 2 5" xfId="4794"/>
    <cellStyle name="Normal 2 2 8 2 5 2" xfId="13824"/>
    <cellStyle name="Normal 2 2 8 2 6" xfId="9342"/>
    <cellStyle name="Normal 2 2 8 3" xfId="498"/>
    <cellStyle name="Normal 2 2 8 3 2" xfId="1245"/>
    <cellStyle name="Normal 2 2 8 3 2 2" xfId="2739"/>
    <cellStyle name="Normal 2 2 8 3 2 2 2" xfId="7221"/>
    <cellStyle name="Normal 2 2 8 3 2 2 2 2" xfId="16251"/>
    <cellStyle name="Normal 2 2 8 3 2 2 3" xfId="11769"/>
    <cellStyle name="Normal 2 2 8 3 2 3" xfId="4233"/>
    <cellStyle name="Normal 2 2 8 3 2 3 2" xfId="8715"/>
    <cellStyle name="Normal 2 2 8 3 2 3 2 2" xfId="17745"/>
    <cellStyle name="Normal 2 2 8 3 2 3 3" xfId="13263"/>
    <cellStyle name="Normal 2 2 8 3 2 4" xfId="5727"/>
    <cellStyle name="Normal 2 2 8 3 2 4 2" xfId="14757"/>
    <cellStyle name="Normal 2 2 8 3 2 5" xfId="10275"/>
    <cellStyle name="Normal 2 2 8 3 3" xfId="1992"/>
    <cellStyle name="Normal 2 2 8 3 3 2" xfId="6474"/>
    <cellStyle name="Normal 2 2 8 3 3 2 2" xfId="15504"/>
    <cellStyle name="Normal 2 2 8 3 3 3" xfId="11022"/>
    <cellStyle name="Normal 2 2 8 3 4" xfId="3486"/>
    <cellStyle name="Normal 2 2 8 3 4 2" xfId="7968"/>
    <cellStyle name="Normal 2 2 8 3 4 2 2" xfId="16998"/>
    <cellStyle name="Normal 2 2 8 3 4 3" xfId="12516"/>
    <cellStyle name="Normal 2 2 8 3 5" xfId="4980"/>
    <cellStyle name="Normal 2 2 8 3 5 2" xfId="14010"/>
    <cellStyle name="Normal 2 2 8 3 6" xfId="9528"/>
    <cellStyle name="Normal 2 2 8 4" xfId="684"/>
    <cellStyle name="Normal 2 2 8 4 2" xfId="1431"/>
    <cellStyle name="Normal 2 2 8 4 2 2" xfId="2925"/>
    <cellStyle name="Normal 2 2 8 4 2 2 2" xfId="7407"/>
    <cellStyle name="Normal 2 2 8 4 2 2 2 2" xfId="16437"/>
    <cellStyle name="Normal 2 2 8 4 2 2 3" xfId="11955"/>
    <cellStyle name="Normal 2 2 8 4 2 3" xfId="4419"/>
    <cellStyle name="Normal 2 2 8 4 2 3 2" xfId="8901"/>
    <cellStyle name="Normal 2 2 8 4 2 3 2 2" xfId="17931"/>
    <cellStyle name="Normal 2 2 8 4 2 3 3" xfId="13449"/>
    <cellStyle name="Normal 2 2 8 4 2 4" xfId="5913"/>
    <cellStyle name="Normal 2 2 8 4 2 4 2" xfId="14943"/>
    <cellStyle name="Normal 2 2 8 4 2 5" xfId="10461"/>
    <cellStyle name="Normal 2 2 8 4 3" xfId="2178"/>
    <cellStyle name="Normal 2 2 8 4 3 2" xfId="6660"/>
    <cellStyle name="Normal 2 2 8 4 3 2 2" xfId="15690"/>
    <cellStyle name="Normal 2 2 8 4 3 3" xfId="11208"/>
    <cellStyle name="Normal 2 2 8 4 4" xfId="3672"/>
    <cellStyle name="Normal 2 2 8 4 4 2" xfId="8154"/>
    <cellStyle name="Normal 2 2 8 4 4 2 2" xfId="17184"/>
    <cellStyle name="Normal 2 2 8 4 4 3" xfId="12702"/>
    <cellStyle name="Normal 2 2 8 4 5" xfId="5166"/>
    <cellStyle name="Normal 2 2 8 4 5 2" xfId="14196"/>
    <cellStyle name="Normal 2 2 8 4 6" xfId="9714"/>
    <cellStyle name="Normal 2 2 8 5" xfId="871"/>
    <cellStyle name="Normal 2 2 8 5 2" xfId="2365"/>
    <cellStyle name="Normal 2 2 8 5 2 2" xfId="6847"/>
    <cellStyle name="Normal 2 2 8 5 2 2 2" xfId="15877"/>
    <cellStyle name="Normal 2 2 8 5 2 3" xfId="11395"/>
    <cellStyle name="Normal 2 2 8 5 3" xfId="3859"/>
    <cellStyle name="Normal 2 2 8 5 3 2" xfId="8341"/>
    <cellStyle name="Normal 2 2 8 5 3 2 2" xfId="17371"/>
    <cellStyle name="Normal 2 2 8 5 3 3" xfId="12889"/>
    <cellStyle name="Normal 2 2 8 5 4" xfId="5353"/>
    <cellStyle name="Normal 2 2 8 5 4 2" xfId="14383"/>
    <cellStyle name="Normal 2 2 8 5 5" xfId="9901"/>
    <cellStyle name="Normal 2 2 8 6" xfId="1620"/>
    <cellStyle name="Normal 2 2 8 6 2" xfId="6102"/>
    <cellStyle name="Normal 2 2 8 6 2 2" xfId="15132"/>
    <cellStyle name="Normal 2 2 8 6 3" xfId="10650"/>
    <cellStyle name="Normal 2 2 8 7" xfId="3114"/>
    <cellStyle name="Normal 2 2 8 7 2" xfId="7596"/>
    <cellStyle name="Normal 2 2 8 7 2 2" xfId="16626"/>
    <cellStyle name="Normal 2 2 8 7 3" xfId="12144"/>
    <cellStyle name="Normal 2 2 8 8" xfId="4608"/>
    <cellStyle name="Normal 2 2 8 8 2" xfId="13638"/>
    <cellStyle name="Normal 2 2 8 9" xfId="9156"/>
    <cellStyle name="Normal 2 2 9" xfId="149"/>
    <cellStyle name="Normal 2 2 9 2" xfId="335"/>
    <cellStyle name="Normal 2 2 9 2 2" xfId="1078"/>
    <cellStyle name="Normal 2 2 9 2 2 2" xfId="2572"/>
    <cellStyle name="Normal 2 2 9 2 2 2 2" xfId="7054"/>
    <cellStyle name="Normal 2 2 9 2 2 2 2 2" xfId="16084"/>
    <cellStyle name="Normal 2 2 9 2 2 2 3" xfId="11602"/>
    <cellStyle name="Normal 2 2 9 2 2 3" xfId="4066"/>
    <cellStyle name="Normal 2 2 9 2 2 3 2" xfId="8548"/>
    <cellStyle name="Normal 2 2 9 2 2 3 2 2" xfId="17578"/>
    <cellStyle name="Normal 2 2 9 2 2 3 3" xfId="13096"/>
    <cellStyle name="Normal 2 2 9 2 2 4" xfId="5560"/>
    <cellStyle name="Normal 2 2 9 2 2 4 2" xfId="14590"/>
    <cellStyle name="Normal 2 2 9 2 2 5" xfId="10108"/>
    <cellStyle name="Normal 2 2 9 2 3" xfId="1829"/>
    <cellStyle name="Normal 2 2 9 2 3 2" xfId="6311"/>
    <cellStyle name="Normal 2 2 9 2 3 2 2" xfId="15341"/>
    <cellStyle name="Normal 2 2 9 2 3 3" xfId="10859"/>
    <cellStyle name="Normal 2 2 9 2 4" xfId="3323"/>
    <cellStyle name="Normal 2 2 9 2 4 2" xfId="7805"/>
    <cellStyle name="Normal 2 2 9 2 4 2 2" xfId="16835"/>
    <cellStyle name="Normal 2 2 9 2 4 3" xfId="12353"/>
    <cellStyle name="Normal 2 2 9 2 5" xfId="4817"/>
    <cellStyle name="Normal 2 2 9 2 5 2" xfId="13847"/>
    <cellStyle name="Normal 2 2 9 2 6" xfId="9365"/>
    <cellStyle name="Normal 2 2 9 3" xfId="521"/>
    <cellStyle name="Normal 2 2 9 3 2" xfId="1268"/>
    <cellStyle name="Normal 2 2 9 3 2 2" xfId="2762"/>
    <cellStyle name="Normal 2 2 9 3 2 2 2" xfId="7244"/>
    <cellStyle name="Normal 2 2 9 3 2 2 2 2" xfId="16274"/>
    <cellStyle name="Normal 2 2 9 3 2 2 3" xfId="11792"/>
    <cellStyle name="Normal 2 2 9 3 2 3" xfId="4256"/>
    <cellStyle name="Normal 2 2 9 3 2 3 2" xfId="8738"/>
    <cellStyle name="Normal 2 2 9 3 2 3 2 2" xfId="17768"/>
    <cellStyle name="Normal 2 2 9 3 2 3 3" xfId="13286"/>
    <cellStyle name="Normal 2 2 9 3 2 4" xfId="5750"/>
    <cellStyle name="Normal 2 2 9 3 2 4 2" xfId="14780"/>
    <cellStyle name="Normal 2 2 9 3 2 5" xfId="10298"/>
    <cellStyle name="Normal 2 2 9 3 3" xfId="2015"/>
    <cellStyle name="Normal 2 2 9 3 3 2" xfId="6497"/>
    <cellStyle name="Normal 2 2 9 3 3 2 2" xfId="15527"/>
    <cellStyle name="Normal 2 2 9 3 3 3" xfId="11045"/>
    <cellStyle name="Normal 2 2 9 3 4" xfId="3509"/>
    <cellStyle name="Normal 2 2 9 3 4 2" xfId="7991"/>
    <cellStyle name="Normal 2 2 9 3 4 2 2" xfId="17021"/>
    <cellStyle name="Normal 2 2 9 3 4 3" xfId="12539"/>
    <cellStyle name="Normal 2 2 9 3 5" xfId="5003"/>
    <cellStyle name="Normal 2 2 9 3 5 2" xfId="14033"/>
    <cellStyle name="Normal 2 2 9 3 6" xfId="9551"/>
    <cellStyle name="Normal 2 2 9 4" xfId="707"/>
    <cellStyle name="Normal 2 2 9 4 2" xfId="1454"/>
    <cellStyle name="Normal 2 2 9 4 2 2" xfId="2948"/>
    <cellStyle name="Normal 2 2 9 4 2 2 2" xfId="7430"/>
    <cellStyle name="Normal 2 2 9 4 2 2 2 2" xfId="16460"/>
    <cellStyle name="Normal 2 2 9 4 2 2 3" xfId="11978"/>
    <cellStyle name="Normal 2 2 9 4 2 3" xfId="4442"/>
    <cellStyle name="Normal 2 2 9 4 2 3 2" xfId="8924"/>
    <cellStyle name="Normal 2 2 9 4 2 3 2 2" xfId="17954"/>
    <cellStyle name="Normal 2 2 9 4 2 3 3" xfId="13472"/>
    <cellStyle name="Normal 2 2 9 4 2 4" xfId="5936"/>
    <cellStyle name="Normal 2 2 9 4 2 4 2" xfId="14966"/>
    <cellStyle name="Normal 2 2 9 4 2 5" xfId="10484"/>
    <cellStyle name="Normal 2 2 9 4 3" xfId="2201"/>
    <cellStyle name="Normal 2 2 9 4 3 2" xfId="6683"/>
    <cellStyle name="Normal 2 2 9 4 3 2 2" xfId="15713"/>
    <cellStyle name="Normal 2 2 9 4 3 3" xfId="11231"/>
    <cellStyle name="Normal 2 2 9 4 4" xfId="3695"/>
    <cellStyle name="Normal 2 2 9 4 4 2" xfId="8177"/>
    <cellStyle name="Normal 2 2 9 4 4 2 2" xfId="17207"/>
    <cellStyle name="Normal 2 2 9 4 4 3" xfId="12725"/>
    <cellStyle name="Normal 2 2 9 4 5" xfId="5189"/>
    <cellStyle name="Normal 2 2 9 4 5 2" xfId="14219"/>
    <cellStyle name="Normal 2 2 9 4 6" xfId="9737"/>
    <cellStyle name="Normal 2 2 9 5" xfId="894"/>
    <cellStyle name="Normal 2 2 9 5 2" xfId="2388"/>
    <cellStyle name="Normal 2 2 9 5 2 2" xfId="6870"/>
    <cellStyle name="Normal 2 2 9 5 2 2 2" xfId="15900"/>
    <cellStyle name="Normal 2 2 9 5 2 3" xfId="11418"/>
    <cellStyle name="Normal 2 2 9 5 3" xfId="3882"/>
    <cellStyle name="Normal 2 2 9 5 3 2" xfId="8364"/>
    <cellStyle name="Normal 2 2 9 5 3 2 2" xfId="17394"/>
    <cellStyle name="Normal 2 2 9 5 3 3" xfId="12912"/>
    <cellStyle name="Normal 2 2 9 5 4" xfId="5376"/>
    <cellStyle name="Normal 2 2 9 5 4 2" xfId="14406"/>
    <cellStyle name="Normal 2 2 9 5 5" xfId="9924"/>
    <cellStyle name="Normal 2 2 9 6" xfId="1643"/>
    <cellStyle name="Normal 2 2 9 6 2" xfId="6125"/>
    <cellStyle name="Normal 2 2 9 6 2 2" xfId="15155"/>
    <cellStyle name="Normal 2 2 9 6 3" xfId="10673"/>
    <cellStyle name="Normal 2 2 9 7" xfId="3137"/>
    <cellStyle name="Normal 2 2 9 7 2" xfId="7619"/>
    <cellStyle name="Normal 2 2 9 7 2 2" xfId="16649"/>
    <cellStyle name="Normal 2 2 9 7 3" xfId="12167"/>
    <cellStyle name="Normal 2 2 9 8" xfId="4631"/>
    <cellStyle name="Normal 2 2 9 8 2" xfId="13661"/>
    <cellStyle name="Normal 2 2 9 9" xfId="9179"/>
    <cellStyle name="Normal 2 20" xfId="9037"/>
    <cellStyle name="Normal 2 3" xfId="12"/>
    <cellStyle name="Normal 2 3 10" xfId="198"/>
    <cellStyle name="Normal 2 3 10 2" xfId="943"/>
    <cellStyle name="Normal 2 3 10 2 2" xfId="2437"/>
    <cellStyle name="Normal 2 3 10 2 2 2" xfId="6919"/>
    <cellStyle name="Normal 2 3 10 2 2 2 2" xfId="15949"/>
    <cellStyle name="Normal 2 3 10 2 2 3" xfId="11467"/>
    <cellStyle name="Normal 2 3 10 2 3" xfId="3931"/>
    <cellStyle name="Normal 2 3 10 2 3 2" xfId="8413"/>
    <cellStyle name="Normal 2 3 10 2 3 2 2" xfId="17443"/>
    <cellStyle name="Normal 2 3 10 2 3 3" xfId="12961"/>
    <cellStyle name="Normal 2 3 10 2 4" xfId="5425"/>
    <cellStyle name="Normal 2 3 10 2 4 2" xfId="14455"/>
    <cellStyle name="Normal 2 3 10 2 5" xfId="9973"/>
    <cellStyle name="Normal 2 3 10 3" xfId="1692"/>
    <cellStyle name="Normal 2 3 10 3 2" xfId="6174"/>
    <cellStyle name="Normal 2 3 10 3 2 2" xfId="15204"/>
    <cellStyle name="Normal 2 3 10 3 3" xfId="10722"/>
    <cellStyle name="Normal 2 3 10 4" xfId="3186"/>
    <cellStyle name="Normal 2 3 10 4 2" xfId="7668"/>
    <cellStyle name="Normal 2 3 10 4 2 2" xfId="16698"/>
    <cellStyle name="Normal 2 3 10 4 3" xfId="12216"/>
    <cellStyle name="Normal 2 3 10 5" xfId="4680"/>
    <cellStyle name="Normal 2 3 10 5 2" xfId="13710"/>
    <cellStyle name="Normal 2 3 10 6" xfId="9228"/>
    <cellStyle name="Normal 2 3 11" xfId="384"/>
    <cellStyle name="Normal 2 3 11 2" xfId="1131"/>
    <cellStyle name="Normal 2 3 11 2 2" xfId="2625"/>
    <cellStyle name="Normal 2 3 11 2 2 2" xfId="7107"/>
    <cellStyle name="Normal 2 3 11 2 2 2 2" xfId="16137"/>
    <cellStyle name="Normal 2 3 11 2 2 3" xfId="11655"/>
    <cellStyle name="Normal 2 3 11 2 3" xfId="4119"/>
    <cellStyle name="Normal 2 3 11 2 3 2" xfId="8601"/>
    <cellStyle name="Normal 2 3 11 2 3 2 2" xfId="17631"/>
    <cellStyle name="Normal 2 3 11 2 3 3" xfId="13149"/>
    <cellStyle name="Normal 2 3 11 2 4" xfId="5613"/>
    <cellStyle name="Normal 2 3 11 2 4 2" xfId="14643"/>
    <cellStyle name="Normal 2 3 11 2 5" xfId="10161"/>
    <cellStyle name="Normal 2 3 11 3" xfId="1878"/>
    <cellStyle name="Normal 2 3 11 3 2" xfId="6360"/>
    <cellStyle name="Normal 2 3 11 3 2 2" xfId="15390"/>
    <cellStyle name="Normal 2 3 11 3 3" xfId="10908"/>
    <cellStyle name="Normal 2 3 11 4" xfId="3372"/>
    <cellStyle name="Normal 2 3 11 4 2" xfId="7854"/>
    <cellStyle name="Normal 2 3 11 4 2 2" xfId="16884"/>
    <cellStyle name="Normal 2 3 11 4 3" xfId="12402"/>
    <cellStyle name="Normal 2 3 11 5" xfId="4866"/>
    <cellStyle name="Normal 2 3 11 5 2" xfId="13896"/>
    <cellStyle name="Normal 2 3 11 6" xfId="9414"/>
    <cellStyle name="Normal 2 3 12" xfId="570"/>
    <cellStyle name="Normal 2 3 12 2" xfId="1317"/>
    <cellStyle name="Normal 2 3 12 2 2" xfId="2811"/>
    <cellStyle name="Normal 2 3 12 2 2 2" xfId="7293"/>
    <cellStyle name="Normal 2 3 12 2 2 2 2" xfId="16323"/>
    <cellStyle name="Normal 2 3 12 2 2 3" xfId="11841"/>
    <cellStyle name="Normal 2 3 12 2 3" xfId="4305"/>
    <cellStyle name="Normal 2 3 12 2 3 2" xfId="8787"/>
    <cellStyle name="Normal 2 3 12 2 3 2 2" xfId="17817"/>
    <cellStyle name="Normal 2 3 12 2 3 3" xfId="13335"/>
    <cellStyle name="Normal 2 3 12 2 4" xfId="5799"/>
    <cellStyle name="Normal 2 3 12 2 4 2" xfId="14829"/>
    <cellStyle name="Normal 2 3 12 2 5" xfId="10347"/>
    <cellStyle name="Normal 2 3 12 3" xfId="2064"/>
    <cellStyle name="Normal 2 3 12 3 2" xfId="6546"/>
    <cellStyle name="Normal 2 3 12 3 2 2" xfId="15576"/>
    <cellStyle name="Normal 2 3 12 3 3" xfId="11094"/>
    <cellStyle name="Normal 2 3 12 4" xfId="3558"/>
    <cellStyle name="Normal 2 3 12 4 2" xfId="8040"/>
    <cellStyle name="Normal 2 3 12 4 2 2" xfId="17070"/>
    <cellStyle name="Normal 2 3 12 4 3" xfId="12588"/>
    <cellStyle name="Normal 2 3 12 5" xfId="5052"/>
    <cellStyle name="Normal 2 3 12 5 2" xfId="14082"/>
    <cellStyle name="Normal 2 3 12 6" xfId="9600"/>
    <cellStyle name="Normal 2 3 13" xfId="757"/>
    <cellStyle name="Normal 2 3 13 2" xfId="2251"/>
    <cellStyle name="Normal 2 3 13 2 2" xfId="6733"/>
    <cellStyle name="Normal 2 3 13 2 2 2" xfId="15763"/>
    <cellStyle name="Normal 2 3 13 2 3" xfId="11281"/>
    <cellStyle name="Normal 2 3 13 3" xfId="3745"/>
    <cellStyle name="Normal 2 3 13 3 2" xfId="8227"/>
    <cellStyle name="Normal 2 3 13 3 2 2" xfId="17257"/>
    <cellStyle name="Normal 2 3 13 3 3" xfId="12775"/>
    <cellStyle name="Normal 2 3 13 4" xfId="5239"/>
    <cellStyle name="Normal 2 3 13 4 2" xfId="14269"/>
    <cellStyle name="Normal 2 3 13 5" xfId="9787"/>
    <cellStyle name="Normal 2 3 14" xfId="1506"/>
    <cellStyle name="Normal 2 3 14 2" xfId="5988"/>
    <cellStyle name="Normal 2 3 14 2 2" xfId="15018"/>
    <cellStyle name="Normal 2 3 14 3" xfId="10536"/>
    <cellStyle name="Normal 2 3 15" xfId="3000"/>
    <cellStyle name="Normal 2 3 15 2" xfId="7482"/>
    <cellStyle name="Normal 2 3 15 2 2" xfId="16512"/>
    <cellStyle name="Normal 2 3 15 3" xfId="12030"/>
    <cellStyle name="Normal 2 3 16" xfId="4494"/>
    <cellStyle name="Normal 2 3 16 2" xfId="13524"/>
    <cellStyle name="Normal 2 3 17" xfId="9042"/>
    <cellStyle name="Normal 2 3 2" xfId="22"/>
    <cellStyle name="Normal 2 3 2 10" xfId="394"/>
    <cellStyle name="Normal 2 3 2 10 2" xfId="1141"/>
    <cellStyle name="Normal 2 3 2 10 2 2" xfId="2635"/>
    <cellStyle name="Normal 2 3 2 10 2 2 2" xfId="7117"/>
    <cellStyle name="Normal 2 3 2 10 2 2 2 2" xfId="16147"/>
    <cellStyle name="Normal 2 3 2 10 2 2 3" xfId="11665"/>
    <cellStyle name="Normal 2 3 2 10 2 3" xfId="4129"/>
    <cellStyle name="Normal 2 3 2 10 2 3 2" xfId="8611"/>
    <cellStyle name="Normal 2 3 2 10 2 3 2 2" xfId="17641"/>
    <cellStyle name="Normal 2 3 2 10 2 3 3" xfId="13159"/>
    <cellStyle name="Normal 2 3 2 10 2 4" xfId="5623"/>
    <cellStyle name="Normal 2 3 2 10 2 4 2" xfId="14653"/>
    <cellStyle name="Normal 2 3 2 10 2 5" xfId="10171"/>
    <cellStyle name="Normal 2 3 2 10 3" xfId="1888"/>
    <cellStyle name="Normal 2 3 2 10 3 2" xfId="6370"/>
    <cellStyle name="Normal 2 3 2 10 3 2 2" xfId="15400"/>
    <cellStyle name="Normal 2 3 2 10 3 3" xfId="10918"/>
    <cellStyle name="Normal 2 3 2 10 4" xfId="3382"/>
    <cellStyle name="Normal 2 3 2 10 4 2" xfId="7864"/>
    <cellStyle name="Normal 2 3 2 10 4 2 2" xfId="16894"/>
    <cellStyle name="Normal 2 3 2 10 4 3" xfId="12412"/>
    <cellStyle name="Normal 2 3 2 10 5" xfId="4876"/>
    <cellStyle name="Normal 2 3 2 10 5 2" xfId="13906"/>
    <cellStyle name="Normal 2 3 2 10 6" xfId="9424"/>
    <cellStyle name="Normal 2 3 2 11" xfId="580"/>
    <cellStyle name="Normal 2 3 2 11 2" xfId="1327"/>
    <cellStyle name="Normal 2 3 2 11 2 2" xfId="2821"/>
    <cellStyle name="Normal 2 3 2 11 2 2 2" xfId="7303"/>
    <cellStyle name="Normal 2 3 2 11 2 2 2 2" xfId="16333"/>
    <cellStyle name="Normal 2 3 2 11 2 2 3" xfId="11851"/>
    <cellStyle name="Normal 2 3 2 11 2 3" xfId="4315"/>
    <cellStyle name="Normal 2 3 2 11 2 3 2" xfId="8797"/>
    <cellStyle name="Normal 2 3 2 11 2 3 2 2" xfId="17827"/>
    <cellStyle name="Normal 2 3 2 11 2 3 3" xfId="13345"/>
    <cellStyle name="Normal 2 3 2 11 2 4" xfId="5809"/>
    <cellStyle name="Normal 2 3 2 11 2 4 2" xfId="14839"/>
    <cellStyle name="Normal 2 3 2 11 2 5" xfId="10357"/>
    <cellStyle name="Normal 2 3 2 11 3" xfId="2074"/>
    <cellStyle name="Normal 2 3 2 11 3 2" xfId="6556"/>
    <cellStyle name="Normal 2 3 2 11 3 2 2" xfId="15586"/>
    <cellStyle name="Normal 2 3 2 11 3 3" xfId="11104"/>
    <cellStyle name="Normal 2 3 2 11 4" xfId="3568"/>
    <cellStyle name="Normal 2 3 2 11 4 2" xfId="8050"/>
    <cellStyle name="Normal 2 3 2 11 4 2 2" xfId="17080"/>
    <cellStyle name="Normal 2 3 2 11 4 3" xfId="12598"/>
    <cellStyle name="Normal 2 3 2 11 5" xfId="5062"/>
    <cellStyle name="Normal 2 3 2 11 5 2" xfId="14092"/>
    <cellStyle name="Normal 2 3 2 11 6" xfId="9610"/>
    <cellStyle name="Normal 2 3 2 12" xfId="767"/>
    <cellStyle name="Normal 2 3 2 12 2" xfId="2261"/>
    <cellStyle name="Normal 2 3 2 12 2 2" xfId="6743"/>
    <cellStyle name="Normal 2 3 2 12 2 2 2" xfId="15773"/>
    <cellStyle name="Normal 2 3 2 12 2 3" xfId="11291"/>
    <cellStyle name="Normal 2 3 2 12 3" xfId="3755"/>
    <cellStyle name="Normal 2 3 2 12 3 2" xfId="8237"/>
    <cellStyle name="Normal 2 3 2 12 3 2 2" xfId="17267"/>
    <cellStyle name="Normal 2 3 2 12 3 3" xfId="12785"/>
    <cellStyle name="Normal 2 3 2 12 4" xfId="5249"/>
    <cellStyle name="Normal 2 3 2 12 4 2" xfId="14279"/>
    <cellStyle name="Normal 2 3 2 12 5" xfId="9797"/>
    <cellStyle name="Normal 2 3 2 13" xfId="1516"/>
    <cellStyle name="Normal 2 3 2 13 2" xfId="5998"/>
    <cellStyle name="Normal 2 3 2 13 2 2" xfId="15028"/>
    <cellStyle name="Normal 2 3 2 13 3" xfId="10546"/>
    <cellStyle name="Normal 2 3 2 14" xfId="3010"/>
    <cellStyle name="Normal 2 3 2 14 2" xfId="7492"/>
    <cellStyle name="Normal 2 3 2 14 2 2" xfId="16522"/>
    <cellStyle name="Normal 2 3 2 14 3" xfId="12040"/>
    <cellStyle name="Normal 2 3 2 15" xfId="4504"/>
    <cellStyle name="Normal 2 3 2 15 2" xfId="13534"/>
    <cellStyle name="Normal 2 3 2 16" xfId="9052"/>
    <cellStyle name="Normal 2 3 2 2" xfId="45"/>
    <cellStyle name="Normal 2 3 2 2 2" xfId="231"/>
    <cellStyle name="Normal 2 3 2 2 2 2" xfId="976"/>
    <cellStyle name="Normal 2 3 2 2 2 2 2" xfId="2470"/>
    <cellStyle name="Normal 2 3 2 2 2 2 2 2" xfId="6952"/>
    <cellStyle name="Normal 2 3 2 2 2 2 2 2 2" xfId="15982"/>
    <cellStyle name="Normal 2 3 2 2 2 2 2 3" xfId="11500"/>
    <cellStyle name="Normal 2 3 2 2 2 2 3" xfId="3964"/>
    <cellStyle name="Normal 2 3 2 2 2 2 3 2" xfId="8446"/>
    <cellStyle name="Normal 2 3 2 2 2 2 3 2 2" xfId="17476"/>
    <cellStyle name="Normal 2 3 2 2 2 2 3 3" xfId="12994"/>
    <cellStyle name="Normal 2 3 2 2 2 2 4" xfId="5458"/>
    <cellStyle name="Normal 2 3 2 2 2 2 4 2" xfId="14488"/>
    <cellStyle name="Normal 2 3 2 2 2 2 5" xfId="10006"/>
    <cellStyle name="Normal 2 3 2 2 2 3" xfId="1725"/>
    <cellStyle name="Normal 2 3 2 2 2 3 2" xfId="6207"/>
    <cellStyle name="Normal 2 3 2 2 2 3 2 2" xfId="15237"/>
    <cellStyle name="Normal 2 3 2 2 2 3 3" xfId="10755"/>
    <cellStyle name="Normal 2 3 2 2 2 4" xfId="3219"/>
    <cellStyle name="Normal 2 3 2 2 2 4 2" xfId="7701"/>
    <cellStyle name="Normal 2 3 2 2 2 4 2 2" xfId="16731"/>
    <cellStyle name="Normal 2 3 2 2 2 4 3" xfId="12249"/>
    <cellStyle name="Normal 2 3 2 2 2 5" xfId="4713"/>
    <cellStyle name="Normal 2 3 2 2 2 5 2" xfId="13743"/>
    <cellStyle name="Normal 2 3 2 2 2 6" xfId="9261"/>
    <cellStyle name="Normal 2 3 2 2 3" xfId="417"/>
    <cellStyle name="Normal 2 3 2 2 3 2" xfId="1164"/>
    <cellStyle name="Normal 2 3 2 2 3 2 2" xfId="2658"/>
    <cellStyle name="Normal 2 3 2 2 3 2 2 2" xfId="7140"/>
    <cellStyle name="Normal 2 3 2 2 3 2 2 2 2" xfId="16170"/>
    <cellStyle name="Normal 2 3 2 2 3 2 2 3" xfId="11688"/>
    <cellStyle name="Normal 2 3 2 2 3 2 3" xfId="4152"/>
    <cellStyle name="Normal 2 3 2 2 3 2 3 2" xfId="8634"/>
    <cellStyle name="Normal 2 3 2 2 3 2 3 2 2" xfId="17664"/>
    <cellStyle name="Normal 2 3 2 2 3 2 3 3" xfId="13182"/>
    <cellStyle name="Normal 2 3 2 2 3 2 4" xfId="5646"/>
    <cellStyle name="Normal 2 3 2 2 3 2 4 2" xfId="14676"/>
    <cellStyle name="Normal 2 3 2 2 3 2 5" xfId="10194"/>
    <cellStyle name="Normal 2 3 2 2 3 3" xfId="1911"/>
    <cellStyle name="Normal 2 3 2 2 3 3 2" xfId="6393"/>
    <cellStyle name="Normal 2 3 2 2 3 3 2 2" xfId="15423"/>
    <cellStyle name="Normal 2 3 2 2 3 3 3" xfId="10941"/>
    <cellStyle name="Normal 2 3 2 2 3 4" xfId="3405"/>
    <cellStyle name="Normal 2 3 2 2 3 4 2" xfId="7887"/>
    <cellStyle name="Normal 2 3 2 2 3 4 2 2" xfId="16917"/>
    <cellStyle name="Normal 2 3 2 2 3 4 3" xfId="12435"/>
    <cellStyle name="Normal 2 3 2 2 3 5" xfId="4899"/>
    <cellStyle name="Normal 2 3 2 2 3 5 2" xfId="13929"/>
    <cellStyle name="Normal 2 3 2 2 3 6" xfId="9447"/>
    <cellStyle name="Normal 2 3 2 2 4" xfId="603"/>
    <cellStyle name="Normal 2 3 2 2 4 2" xfId="1350"/>
    <cellStyle name="Normal 2 3 2 2 4 2 2" xfId="2844"/>
    <cellStyle name="Normal 2 3 2 2 4 2 2 2" xfId="7326"/>
    <cellStyle name="Normal 2 3 2 2 4 2 2 2 2" xfId="16356"/>
    <cellStyle name="Normal 2 3 2 2 4 2 2 3" xfId="11874"/>
    <cellStyle name="Normal 2 3 2 2 4 2 3" xfId="4338"/>
    <cellStyle name="Normal 2 3 2 2 4 2 3 2" xfId="8820"/>
    <cellStyle name="Normal 2 3 2 2 4 2 3 2 2" xfId="17850"/>
    <cellStyle name="Normal 2 3 2 2 4 2 3 3" xfId="13368"/>
    <cellStyle name="Normal 2 3 2 2 4 2 4" xfId="5832"/>
    <cellStyle name="Normal 2 3 2 2 4 2 4 2" xfId="14862"/>
    <cellStyle name="Normal 2 3 2 2 4 2 5" xfId="10380"/>
    <cellStyle name="Normal 2 3 2 2 4 3" xfId="2097"/>
    <cellStyle name="Normal 2 3 2 2 4 3 2" xfId="6579"/>
    <cellStyle name="Normal 2 3 2 2 4 3 2 2" xfId="15609"/>
    <cellStyle name="Normal 2 3 2 2 4 3 3" xfId="11127"/>
    <cellStyle name="Normal 2 3 2 2 4 4" xfId="3591"/>
    <cellStyle name="Normal 2 3 2 2 4 4 2" xfId="8073"/>
    <cellStyle name="Normal 2 3 2 2 4 4 2 2" xfId="17103"/>
    <cellStyle name="Normal 2 3 2 2 4 4 3" xfId="12621"/>
    <cellStyle name="Normal 2 3 2 2 4 5" xfId="5085"/>
    <cellStyle name="Normal 2 3 2 2 4 5 2" xfId="14115"/>
    <cellStyle name="Normal 2 3 2 2 4 6" xfId="9633"/>
    <cellStyle name="Normal 2 3 2 2 5" xfId="790"/>
    <cellStyle name="Normal 2 3 2 2 5 2" xfId="2284"/>
    <cellStyle name="Normal 2 3 2 2 5 2 2" xfId="6766"/>
    <cellStyle name="Normal 2 3 2 2 5 2 2 2" xfId="15796"/>
    <cellStyle name="Normal 2 3 2 2 5 2 3" xfId="11314"/>
    <cellStyle name="Normal 2 3 2 2 5 3" xfId="3778"/>
    <cellStyle name="Normal 2 3 2 2 5 3 2" xfId="8260"/>
    <cellStyle name="Normal 2 3 2 2 5 3 2 2" xfId="17290"/>
    <cellStyle name="Normal 2 3 2 2 5 3 3" xfId="12808"/>
    <cellStyle name="Normal 2 3 2 2 5 4" xfId="5272"/>
    <cellStyle name="Normal 2 3 2 2 5 4 2" xfId="14302"/>
    <cellStyle name="Normal 2 3 2 2 5 5" xfId="9820"/>
    <cellStyle name="Normal 2 3 2 2 6" xfId="1539"/>
    <cellStyle name="Normal 2 3 2 2 6 2" xfId="6021"/>
    <cellStyle name="Normal 2 3 2 2 6 2 2" xfId="15051"/>
    <cellStyle name="Normal 2 3 2 2 6 3" xfId="10569"/>
    <cellStyle name="Normal 2 3 2 2 7" xfId="3033"/>
    <cellStyle name="Normal 2 3 2 2 7 2" xfId="7515"/>
    <cellStyle name="Normal 2 3 2 2 7 2 2" xfId="16545"/>
    <cellStyle name="Normal 2 3 2 2 7 3" xfId="12063"/>
    <cellStyle name="Normal 2 3 2 2 8" xfId="4527"/>
    <cellStyle name="Normal 2 3 2 2 8 2" xfId="13557"/>
    <cellStyle name="Normal 2 3 2 2 9" xfId="9075"/>
    <cellStyle name="Normal 2 3 2 3" xfId="68"/>
    <cellStyle name="Normal 2 3 2 3 2" xfId="254"/>
    <cellStyle name="Normal 2 3 2 3 2 2" xfId="999"/>
    <cellStyle name="Normal 2 3 2 3 2 2 2" xfId="2493"/>
    <cellStyle name="Normal 2 3 2 3 2 2 2 2" xfId="6975"/>
    <cellStyle name="Normal 2 3 2 3 2 2 2 2 2" xfId="16005"/>
    <cellStyle name="Normal 2 3 2 3 2 2 2 3" xfId="11523"/>
    <cellStyle name="Normal 2 3 2 3 2 2 3" xfId="3987"/>
    <cellStyle name="Normal 2 3 2 3 2 2 3 2" xfId="8469"/>
    <cellStyle name="Normal 2 3 2 3 2 2 3 2 2" xfId="17499"/>
    <cellStyle name="Normal 2 3 2 3 2 2 3 3" xfId="13017"/>
    <cellStyle name="Normal 2 3 2 3 2 2 4" xfId="5481"/>
    <cellStyle name="Normal 2 3 2 3 2 2 4 2" xfId="14511"/>
    <cellStyle name="Normal 2 3 2 3 2 2 5" xfId="10029"/>
    <cellStyle name="Normal 2 3 2 3 2 3" xfId="1748"/>
    <cellStyle name="Normal 2 3 2 3 2 3 2" xfId="6230"/>
    <cellStyle name="Normal 2 3 2 3 2 3 2 2" xfId="15260"/>
    <cellStyle name="Normal 2 3 2 3 2 3 3" xfId="10778"/>
    <cellStyle name="Normal 2 3 2 3 2 4" xfId="3242"/>
    <cellStyle name="Normal 2 3 2 3 2 4 2" xfId="7724"/>
    <cellStyle name="Normal 2 3 2 3 2 4 2 2" xfId="16754"/>
    <cellStyle name="Normal 2 3 2 3 2 4 3" xfId="12272"/>
    <cellStyle name="Normal 2 3 2 3 2 5" xfId="4736"/>
    <cellStyle name="Normal 2 3 2 3 2 5 2" xfId="13766"/>
    <cellStyle name="Normal 2 3 2 3 2 6" xfId="9284"/>
    <cellStyle name="Normal 2 3 2 3 3" xfId="440"/>
    <cellStyle name="Normal 2 3 2 3 3 2" xfId="1187"/>
    <cellStyle name="Normal 2 3 2 3 3 2 2" xfId="2681"/>
    <cellStyle name="Normal 2 3 2 3 3 2 2 2" xfId="7163"/>
    <cellStyle name="Normal 2 3 2 3 3 2 2 2 2" xfId="16193"/>
    <cellStyle name="Normal 2 3 2 3 3 2 2 3" xfId="11711"/>
    <cellStyle name="Normal 2 3 2 3 3 2 3" xfId="4175"/>
    <cellStyle name="Normal 2 3 2 3 3 2 3 2" xfId="8657"/>
    <cellStyle name="Normal 2 3 2 3 3 2 3 2 2" xfId="17687"/>
    <cellStyle name="Normal 2 3 2 3 3 2 3 3" xfId="13205"/>
    <cellStyle name="Normal 2 3 2 3 3 2 4" xfId="5669"/>
    <cellStyle name="Normal 2 3 2 3 3 2 4 2" xfId="14699"/>
    <cellStyle name="Normal 2 3 2 3 3 2 5" xfId="10217"/>
    <cellStyle name="Normal 2 3 2 3 3 3" xfId="1934"/>
    <cellStyle name="Normal 2 3 2 3 3 3 2" xfId="6416"/>
    <cellStyle name="Normal 2 3 2 3 3 3 2 2" xfId="15446"/>
    <cellStyle name="Normal 2 3 2 3 3 3 3" xfId="10964"/>
    <cellStyle name="Normal 2 3 2 3 3 4" xfId="3428"/>
    <cellStyle name="Normal 2 3 2 3 3 4 2" xfId="7910"/>
    <cellStyle name="Normal 2 3 2 3 3 4 2 2" xfId="16940"/>
    <cellStyle name="Normal 2 3 2 3 3 4 3" xfId="12458"/>
    <cellStyle name="Normal 2 3 2 3 3 5" xfId="4922"/>
    <cellStyle name="Normal 2 3 2 3 3 5 2" xfId="13952"/>
    <cellStyle name="Normal 2 3 2 3 3 6" xfId="9470"/>
    <cellStyle name="Normal 2 3 2 3 4" xfId="626"/>
    <cellStyle name="Normal 2 3 2 3 4 2" xfId="1373"/>
    <cellStyle name="Normal 2 3 2 3 4 2 2" xfId="2867"/>
    <cellStyle name="Normal 2 3 2 3 4 2 2 2" xfId="7349"/>
    <cellStyle name="Normal 2 3 2 3 4 2 2 2 2" xfId="16379"/>
    <cellStyle name="Normal 2 3 2 3 4 2 2 3" xfId="11897"/>
    <cellStyle name="Normal 2 3 2 3 4 2 3" xfId="4361"/>
    <cellStyle name="Normal 2 3 2 3 4 2 3 2" xfId="8843"/>
    <cellStyle name="Normal 2 3 2 3 4 2 3 2 2" xfId="17873"/>
    <cellStyle name="Normal 2 3 2 3 4 2 3 3" xfId="13391"/>
    <cellStyle name="Normal 2 3 2 3 4 2 4" xfId="5855"/>
    <cellStyle name="Normal 2 3 2 3 4 2 4 2" xfId="14885"/>
    <cellStyle name="Normal 2 3 2 3 4 2 5" xfId="10403"/>
    <cellStyle name="Normal 2 3 2 3 4 3" xfId="2120"/>
    <cellStyle name="Normal 2 3 2 3 4 3 2" xfId="6602"/>
    <cellStyle name="Normal 2 3 2 3 4 3 2 2" xfId="15632"/>
    <cellStyle name="Normal 2 3 2 3 4 3 3" xfId="11150"/>
    <cellStyle name="Normal 2 3 2 3 4 4" xfId="3614"/>
    <cellStyle name="Normal 2 3 2 3 4 4 2" xfId="8096"/>
    <cellStyle name="Normal 2 3 2 3 4 4 2 2" xfId="17126"/>
    <cellStyle name="Normal 2 3 2 3 4 4 3" xfId="12644"/>
    <cellStyle name="Normal 2 3 2 3 4 5" xfId="5108"/>
    <cellStyle name="Normal 2 3 2 3 4 5 2" xfId="14138"/>
    <cellStyle name="Normal 2 3 2 3 4 6" xfId="9656"/>
    <cellStyle name="Normal 2 3 2 3 5" xfId="813"/>
    <cellStyle name="Normal 2 3 2 3 5 2" xfId="2307"/>
    <cellStyle name="Normal 2 3 2 3 5 2 2" xfId="6789"/>
    <cellStyle name="Normal 2 3 2 3 5 2 2 2" xfId="15819"/>
    <cellStyle name="Normal 2 3 2 3 5 2 3" xfId="11337"/>
    <cellStyle name="Normal 2 3 2 3 5 3" xfId="3801"/>
    <cellStyle name="Normal 2 3 2 3 5 3 2" xfId="8283"/>
    <cellStyle name="Normal 2 3 2 3 5 3 2 2" xfId="17313"/>
    <cellStyle name="Normal 2 3 2 3 5 3 3" xfId="12831"/>
    <cellStyle name="Normal 2 3 2 3 5 4" xfId="5295"/>
    <cellStyle name="Normal 2 3 2 3 5 4 2" xfId="14325"/>
    <cellStyle name="Normal 2 3 2 3 5 5" xfId="9843"/>
    <cellStyle name="Normal 2 3 2 3 6" xfId="1562"/>
    <cellStyle name="Normal 2 3 2 3 6 2" xfId="6044"/>
    <cellStyle name="Normal 2 3 2 3 6 2 2" xfId="15074"/>
    <cellStyle name="Normal 2 3 2 3 6 3" xfId="10592"/>
    <cellStyle name="Normal 2 3 2 3 7" xfId="3056"/>
    <cellStyle name="Normal 2 3 2 3 7 2" xfId="7538"/>
    <cellStyle name="Normal 2 3 2 3 7 2 2" xfId="16568"/>
    <cellStyle name="Normal 2 3 2 3 7 3" xfId="12086"/>
    <cellStyle name="Normal 2 3 2 3 8" xfId="4550"/>
    <cellStyle name="Normal 2 3 2 3 8 2" xfId="13580"/>
    <cellStyle name="Normal 2 3 2 3 9" xfId="9098"/>
    <cellStyle name="Normal 2 3 2 4" xfId="92"/>
    <cellStyle name="Normal 2 3 2 4 2" xfId="278"/>
    <cellStyle name="Normal 2 3 2 4 2 2" xfId="1022"/>
    <cellStyle name="Normal 2 3 2 4 2 2 2" xfId="2516"/>
    <cellStyle name="Normal 2 3 2 4 2 2 2 2" xfId="6998"/>
    <cellStyle name="Normal 2 3 2 4 2 2 2 2 2" xfId="16028"/>
    <cellStyle name="Normal 2 3 2 4 2 2 2 3" xfId="11546"/>
    <cellStyle name="Normal 2 3 2 4 2 2 3" xfId="4010"/>
    <cellStyle name="Normal 2 3 2 4 2 2 3 2" xfId="8492"/>
    <cellStyle name="Normal 2 3 2 4 2 2 3 2 2" xfId="17522"/>
    <cellStyle name="Normal 2 3 2 4 2 2 3 3" xfId="13040"/>
    <cellStyle name="Normal 2 3 2 4 2 2 4" xfId="5504"/>
    <cellStyle name="Normal 2 3 2 4 2 2 4 2" xfId="14534"/>
    <cellStyle name="Normal 2 3 2 4 2 2 5" xfId="10052"/>
    <cellStyle name="Normal 2 3 2 4 2 3" xfId="1772"/>
    <cellStyle name="Normal 2 3 2 4 2 3 2" xfId="6254"/>
    <cellStyle name="Normal 2 3 2 4 2 3 2 2" xfId="15284"/>
    <cellStyle name="Normal 2 3 2 4 2 3 3" xfId="10802"/>
    <cellStyle name="Normal 2 3 2 4 2 4" xfId="3266"/>
    <cellStyle name="Normal 2 3 2 4 2 4 2" xfId="7748"/>
    <cellStyle name="Normal 2 3 2 4 2 4 2 2" xfId="16778"/>
    <cellStyle name="Normal 2 3 2 4 2 4 3" xfId="12296"/>
    <cellStyle name="Normal 2 3 2 4 2 5" xfId="4760"/>
    <cellStyle name="Normal 2 3 2 4 2 5 2" xfId="13790"/>
    <cellStyle name="Normal 2 3 2 4 2 6" xfId="9308"/>
    <cellStyle name="Normal 2 3 2 4 3" xfId="464"/>
    <cellStyle name="Normal 2 3 2 4 3 2" xfId="1211"/>
    <cellStyle name="Normal 2 3 2 4 3 2 2" xfId="2705"/>
    <cellStyle name="Normal 2 3 2 4 3 2 2 2" xfId="7187"/>
    <cellStyle name="Normal 2 3 2 4 3 2 2 2 2" xfId="16217"/>
    <cellStyle name="Normal 2 3 2 4 3 2 2 3" xfId="11735"/>
    <cellStyle name="Normal 2 3 2 4 3 2 3" xfId="4199"/>
    <cellStyle name="Normal 2 3 2 4 3 2 3 2" xfId="8681"/>
    <cellStyle name="Normal 2 3 2 4 3 2 3 2 2" xfId="17711"/>
    <cellStyle name="Normal 2 3 2 4 3 2 3 3" xfId="13229"/>
    <cellStyle name="Normal 2 3 2 4 3 2 4" xfId="5693"/>
    <cellStyle name="Normal 2 3 2 4 3 2 4 2" xfId="14723"/>
    <cellStyle name="Normal 2 3 2 4 3 2 5" xfId="10241"/>
    <cellStyle name="Normal 2 3 2 4 3 3" xfId="1958"/>
    <cellStyle name="Normal 2 3 2 4 3 3 2" xfId="6440"/>
    <cellStyle name="Normal 2 3 2 4 3 3 2 2" xfId="15470"/>
    <cellStyle name="Normal 2 3 2 4 3 3 3" xfId="10988"/>
    <cellStyle name="Normal 2 3 2 4 3 4" xfId="3452"/>
    <cellStyle name="Normal 2 3 2 4 3 4 2" xfId="7934"/>
    <cellStyle name="Normal 2 3 2 4 3 4 2 2" xfId="16964"/>
    <cellStyle name="Normal 2 3 2 4 3 4 3" xfId="12482"/>
    <cellStyle name="Normal 2 3 2 4 3 5" xfId="4946"/>
    <cellStyle name="Normal 2 3 2 4 3 5 2" xfId="13976"/>
    <cellStyle name="Normal 2 3 2 4 3 6" xfId="9494"/>
    <cellStyle name="Normal 2 3 2 4 4" xfId="650"/>
    <cellStyle name="Normal 2 3 2 4 4 2" xfId="1397"/>
    <cellStyle name="Normal 2 3 2 4 4 2 2" xfId="2891"/>
    <cellStyle name="Normal 2 3 2 4 4 2 2 2" xfId="7373"/>
    <cellStyle name="Normal 2 3 2 4 4 2 2 2 2" xfId="16403"/>
    <cellStyle name="Normal 2 3 2 4 4 2 2 3" xfId="11921"/>
    <cellStyle name="Normal 2 3 2 4 4 2 3" xfId="4385"/>
    <cellStyle name="Normal 2 3 2 4 4 2 3 2" xfId="8867"/>
    <cellStyle name="Normal 2 3 2 4 4 2 3 2 2" xfId="17897"/>
    <cellStyle name="Normal 2 3 2 4 4 2 3 3" xfId="13415"/>
    <cellStyle name="Normal 2 3 2 4 4 2 4" xfId="5879"/>
    <cellStyle name="Normal 2 3 2 4 4 2 4 2" xfId="14909"/>
    <cellStyle name="Normal 2 3 2 4 4 2 5" xfId="10427"/>
    <cellStyle name="Normal 2 3 2 4 4 3" xfId="2144"/>
    <cellStyle name="Normal 2 3 2 4 4 3 2" xfId="6626"/>
    <cellStyle name="Normal 2 3 2 4 4 3 2 2" xfId="15656"/>
    <cellStyle name="Normal 2 3 2 4 4 3 3" xfId="11174"/>
    <cellStyle name="Normal 2 3 2 4 4 4" xfId="3638"/>
    <cellStyle name="Normal 2 3 2 4 4 4 2" xfId="8120"/>
    <cellStyle name="Normal 2 3 2 4 4 4 2 2" xfId="17150"/>
    <cellStyle name="Normal 2 3 2 4 4 4 3" xfId="12668"/>
    <cellStyle name="Normal 2 3 2 4 4 5" xfId="5132"/>
    <cellStyle name="Normal 2 3 2 4 4 5 2" xfId="14162"/>
    <cellStyle name="Normal 2 3 2 4 4 6" xfId="9680"/>
    <cellStyle name="Normal 2 3 2 4 5" xfId="837"/>
    <cellStyle name="Normal 2 3 2 4 5 2" xfId="2331"/>
    <cellStyle name="Normal 2 3 2 4 5 2 2" xfId="6813"/>
    <cellStyle name="Normal 2 3 2 4 5 2 2 2" xfId="15843"/>
    <cellStyle name="Normal 2 3 2 4 5 2 3" xfId="11361"/>
    <cellStyle name="Normal 2 3 2 4 5 3" xfId="3825"/>
    <cellStyle name="Normal 2 3 2 4 5 3 2" xfId="8307"/>
    <cellStyle name="Normal 2 3 2 4 5 3 2 2" xfId="17337"/>
    <cellStyle name="Normal 2 3 2 4 5 3 3" xfId="12855"/>
    <cellStyle name="Normal 2 3 2 4 5 4" xfId="5319"/>
    <cellStyle name="Normal 2 3 2 4 5 4 2" xfId="14349"/>
    <cellStyle name="Normal 2 3 2 4 5 5" xfId="9867"/>
    <cellStyle name="Normal 2 3 2 4 6" xfId="1586"/>
    <cellStyle name="Normal 2 3 2 4 6 2" xfId="6068"/>
    <cellStyle name="Normal 2 3 2 4 6 2 2" xfId="15098"/>
    <cellStyle name="Normal 2 3 2 4 6 3" xfId="10616"/>
    <cellStyle name="Normal 2 3 2 4 7" xfId="3080"/>
    <cellStyle name="Normal 2 3 2 4 7 2" xfId="7562"/>
    <cellStyle name="Normal 2 3 2 4 7 2 2" xfId="16592"/>
    <cellStyle name="Normal 2 3 2 4 7 3" xfId="12110"/>
    <cellStyle name="Normal 2 3 2 4 8" xfId="4574"/>
    <cellStyle name="Normal 2 3 2 4 8 2" xfId="13604"/>
    <cellStyle name="Normal 2 3 2 4 9" xfId="9122"/>
    <cellStyle name="Normal 2 3 2 5" xfId="107"/>
    <cellStyle name="Normal 2 3 2 5 2" xfId="293"/>
    <cellStyle name="Normal 2 3 2 5 2 2" xfId="1036"/>
    <cellStyle name="Normal 2 3 2 5 2 2 2" xfId="2530"/>
    <cellStyle name="Normal 2 3 2 5 2 2 2 2" xfId="7012"/>
    <cellStyle name="Normal 2 3 2 5 2 2 2 2 2" xfId="16042"/>
    <cellStyle name="Normal 2 3 2 5 2 2 2 3" xfId="11560"/>
    <cellStyle name="Normal 2 3 2 5 2 2 3" xfId="4024"/>
    <cellStyle name="Normal 2 3 2 5 2 2 3 2" xfId="8506"/>
    <cellStyle name="Normal 2 3 2 5 2 2 3 2 2" xfId="17536"/>
    <cellStyle name="Normal 2 3 2 5 2 2 3 3" xfId="13054"/>
    <cellStyle name="Normal 2 3 2 5 2 2 4" xfId="5518"/>
    <cellStyle name="Normal 2 3 2 5 2 2 4 2" xfId="14548"/>
    <cellStyle name="Normal 2 3 2 5 2 2 5" xfId="10066"/>
    <cellStyle name="Normal 2 3 2 5 2 3" xfId="1787"/>
    <cellStyle name="Normal 2 3 2 5 2 3 2" xfId="6269"/>
    <cellStyle name="Normal 2 3 2 5 2 3 2 2" xfId="15299"/>
    <cellStyle name="Normal 2 3 2 5 2 3 3" xfId="10817"/>
    <cellStyle name="Normal 2 3 2 5 2 4" xfId="3281"/>
    <cellStyle name="Normal 2 3 2 5 2 4 2" xfId="7763"/>
    <cellStyle name="Normal 2 3 2 5 2 4 2 2" xfId="16793"/>
    <cellStyle name="Normal 2 3 2 5 2 4 3" xfId="12311"/>
    <cellStyle name="Normal 2 3 2 5 2 5" xfId="4775"/>
    <cellStyle name="Normal 2 3 2 5 2 5 2" xfId="13805"/>
    <cellStyle name="Normal 2 3 2 5 2 6" xfId="9323"/>
    <cellStyle name="Normal 2 3 2 5 3" xfId="479"/>
    <cellStyle name="Normal 2 3 2 5 3 2" xfId="1226"/>
    <cellStyle name="Normal 2 3 2 5 3 2 2" xfId="2720"/>
    <cellStyle name="Normal 2 3 2 5 3 2 2 2" xfId="7202"/>
    <cellStyle name="Normal 2 3 2 5 3 2 2 2 2" xfId="16232"/>
    <cellStyle name="Normal 2 3 2 5 3 2 2 3" xfId="11750"/>
    <cellStyle name="Normal 2 3 2 5 3 2 3" xfId="4214"/>
    <cellStyle name="Normal 2 3 2 5 3 2 3 2" xfId="8696"/>
    <cellStyle name="Normal 2 3 2 5 3 2 3 2 2" xfId="17726"/>
    <cellStyle name="Normal 2 3 2 5 3 2 3 3" xfId="13244"/>
    <cellStyle name="Normal 2 3 2 5 3 2 4" xfId="5708"/>
    <cellStyle name="Normal 2 3 2 5 3 2 4 2" xfId="14738"/>
    <cellStyle name="Normal 2 3 2 5 3 2 5" xfId="10256"/>
    <cellStyle name="Normal 2 3 2 5 3 3" xfId="1973"/>
    <cellStyle name="Normal 2 3 2 5 3 3 2" xfId="6455"/>
    <cellStyle name="Normal 2 3 2 5 3 3 2 2" xfId="15485"/>
    <cellStyle name="Normal 2 3 2 5 3 3 3" xfId="11003"/>
    <cellStyle name="Normal 2 3 2 5 3 4" xfId="3467"/>
    <cellStyle name="Normal 2 3 2 5 3 4 2" xfId="7949"/>
    <cellStyle name="Normal 2 3 2 5 3 4 2 2" xfId="16979"/>
    <cellStyle name="Normal 2 3 2 5 3 4 3" xfId="12497"/>
    <cellStyle name="Normal 2 3 2 5 3 5" xfId="4961"/>
    <cellStyle name="Normal 2 3 2 5 3 5 2" xfId="13991"/>
    <cellStyle name="Normal 2 3 2 5 3 6" xfId="9509"/>
    <cellStyle name="Normal 2 3 2 5 4" xfId="665"/>
    <cellStyle name="Normal 2 3 2 5 4 2" xfId="1412"/>
    <cellStyle name="Normal 2 3 2 5 4 2 2" xfId="2906"/>
    <cellStyle name="Normal 2 3 2 5 4 2 2 2" xfId="7388"/>
    <cellStyle name="Normal 2 3 2 5 4 2 2 2 2" xfId="16418"/>
    <cellStyle name="Normal 2 3 2 5 4 2 2 3" xfId="11936"/>
    <cellStyle name="Normal 2 3 2 5 4 2 3" xfId="4400"/>
    <cellStyle name="Normal 2 3 2 5 4 2 3 2" xfId="8882"/>
    <cellStyle name="Normal 2 3 2 5 4 2 3 2 2" xfId="17912"/>
    <cellStyle name="Normal 2 3 2 5 4 2 3 3" xfId="13430"/>
    <cellStyle name="Normal 2 3 2 5 4 2 4" xfId="5894"/>
    <cellStyle name="Normal 2 3 2 5 4 2 4 2" xfId="14924"/>
    <cellStyle name="Normal 2 3 2 5 4 2 5" xfId="10442"/>
    <cellStyle name="Normal 2 3 2 5 4 3" xfId="2159"/>
    <cellStyle name="Normal 2 3 2 5 4 3 2" xfId="6641"/>
    <cellStyle name="Normal 2 3 2 5 4 3 2 2" xfId="15671"/>
    <cellStyle name="Normal 2 3 2 5 4 3 3" xfId="11189"/>
    <cellStyle name="Normal 2 3 2 5 4 4" xfId="3653"/>
    <cellStyle name="Normal 2 3 2 5 4 4 2" xfId="8135"/>
    <cellStyle name="Normal 2 3 2 5 4 4 2 2" xfId="17165"/>
    <cellStyle name="Normal 2 3 2 5 4 4 3" xfId="12683"/>
    <cellStyle name="Normal 2 3 2 5 4 5" xfId="5147"/>
    <cellStyle name="Normal 2 3 2 5 4 5 2" xfId="14177"/>
    <cellStyle name="Normal 2 3 2 5 4 6" xfId="9695"/>
    <cellStyle name="Normal 2 3 2 5 5" xfId="852"/>
    <cellStyle name="Normal 2 3 2 5 5 2" xfId="2346"/>
    <cellStyle name="Normal 2 3 2 5 5 2 2" xfId="6828"/>
    <cellStyle name="Normal 2 3 2 5 5 2 2 2" xfId="15858"/>
    <cellStyle name="Normal 2 3 2 5 5 2 3" xfId="11376"/>
    <cellStyle name="Normal 2 3 2 5 5 3" xfId="3840"/>
    <cellStyle name="Normal 2 3 2 5 5 3 2" xfId="8322"/>
    <cellStyle name="Normal 2 3 2 5 5 3 2 2" xfId="17352"/>
    <cellStyle name="Normal 2 3 2 5 5 3 3" xfId="12870"/>
    <cellStyle name="Normal 2 3 2 5 5 4" xfId="5334"/>
    <cellStyle name="Normal 2 3 2 5 5 4 2" xfId="14364"/>
    <cellStyle name="Normal 2 3 2 5 5 5" xfId="9882"/>
    <cellStyle name="Normal 2 3 2 5 6" xfId="1601"/>
    <cellStyle name="Normal 2 3 2 5 6 2" xfId="6083"/>
    <cellStyle name="Normal 2 3 2 5 6 2 2" xfId="15113"/>
    <cellStyle name="Normal 2 3 2 5 6 3" xfId="10631"/>
    <cellStyle name="Normal 2 3 2 5 7" xfId="3095"/>
    <cellStyle name="Normal 2 3 2 5 7 2" xfId="7577"/>
    <cellStyle name="Normal 2 3 2 5 7 2 2" xfId="16607"/>
    <cellStyle name="Normal 2 3 2 5 7 3" xfId="12125"/>
    <cellStyle name="Normal 2 3 2 5 8" xfId="4589"/>
    <cellStyle name="Normal 2 3 2 5 8 2" xfId="13619"/>
    <cellStyle name="Normal 2 3 2 5 9" xfId="9137"/>
    <cellStyle name="Normal 2 3 2 6" xfId="139"/>
    <cellStyle name="Normal 2 3 2 6 2" xfId="325"/>
    <cellStyle name="Normal 2 3 2 6 2 2" xfId="1068"/>
    <cellStyle name="Normal 2 3 2 6 2 2 2" xfId="2562"/>
    <cellStyle name="Normal 2 3 2 6 2 2 2 2" xfId="7044"/>
    <cellStyle name="Normal 2 3 2 6 2 2 2 2 2" xfId="16074"/>
    <cellStyle name="Normal 2 3 2 6 2 2 2 3" xfId="11592"/>
    <cellStyle name="Normal 2 3 2 6 2 2 3" xfId="4056"/>
    <cellStyle name="Normal 2 3 2 6 2 2 3 2" xfId="8538"/>
    <cellStyle name="Normal 2 3 2 6 2 2 3 2 2" xfId="17568"/>
    <cellStyle name="Normal 2 3 2 6 2 2 3 3" xfId="13086"/>
    <cellStyle name="Normal 2 3 2 6 2 2 4" xfId="5550"/>
    <cellStyle name="Normal 2 3 2 6 2 2 4 2" xfId="14580"/>
    <cellStyle name="Normal 2 3 2 6 2 2 5" xfId="10098"/>
    <cellStyle name="Normal 2 3 2 6 2 3" xfId="1819"/>
    <cellStyle name="Normal 2 3 2 6 2 3 2" xfId="6301"/>
    <cellStyle name="Normal 2 3 2 6 2 3 2 2" xfId="15331"/>
    <cellStyle name="Normal 2 3 2 6 2 3 3" xfId="10849"/>
    <cellStyle name="Normal 2 3 2 6 2 4" xfId="3313"/>
    <cellStyle name="Normal 2 3 2 6 2 4 2" xfId="7795"/>
    <cellStyle name="Normal 2 3 2 6 2 4 2 2" xfId="16825"/>
    <cellStyle name="Normal 2 3 2 6 2 4 3" xfId="12343"/>
    <cellStyle name="Normal 2 3 2 6 2 5" xfId="4807"/>
    <cellStyle name="Normal 2 3 2 6 2 5 2" xfId="13837"/>
    <cellStyle name="Normal 2 3 2 6 2 6" xfId="9355"/>
    <cellStyle name="Normal 2 3 2 6 3" xfId="511"/>
    <cellStyle name="Normal 2 3 2 6 3 2" xfId="1258"/>
    <cellStyle name="Normal 2 3 2 6 3 2 2" xfId="2752"/>
    <cellStyle name="Normal 2 3 2 6 3 2 2 2" xfId="7234"/>
    <cellStyle name="Normal 2 3 2 6 3 2 2 2 2" xfId="16264"/>
    <cellStyle name="Normal 2 3 2 6 3 2 2 3" xfId="11782"/>
    <cellStyle name="Normal 2 3 2 6 3 2 3" xfId="4246"/>
    <cellStyle name="Normal 2 3 2 6 3 2 3 2" xfId="8728"/>
    <cellStyle name="Normal 2 3 2 6 3 2 3 2 2" xfId="17758"/>
    <cellStyle name="Normal 2 3 2 6 3 2 3 3" xfId="13276"/>
    <cellStyle name="Normal 2 3 2 6 3 2 4" xfId="5740"/>
    <cellStyle name="Normal 2 3 2 6 3 2 4 2" xfId="14770"/>
    <cellStyle name="Normal 2 3 2 6 3 2 5" xfId="10288"/>
    <cellStyle name="Normal 2 3 2 6 3 3" xfId="2005"/>
    <cellStyle name="Normal 2 3 2 6 3 3 2" xfId="6487"/>
    <cellStyle name="Normal 2 3 2 6 3 3 2 2" xfId="15517"/>
    <cellStyle name="Normal 2 3 2 6 3 3 3" xfId="11035"/>
    <cellStyle name="Normal 2 3 2 6 3 4" xfId="3499"/>
    <cellStyle name="Normal 2 3 2 6 3 4 2" xfId="7981"/>
    <cellStyle name="Normal 2 3 2 6 3 4 2 2" xfId="17011"/>
    <cellStyle name="Normal 2 3 2 6 3 4 3" xfId="12529"/>
    <cellStyle name="Normal 2 3 2 6 3 5" xfId="4993"/>
    <cellStyle name="Normal 2 3 2 6 3 5 2" xfId="14023"/>
    <cellStyle name="Normal 2 3 2 6 3 6" xfId="9541"/>
    <cellStyle name="Normal 2 3 2 6 4" xfId="697"/>
    <cellStyle name="Normal 2 3 2 6 4 2" xfId="1444"/>
    <cellStyle name="Normal 2 3 2 6 4 2 2" xfId="2938"/>
    <cellStyle name="Normal 2 3 2 6 4 2 2 2" xfId="7420"/>
    <cellStyle name="Normal 2 3 2 6 4 2 2 2 2" xfId="16450"/>
    <cellStyle name="Normal 2 3 2 6 4 2 2 3" xfId="11968"/>
    <cellStyle name="Normal 2 3 2 6 4 2 3" xfId="4432"/>
    <cellStyle name="Normal 2 3 2 6 4 2 3 2" xfId="8914"/>
    <cellStyle name="Normal 2 3 2 6 4 2 3 2 2" xfId="17944"/>
    <cellStyle name="Normal 2 3 2 6 4 2 3 3" xfId="13462"/>
    <cellStyle name="Normal 2 3 2 6 4 2 4" xfId="5926"/>
    <cellStyle name="Normal 2 3 2 6 4 2 4 2" xfId="14956"/>
    <cellStyle name="Normal 2 3 2 6 4 2 5" xfId="10474"/>
    <cellStyle name="Normal 2 3 2 6 4 3" xfId="2191"/>
    <cellStyle name="Normal 2 3 2 6 4 3 2" xfId="6673"/>
    <cellStyle name="Normal 2 3 2 6 4 3 2 2" xfId="15703"/>
    <cellStyle name="Normal 2 3 2 6 4 3 3" xfId="11221"/>
    <cellStyle name="Normal 2 3 2 6 4 4" xfId="3685"/>
    <cellStyle name="Normal 2 3 2 6 4 4 2" xfId="8167"/>
    <cellStyle name="Normal 2 3 2 6 4 4 2 2" xfId="17197"/>
    <cellStyle name="Normal 2 3 2 6 4 4 3" xfId="12715"/>
    <cellStyle name="Normal 2 3 2 6 4 5" xfId="5179"/>
    <cellStyle name="Normal 2 3 2 6 4 5 2" xfId="14209"/>
    <cellStyle name="Normal 2 3 2 6 4 6" xfId="9727"/>
    <cellStyle name="Normal 2 3 2 6 5" xfId="884"/>
    <cellStyle name="Normal 2 3 2 6 5 2" xfId="2378"/>
    <cellStyle name="Normal 2 3 2 6 5 2 2" xfId="6860"/>
    <cellStyle name="Normal 2 3 2 6 5 2 2 2" xfId="15890"/>
    <cellStyle name="Normal 2 3 2 6 5 2 3" xfId="11408"/>
    <cellStyle name="Normal 2 3 2 6 5 3" xfId="3872"/>
    <cellStyle name="Normal 2 3 2 6 5 3 2" xfId="8354"/>
    <cellStyle name="Normal 2 3 2 6 5 3 2 2" xfId="17384"/>
    <cellStyle name="Normal 2 3 2 6 5 3 3" xfId="12902"/>
    <cellStyle name="Normal 2 3 2 6 5 4" xfId="5366"/>
    <cellStyle name="Normal 2 3 2 6 5 4 2" xfId="14396"/>
    <cellStyle name="Normal 2 3 2 6 5 5" xfId="9914"/>
    <cellStyle name="Normal 2 3 2 6 6" xfId="1633"/>
    <cellStyle name="Normal 2 3 2 6 6 2" xfId="6115"/>
    <cellStyle name="Normal 2 3 2 6 6 2 2" xfId="15145"/>
    <cellStyle name="Normal 2 3 2 6 6 3" xfId="10663"/>
    <cellStyle name="Normal 2 3 2 6 7" xfId="3127"/>
    <cellStyle name="Normal 2 3 2 6 7 2" xfId="7609"/>
    <cellStyle name="Normal 2 3 2 6 7 2 2" xfId="16639"/>
    <cellStyle name="Normal 2 3 2 6 7 3" xfId="12157"/>
    <cellStyle name="Normal 2 3 2 6 8" xfId="4621"/>
    <cellStyle name="Normal 2 3 2 6 8 2" xfId="13651"/>
    <cellStyle name="Normal 2 3 2 6 9" xfId="9169"/>
    <cellStyle name="Normal 2 3 2 7" xfId="162"/>
    <cellStyle name="Normal 2 3 2 7 2" xfId="348"/>
    <cellStyle name="Normal 2 3 2 7 2 2" xfId="1091"/>
    <cellStyle name="Normal 2 3 2 7 2 2 2" xfId="2585"/>
    <cellStyle name="Normal 2 3 2 7 2 2 2 2" xfId="7067"/>
    <cellStyle name="Normal 2 3 2 7 2 2 2 2 2" xfId="16097"/>
    <cellStyle name="Normal 2 3 2 7 2 2 2 3" xfId="11615"/>
    <cellStyle name="Normal 2 3 2 7 2 2 3" xfId="4079"/>
    <cellStyle name="Normal 2 3 2 7 2 2 3 2" xfId="8561"/>
    <cellStyle name="Normal 2 3 2 7 2 2 3 2 2" xfId="17591"/>
    <cellStyle name="Normal 2 3 2 7 2 2 3 3" xfId="13109"/>
    <cellStyle name="Normal 2 3 2 7 2 2 4" xfId="5573"/>
    <cellStyle name="Normal 2 3 2 7 2 2 4 2" xfId="14603"/>
    <cellStyle name="Normal 2 3 2 7 2 2 5" xfId="10121"/>
    <cellStyle name="Normal 2 3 2 7 2 3" xfId="1842"/>
    <cellStyle name="Normal 2 3 2 7 2 3 2" xfId="6324"/>
    <cellStyle name="Normal 2 3 2 7 2 3 2 2" xfId="15354"/>
    <cellStyle name="Normal 2 3 2 7 2 3 3" xfId="10872"/>
    <cellStyle name="Normal 2 3 2 7 2 4" xfId="3336"/>
    <cellStyle name="Normal 2 3 2 7 2 4 2" xfId="7818"/>
    <cellStyle name="Normal 2 3 2 7 2 4 2 2" xfId="16848"/>
    <cellStyle name="Normal 2 3 2 7 2 4 3" xfId="12366"/>
    <cellStyle name="Normal 2 3 2 7 2 5" xfId="4830"/>
    <cellStyle name="Normal 2 3 2 7 2 5 2" xfId="13860"/>
    <cellStyle name="Normal 2 3 2 7 2 6" xfId="9378"/>
    <cellStyle name="Normal 2 3 2 7 3" xfId="534"/>
    <cellStyle name="Normal 2 3 2 7 3 2" xfId="1281"/>
    <cellStyle name="Normal 2 3 2 7 3 2 2" xfId="2775"/>
    <cellStyle name="Normal 2 3 2 7 3 2 2 2" xfId="7257"/>
    <cellStyle name="Normal 2 3 2 7 3 2 2 2 2" xfId="16287"/>
    <cellStyle name="Normal 2 3 2 7 3 2 2 3" xfId="11805"/>
    <cellStyle name="Normal 2 3 2 7 3 2 3" xfId="4269"/>
    <cellStyle name="Normal 2 3 2 7 3 2 3 2" xfId="8751"/>
    <cellStyle name="Normal 2 3 2 7 3 2 3 2 2" xfId="17781"/>
    <cellStyle name="Normal 2 3 2 7 3 2 3 3" xfId="13299"/>
    <cellStyle name="Normal 2 3 2 7 3 2 4" xfId="5763"/>
    <cellStyle name="Normal 2 3 2 7 3 2 4 2" xfId="14793"/>
    <cellStyle name="Normal 2 3 2 7 3 2 5" xfId="10311"/>
    <cellStyle name="Normal 2 3 2 7 3 3" xfId="2028"/>
    <cellStyle name="Normal 2 3 2 7 3 3 2" xfId="6510"/>
    <cellStyle name="Normal 2 3 2 7 3 3 2 2" xfId="15540"/>
    <cellStyle name="Normal 2 3 2 7 3 3 3" xfId="11058"/>
    <cellStyle name="Normal 2 3 2 7 3 4" xfId="3522"/>
    <cellStyle name="Normal 2 3 2 7 3 4 2" xfId="8004"/>
    <cellStyle name="Normal 2 3 2 7 3 4 2 2" xfId="17034"/>
    <cellStyle name="Normal 2 3 2 7 3 4 3" xfId="12552"/>
    <cellStyle name="Normal 2 3 2 7 3 5" xfId="5016"/>
    <cellStyle name="Normal 2 3 2 7 3 5 2" xfId="14046"/>
    <cellStyle name="Normal 2 3 2 7 3 6" xfId="9564"/>
    <cellStyle name="Normal 2 3 2 7 4" xfId="720"/>
    <cellStyle name="Normal 2 3 2 7 4 2" xfId="1467"/>
    <cellStyle name="Normal 2 3 2 7 4 2 2" xfId="2961"/>
    <cellStyle name="Normal 2 3 2 7 4 2 2 2" xfId="7443"/>
    <cellStyle name="Normal 2 3 2 7 4 2 2 2 2" xfId="16473"/>
    <cellStyle name="Normal 2 3 2 7 4 2 2 3" xfId="11991"/>
    <cellStyle name="Normal 2 3 2 7 4 2 3" xfId="4455"/>
    <cellStyle name="Normal 2 3 2 7 4 2 3 2" xfId="8937"/>
    <cellStyle name="Normal 2 3 2 7 4 2 3 2 2" xfId="17967"/>
    <cellStyle name="Normal 2 3 2 7 4 2 3 3" xfId="13485"/>
    <cellStyle name="Normal 2 3 2 7 4 2 4" xfId="5949"/>
    <cellStyle name="Normal 2 3 2 7 4 2 4 2" xfId="14979"/>
    <cellStyle name="Normal 2 3 2 7 4 2 5" xfId="10497"/>
    <cellStyle name="Normal 2 3 2 7 4 3" xfId="2214"/>
    <cellStyle name="Normal 2 3 2 7 4 3 2" xfId="6696"/>
    <cellStyle name="Normal 2 3 2 7 4 3 2 2" xfId="15726"/>
    <cellStyle name="Normal 2 3 2 7 4 3 3" xfId="11244"/>
    <cellStyle name="Normal 2 3 2 7 4 4" xfId="3708"/>
    <cellStyle name="Normal 2 3 2 7 4 4 2" xfId="8190"/>
    <cellStyle name="Normal 2 3 2 7 4 4 2 2" xfId="17220"/>
    <cellStyle name="Normal 2 3 2 7 4 4 3" xfId="12738"/>
    <cellStyle name="Normal 2 3 2 7 4 5" xfId="5202"/>
    <cellStyle name="Normal 2 3 2 7 4 5 2" xfId="14232"/>
    <cellStyle name="Normal 2 3 2 7 4 6" xfId="9750"/>
    <cellStyle name="Normal 2 3 2 7 5" xfId="907"/>
    <cellStyle name="Normal 2 3 2 7 5 2" xfId="2401"/>
    <cellStyle name="Normal 2 3 2 7 5 2 2" xfId="6883"/>
    <cellStyle name="Normal 2 3 2 7 5 2 2 2" xfId="15913"/>
    <cellStyle name="Normal 2 3 2 7 5 2 3" xfId="11431"/>
    <cellStyle name="Normal 2 3 2 7 5 3" xfId="3895"/>
    <cellStyle name="Normal 2 3 2 7 5 3 2" xfId="8377"/>
    <cellStyle name="Normal 2 3 2 7 5 3 2 2" xfId="17407"/>
    <cellStyle name="Normal 2 3 2 7 5 3 3" xfId="12925"/>
    <cellStyle name="Normal 2 3 2 7 5 4" xfId="5389"/>
    <cellStyle name="Normal 2 3 2 7 5 4 2" xfId="14419"/>
    <cellStyle name="Normal 2 3 2 7 5 5" xfId="9937"/>
    <cellStyle name="Normal 2 3 2 7 6" xfId="1656"/>
    <cellStyle name="Normal 2 3 2 7 6 2" xfId="6138"/>
    <cellStyle name="Normal 2 3 2 7 6 2 2" xfId="15168"/>
    <cellStyle name="Normal 2 3 2 7 6 3" xfId="10686"/>
    <cellStyle name="Normal 2 3 2 7 7" xfId="3150"/>
    <cellStyle name="Normal 2 3 2 7 7 2" xfId="7632"/>
    <cellStyle name="Normal 2 3 2 7 7 2 2" xfId="16662"/>
    <cellStyle name="Normal 2 3 2 7 7 3" xfId="12180"/>
    <cellStyle name="Normal 2 3 2 7 8" xfId="4644"/>
    <cellStyle name="Normal 2 3 2 7 8 2" xfId="13674"/>
    <cellStyle name="Normal 2 3 2 7 9" xfId="9192"/>
    <cellStyle name="Normal 2 3 2 8" xfId="185"/>
    <cellStyle name="Normal 2 3 2 8 2" xfId="371"/>
    <cellStyle name="Normal 2 3 2 8 2 2" xfId="1114"/>
    <cellStyle name="Normal 2 3 2 8 2 2 2" xfId="2608"/>
    <cellStyle name="Normal 2 3 2 8 2 2 2 2" xfId="7090"/>
    <cellStyle name="Normal 2 3 2 8 2 2 2 2 2" xfId="16120"/>
    <cellStyle name="Normal 2 3 2 8 2 2 2 3" xfId="11638"/>
    <cellStyle name="Normal 2 3 2 8 2 2 3" xfId="4102"/>
    <cellStyle name="Normal 2 3 2 8 2 2 3 2" xfId="8584"/>
    <cellStyle name="Normal 2 3 2 8 2 2 3 2 2" xfId="17614"/>
    <cellStyle name="Normal 2 3 2 8 2 2 3 3" xfId="13132"/>
    <cellStyle name="Normal 2 3 2 8 2 2 4" xfId="5596"/>
    <cellStyle name="Normal 2 3 2 8 2 2 4 2" xfId="14626"/>
    <cellStyle name="Normal 2 3 2 8 2 2 5" xfId="10144"/>
    <cellStyle name="Normal 2 3 2 8 2 3" xfId="1865"/>
    <cellStyle name="Normal 2 3 2 8 2 3 2" xfId="6347"/>
    <cellStyle name="Normal 2 3 2 8 2 3 2 2" xfId="15377"/>
    <cellStyle name="Normal 2 3 2 8 2 3 3" xfId="10895"/>
    <cellStyle name="Normal 2 3 2 8 2 4" xfId="3359"/>
    <cellStyle name="Normal 2 3 2 8 2 4 2" xfId="7841"/>
    <cellStyle name="Normal 2 3 2 8 2 4 2 2" xfId="16871"/>
    <cellStyle name="Normal 2 3 2 8 2 4 3" xfId="12389"/>
    <cellStyle name="Normal 2 3 2 8 2 5" xfId="4853"/>
    <cellStyle name="Normal 2 3 2 8 2 5 2" xfId="13883"/>
    <cellStyle name="Normal 2 3 2 8 2 6" xfId="9401"/>
    <cellStyle name="Normal 2 3 2 8 3" xfId="557"/>
    <cellStyle name="Normal 2 3 2 8 3 2" xfId="1304"/>
    <cellStyle name="Normal 2 3 2 8 3 2 2" xfId="2798"/>
    <cellStyle name="Normal 2 3 2 8 3 2 2 2" xfId="7280"/>
    <cellStyle name="Normal 2 3 2 8 3 2 2 2 2" xfId="16310"/>
    <cellStyle name="Normal 2 3 2 8 3 2 2 3" xfId="11828"/>
    <cellStyle name="Normal 2 3 2 8 3 2 3" xfId="4292"/>
    <cellStyle name="Normal 2 3 2 8 3 2 3 2" xfId="8774"/>
    <cellStyle name="Normal 2 3 2 8 3 2 3 2 2" xfId="17804"/>
    <cellStyle name="Normal 2 3 2 8 3 2 3 3" xfId="13322"/>
    <cellStyle name="Normal 2 3 2 8 3 2 4" xfId="5786"/>
    <cellStyle name="Normal 2 3 2 8 3 2 4 2" xfId="14816"/>
    <cellStyle name="Normal 2 3 2 8 3 2 5" xfId="10334"/>
    <cellStyle name="Normal 2 3 2 8 3 3" xfId="2051"/>
    <cellStyle name="Normal 2 3 2 8 3 3 2" xfId="6533"/>
    <cellStyle name="Normal 2 3 2 8 3 3 2 2" xfId="15563"/>
    <cellStyle name="Normal 2 3 2 8 3 3 3" xfId="11081"/>
    <cellStyle name="Normal 2 3 2 8 3 4" xfId="3545"/>
    <cellStyle name="Normal 2 3 2 8 3 4 2" xfId="8027"/>
    <cellStyle name="Normal 2 3 2 8 3 4 2 2" xfId="17057"/>
    <cellStyle name="Normal 2 3 2 8 3 4 3" xfId="12575"/>
    <cellStyle name="Normal 2 3 2 8 3 5" xfId="5039"/>
    <cellStyle name="Normal 2 3 2 8 3 5 2" xfId="14069"/>
    <cellStyle name="Normal 2 3 2 8 3 6" xfId="9587"/>
    <cellStyle name="Normal 2 3 2 8 4" xfId="743"/>
    <cellStyle name="Normal 2 3 2 8 4 2" xfId="1490"/>
    <cellStyle name="Normal 2 3 2 8 4 2 2" xfId="2984"/>
    <cellStyle name="Normal 2 3 2 8 4 2 2 2" xfId="7466"/>
    <cellStyle name="Normal 2 3 2 8 4 2 2 2 2" xfId="16496"/>
    <cellStyle name="Normal 2 3 2 8 4 2 2 3" xfId="12014"/>
    <cellStyle name="Normal 2 3 2 8 4 2 3" xfId="4478"/>
    <cellStyle name="Normal 2 3 2 8 4 2 3 2" xfId="8960"/>
    <cellStyle name="Normal 2 3 2 8 4 2 3 2 2" xfId="17990"/>
    <cellStyle name="Normal 2 3 2 8 4 2 3 3" xfId="13508"/>
    <cellStyle name="Normal 2 3 2 8 4 2 4" xfId="5972"/>
    <cellStyle name="Normal 2 3 2 8 4 2 4 2" xfId="15002"/>
    <cellStyle name="Normal 2 3 2 8 4 2 5" xfId="10520"/>
    <cellStyle name="Normal 2 3 2 8 4 3" xfId="2237"/>
    <cellStyle name="Normal 2 3 2 8 4 3 2" xfId="6719"/>
    <cellStyle name="Normal 2 3 2 8 4 3 2 2" xfId="15749"/>
    <cellStyle name="Normal 2 3 2 8 4 3 3" xfId="11267"/>
    <cellStyle name="Normal 2 3 2 8 4 4" xfId="3731"/>
    <cellStyle name="Normal 2 3 2 8 4 4 2" xfId="8213"/>
    <cellStyle name="Normal 2 3 2 8 4 4 2 2" xfId="17243"/>
    <cellStyle name="Normal 2 3 2 8 4 4 3" xfId="12761"/>
    <cellStyle name="Normal 2 3 2 8 4 5" xfId="5225"/>
    <cellStyle name="Normal 2 3 2 8 4 5 2" xfId="14255"/>
    <cellStyle name="Normal 2 3 2 8 4 6" xfId="9773"/>
    <cellStyle name="Normal 2 3 2 8 5" xfId="930"/>
    <cellStyle name="Normal 2 3 2 8 5 2" xfId="2424"/>
    <cellStyle name="Normal 2 3 2 8 5 2 2" xfId="6906"/>
    <cellStyle name="Normal 2 3 2 8 5 2 2 2" xfId="15936"/>
    <cellStyle name="Normal 2 3 2 8 5 2 3" xfId="11454"/>
    <cellStyle name="Normal 2 3 2 8 5 3" xfId="3918"/>
    <cellStyle name="Normal 2 3 2 8 5 3 2" xfId="8400"/>
    <cellStyle name="Normal 2 3 2 8 5 3 2 2" xfId="17430"/>
    <cellStyle name="Normal 2 3 2 8 5 3 3" xfId="12948"/>
    <cellStyle name="Normal 2 3 2 8 5 4" xfId="5412"/>
    <cellStyle name="Normal 2 3 2 8 5 4 2" xfId="14442"/>
    <cellStyle name="Normal 2 3 2 8 5 5" xfId="9960"/>
    <cellStyle name="Normal 2 3 2 8 6" xfId="1679"/>
    <cellStyle name="Normal 2 3 2 8 6 2" xfId="6161"/>
    <cellStyle name="Normal 2 3 2 8 6 2 2" xfId="15191"/>
    <cellStyle name="Normal 2 3 2 8 6 3" xfId="10709"/>
    <cellStyle name="Normal 2 3 2 8 7" xfId="3173"/>
    <cellStyle name="Normal 2 3 2 8 7 2" xfId="7655"/>
    <cellStyle name="Normal 2 3 2 8 7 2 2" xfId="16685"/>
    <cellStyle name="Normal 2 3 2 8 7 3" xfId="12203"/>
    <cellStyle name="Normal 2 3 2 8 8" xfId="4667"/>
    <cellStyle name="Normal 2 3 2 8 8 2" xfId="13697"/>
    <cellStyle name="Normal 2 3 2 8 9" xfId="9215"/>
    <cellStyle name="Normal 2 3 2 9" xfId="208"/>
    <cellStyle name="Normal 2 3 2 9 2" xfId="953"/>
    <cellStyle name="Normal 2 3 2 9 2 2" xfId="2447"/>
    <cellStyle name="Normal 2 3 2 9 2 2 2" xfId="6929"/>
    <cellStyle name="Normal 2 3 2 9 2 2 2 2" xfId="15959"/>
    <cellStyle name="Normal 2 3 2 9 2 2 3" xfId="11477"/>
    <cellStyle name="Normal 2 3 2 9 2 3" xfId="3941"/>
    <cellStyle name="Normal 2 3 2 9 2 3 2" xfId="8423"/>
    <cellStyle name="Normal 2 3 2 9 2 3 2 2" xfId="17453"/>
    <cellStyle name="Normal 2 3 2 9 2 3 3" xfId="12971"/>
    <cellStyle name="Normal 2 3 2 9 2 4" xfId="5435"/>
    <cellStyle name="Normal 2 3 2 9 2 4 2" xfId="14465"/>
    <cellStyle name="Normal 2 3 2 9 2 5" xfId="9983"/>
    <cellStyle name="Normal 2 3 2 9 3" xfId="1702"/>
    <cellStyle name="Normal 2 3 2 9 3 2" xfId="6184"/>
    <cellStyle name="Normal 2 3 2 9 3 2 2" xfId="15214"/>
    <cellStyle name="Normal 2 3 2 9 3 3" xfId="10732"/>
    <cellStyle name="Normal 2 3 2 9 4" xfId="3196"/>
    <cellStyle name="Normal 2 3 2 9 4 2" xfId="7678"/>
    <cellStyle name="Normal 2 3 2 9 4 2 2" xfId="16708"/>
    <cellStyle name="Normal 2 3 2 9 4 3" xfId="12226"/>
    <cellStyle name="Normal 2 3 2 9 5" xfId="4690"/>
    <cellStyle name="Normal 2 3 2 9 5 2" xfId="13720"/>
    <cellStyle name="Normal 2 3 2 9 6" xfId="9238"/>
    <cellStyle name="Normal 2 3 3" xfId="35"/>
    <cellStyle name="Normal 2 3 3 2" xfId="221"/>
    <cellStyle name="Normal 2 3 3 2 2" xfId="966"/>
    <cellStyle name="Normal 2 3 3 2 2 2" xfId="2460"/>
    <cellStyle name="Normal 2 3 3 2 2 2 2" xfId="6942"/>
    <cellStyle name="Normal 2 3 3 2 2 2 2 2" xfId="15972"/>
    <cellStyle name="Normal 2 3 3 2 2 2 3" xfId="11490"/>
    <cellStyle name="Normal 2 3 3 2 2 3" xfId="3954"/>
    <cellStyle name="Normal 2 3 3 2 2 3 2" xfId="8436"/>
    <cellStyle name="Normal 2 3 3 2 2 3 2 2" xfId="17466"/>
    <cellStyle name="Normal 2 3 3 2 2 3 3" xfId="12984"/>
    <cellStyle name="Normal 2 3 3 2 2 4" xfId="5448"/>
    <cellStyle name="Normal 2 3 3 2 2 4 2" xfId="14478"/>
    <cellStyle name="Normal 2 3 3 2 2 5" xfId="9996"/>
    <cellStyle name="Normal 2 3 3 2 3" xfId="1715"/>
    <cellStyle name="Normal 2 3 3 2 3 2" xfId="6197"/>
    <cellStyle name="Normal 2 3 3 2 3 2 2" xfId="15227"/>
    <cellStyle name="Normal 2 3 3 2 3 3" xfId="10745"/>
    <cellStyle name="Normal 2 3 3 2 4" xfId="3209"/>
    <cellStyle name="Normal 2 3 3 2 4 2" xfId="7691"/>
    <cellStyle name="Normal 2 3 3 2 4 2 2" xfId="16721"/>
    <cellStyle name="Normal 2 3 3 2 4 3" xfId="12239"/>
    <cellStyle name="Normal 2 3 3 2 5" xfId="4703"/>
    <cellStyle name="Normal 2 3 3 2 5 2" xfId="13733"/>
    <cellStyle name="Normal 2 3 3 2 6" xfId="9251"/>
    <cellStyle name="Normal 2 3 3 3" xfId="407"/>
    <cellStyle name="Normal 2 3 3 3 2" xfId="1154"/>
    <cellStyle name="Normal 2 3 3 3 2 2" xfId="2648"/>
    <cellStyle name="Normal 2 3 3 3 2 2 2" xfId="7130"/>
    <cellStyle name="Normal 2 3 3 3 2 2 2 2" xfId="16160"/>
    <cellStyle name="Normal 2 3 3 3 2 2 3" xfId="11678"/>
    <cellStyle name="Normal 2 3 3 3 2 3" xfId="4142"/>
    <cellStyle name="Normal 2 3 3 3 2 3 2" xfId="8624"/>
    <cellStyle name="Normal 2 3 3 3 2 3 2 2" xfId="17654"/>
    <cellStyle name="Normal 2 3 3 3 2 3 3" xfId="13172"/>
    <cellStyle name="Normal 2 3 3 3 2 4" xfId="5636"/>
    <cellStyle name="Normal 2 3 3 3 2 4 2" xfId="14666"/>
    <cellStyle name="Normal 2 3 3 3 2 5" xfId="10184"/>
    <cellStyle name="Normal 2 3 3 3 3" xfId="1901"/>
    <cellStyle name="Normal 2 3 3 3 3 2" xfId="6383"/>
    <cellStyle name="Normal 2 3 3 3 3 2 2" xfId="15413"/>
    <cellStyle name="Normal 2 3 3 3 3 3" xfId="10931"/>
    <cellStyle name="Normal 2 3 3 3 4" xfId="3395"/>
    <cellStyle name="Normal 2 3 3 3 4 2" xfId="7877"/>
    <cellStyle name="Normal 2 3 3 3 4 2 2" xfId="16907"/>
    <cellStyle name="Normal 2 3 3 3 4 3" xfId="12425"/>
    <cellStyle name="Normal 2 3 3 3 5" xfId="4889"/>
    <cellStyle name="Normal 2 3 3 3 5 2" xfId="13919"/>
    <cellStyle name="Normal 2 3 3 3 6" xfId="9437"/>
    <cellStyle name="Normal 2 3 3 4" xfId="593"/>
    <cellStyle name="Normal 2 3 3 4 2" xfId="1340"/>
    <cellStyle name="Normal 2 3 3 4 2 2" xfId="2834"/>
    <cellStyle name="Normal 2 3 3 4 2 2 2" xfId="7316"/>
    <cellStyle name="Normal 2 3 3 4 2 2 2 2" xfId="16346"/>
    <cellStyle name="Normal 2 3 3 4 2 2 3" xfId="11864"/>
    <cellStyle name="Normal 2 3 3 4 2 3" xfId="4328"/>
    <cellStyle name="Normal 2 3 3 4 2 3 2" xfId="8810"/>
    <cellStyle name="Normal 2 3 3 4 2 3 2 2" xfId="17840"/>
    <cellStyle name="Normal 2 3 3 4 2 3 3" xfId="13358"/>
    <cellStyle name="Normal 2 3 3 4 2 4" xfId="5822"/>
    <cellStyle name="Normal 2 3 3 4 2 4 2" xfId="14852"/>
    <cellStyle name="Normal 2 3 3 4 2 5" xfId="10370"/>
    <cellStyle name="Normal 2 3 3 4 3" xfId="2087"/>
    <cellStyle name="Normal 2 3 3 4 3 2" xfId="6569"/>
    <cellStyle name="Normal 2 3 3 4 3 2 2" xfId="15599"/>
    <cellStyle name="Normal 2 3 3 4 3 3" xfId="11117"/>
    <cellStyle name="Normal 2 3 3 4 4" xfId="3581"/>
    <cellStyle name="Normal 2 3 3 4 4 2" xfId="8063"/>
    <cellStyle name="Normal 2 3 3 4 4 2 2" xfId="17093"/>
    <cellStyle name="Normal 2 3 3 4 4 3" xfId="12611"/>
    <cellStyle name="Normal 2 3 3 4 5" xfId="5075"/>
    <cellStyle name="Normal 2 3 3 4 5 2" xfId="14105"/>
    <cellStyle name="Normal 2 3 3 4 6" xfId="9623"/>
    <cellStyle name="Normal 2 3 3 5" xfId="780"/>
    <cellStyle name="Normal 2 3 3 5 2" xfId="2274"/>
    <cellStyle name="Normal 2 3 3 5 2 2" xfId="6756"/>
    <cellStyle name="Normal 2 3 3 5 2 2 2" xfId="15786"/>
    <cellStyle name="Normal 2 3 3 5 2 3" xfId="11304"/>
    <cellStyle name="Normal 2 3 3 5 3" xfId="3768"/>
    <cellStyle name="Normal 2 3 3 5 3 2" xfId="8250"/>
    <cellStyle name="Normal 2 3 3 5 3 2 2" xfId="17280"/>
    <cellStyle name="Normal 2 3 3 5 3 3" xfId="12798"/>
    <cellStyle name="Normal 2 3 3 5 4" xfId="5262"/>
    <cellStyle name="Normal 2 3 3 5 4 2" xfId="14292"/>
    <cellStyle name="Normal 2 3 3 5 5" xfId="9810"/>
    <cellStyle name="Normal 2 3 3 6" xfId="1529"/>
    <cellStyle name="Normal 2 3 3 6 2" xfId="6011"/>
    <cellStyle name="Normal 2 3 3 6 2 2" xfId="15041"/>
    <cellStyle name="Normal 2 3 3 6 3" xfId="10559"/>
    <cellStyle name="Normal 2 3 3 7" xfId="3023"/>
    <cellStyle name="Normal 2 3 3 7 2" xfId="7505"/>
    <cellStyle name="Normal 2 3 3 7 2 2" xfId="16535"/>
    <cellStyle name="Normal 2 3 3 7 3" xfId="12053"/>
    <cellStyle name="Normal 2 3 3 8" xfId="4517"/>
    <cellStyle name="Normal 2 3 3 8 2" xfId="13547"/>
    <cellStyle name="Normal 2 3 3 9" xfId="9065"/>
    <cellStyle name="Normal 2 3 4" xfId="58"/>
    <cellStyle name="Normal 2 3 4 2" xfId="244"/>
    <cellStyle name="Normal 2 3 4 2 2" xfId="989"/>
    <cellStyle name="Normal 2 3 4 2 2 2" xfId="2483"/>
    <cellStyle name="Normal 2 3 4 2 2 2 2" xfId="6965"/>
    <cellStyle name="Normal 2 3 4 2 2 2 2 2" xfId="15995"/>
    <cellStyle name="Normal 2 3 4 2 2 2 3" xfId="11513"/>
    <cellStyle name="Normal 2 3 4 2 2 3" xfId="3977"/>
    <cellStyle name="Normal 2 3 4 2 2 3 2" xfId="8459"/>
    <cellStyle name="Normal 2 3 4 2 2 3 2 2" xfId="17489"/>
    <cellStyle name="Normal 2 3 4 2 2 3 3" xfId="13007"/>
    <cellStyle name="Normal 2 3 4 2 2 4" xfId="5471"/>
    <cellStyle name="Normal 2 3 4 2 2 4 2" xfId="14501"/>
    <cellStyle name="Normal 2 3 4 2 2 5" xfId="10019"/>
    <cellStyle name="Normal 2 3 4 2 3" xfId="1738"/>
    <cellStyle name="Normal 2 3 4 2 3 2" xfId="6220"/>
    <cellStyle name="Normal 2 3 4 2 3 2 2" xfId="15250"/>
    <cellStyle name="Normal 2 3 4 2 3 3" xfId="10768"/>
    <cellStyle name="Normal 2 3 4 2 4" xfId="3232"/>
    <cellStyle name="Normal 2 3 4 2 4 2" xfId="7714"/>
    <cellStyle name="Normal 2 3 4 2 4 2 2" xfId="16744"/>
    <cellStyle name="Normal 2 3 4 2 4 3" xfId="12262"/>
    <cellStyle name="Normal 2 3 4 2 5" xfId="4726"/>
    <cellStyle name="Normal 2 3 4 2 5 2" xfId="13756"/>
    <cellStyle name="Normal 2 3 4 2 6" xfId="9274"/>
    <cellStyle name="Normal 2 3 4 3" xfId="430"/>
    <cellStyle name="Normal 2 3 4 3 2" xfId="1177"/>
    <cellStyle name="Normal 2 3 4 3 2 2" xfId="2671"/>
    <cellStyle name="Normal 2 3 4 3 2 2 2" xfId="7153"/>
    <cellStyle name="Normal 2 3 4 3 2 2 2 2" xfId="16183"/>
    <cellStyle name="Normal 2 3 4 3 2 2 3" xfId="11701"/>
    <cellStyle name="Normal 2 3 4 3 2 3" xfId="4165"/>
    <cellStyle name="Normal 2 3 4 3 2 3 2" xfId="8647"/>
    <cellStyle name="Normal 2 3 4 3 2 3 2 2" xfId="17677"/>
    <cellStyle name="Normal 2 3 4 3 2 3 3" xfId="13195"/>
    <cellStyle name="Normal 2 3 4 3 2 4" xfId="5659"/>
    <cellStyle name="Normal 2 3 4 3 2 4 2" xfId="14689"/>
    <cellStyle name="Normal 2 3 4 3 2 5" xfId="10207"/>
    <cellStyle name="Normal 2 3 4 3 3" xfId="1924"/>
    <cellStyle name="Normal 2 3 4 3 3 2" xfId="6406"/>
    <cellStyle name="Normal 2 3 4 3 3 2 2" xfId="15436"/>
    <cellStyle name="Normal 2 3 4 3 3 3" xfId="10954"/>
    <cellStyle name="Normal 2 3 4 3 4" xfId="3418"/>
    <cellStyle name="Normal 2 3 4 3 4 2" xfId="7900"/>
    <cellStyle name="Normal 2 3 4 3 4 2 2" xfId="16930"/>
    <cellStyle name="Normal 2 3 4 3 4 3" xfId="12448"/>
    <cellStyle name="Normal 2 3 4 3 5" xfId="4912"/>
    <cellStyle name="Normal 2 3 4 3 5 2" xfId="13942"/>
    <cellStyle name="Normal 2 3 4 3 6" xfId="9460"/>
    <cellStyle name="Normal 2 3 4 4" xfId="616"/>
    <cellStyle name="Normal 2 3 4 4 2" xfId="1363"/>
    <cellStyle name="Normal 2 3 4 4 2 2" xfId="2857"/>
    <cellStyle name="Normal 2 3 4 4 2 2 2" xfId="7339"/>
    <cellStyle name="Normal 2 3 4 4 2 2 2 2" xfId="16369"/>
    <cellStyle name="Normal 2 3 4 4 2 2 3" xfId="11887"/>
    <cellStyle name="Normal 2 3 4 4 2 3" xfId="4351"/>
    <cellStyle name="Normal 2 3 4 4 2 3 2" xfId="8833"/>
    <cellStyle name="Normal 2 3 4 4 2 3 2 2" xfId="17863"/>
    <cellStyle name="Normal 2 3 4 4 2 3 3" xfId="13381"/>
    <cellStyle name="Normal 2 3 4 4 2 4" xfId="5845"/>
    <cellStyle name="Normal 2 3 4 4 2 4 2" xfId="14875"/>
    <cellStyle name="Normal 2 3 4 4 2 5" xfId="10393"/>
    <cellStyle name="Normal 2 3 4 4 3" xfId="2110"/>
    <cellStyle name="Normal 2 3 4 4 3 2" xfId="6592"/>
    <cellStyle name="Normal 2 3 4 4 3 2 2" xfId="15622"/>
    <cellStyle name="Normal 2 3 4 4 3 3" xfId="11140"/>
    <cellStyle name="Normal 2 3 4 4 4" xfId="3604"/>
    <cellStyle name="Normal 2 3 4 4 4 2" xfId="8086"/>
    <cellStyle name="Normal 2 3 4 4 4 2 2" xfId="17116"/>
    <cellStyle name="Normal 2 3 4 4 4 3" xfId="12634"/>
    <cellStyle name="Normal 2 3 4 4 5" xfId="5098"/>
    <cellStyle name="Normal 2 3 4 4 5 2" xfId="14128"/>
    <cellStyle name="Normal 2 3 4 4 6" xfId="9646"/>
    <cellStyle name="Normal 2 3 4 5" xfId="803"/>
    <cellStyle name="Normal 2 3 4 5 2" xfId="2297"/>
    <cellStyle name="Normal 2 3 4 5 2 2" xfId="6779"/>
    <cellStyle name="Normal 2 3 4 5 2 2 2" xfId="15809"/>
    <cellStyle name="Normal 2 3 4 5 2 3" xfId="11327"/>
    <cellStyle name="Normal 2 3 4 5 3" xfId="3791"/>
    <cellStyle name="Normal 2 3 4 5 3 2" xfId="8273"/>
    <cellStyle name="Normal 2 3 4 5 3 2 2" xfId="17303"/>
    <cellStyle name="Normal 2 3 4 5 3 3" xfId="12821"/>
    <cellStyle name="Normal 2 3 4 5 4" xfId="5285"/>
    <cellStyle name="Normal 2 3 4 5 4 2" xfId="14315"/>
    <cellStyle name="Normal 2 3 4 5 5" xfId="9833"/>
    <cellStyle name="Normal 2 3 4 6" xfId="1552"/>
    <cellStyle name="Normal 2 3 4 6 2" xfId="6034"/>
    <cellStyle name="Normal 2 3 4 6 2 2" xfId="15064"/>
    <cellStyle name="Normal 2 3 4 6 3" xfId="10582"/>
    <cellStyle name="Normal 2 3 4 7" xfId="3046"/>
    <cellStyle name="Normal 2 3 4 7 2" xfId="7528"/>
    <cellStyle name="Normal 2 3 4 7 2 2" xfId="16558"/>
    <cellStyle name="Normal 2 3 4 7 3" xfId="12076"/>
    <cellStyle name="Normal 2 3 4 8" xfId="4540"/>
    <cellStyle name="Normal 2 3 4 8 2" xfId="13570"/>
    <cellStyle name="Normal 2 3 4 9" xfId="9088"/>
    <cellStyle name="Normal 2 3 5" xfId="82"/>
    <cellStyle name="Normal 2 3 5 2" xfId="268"/>
    <cellStyle name="Normal 2 3 5 2 2" xfId="1012"/>
    <cellStyle name="Normal 2 3 5 2 2 2" xfId="2506"/>
    <cellStyle name="Normal 2 3 5 2 2 2 2" xfId="6988"/>
    <cellStyle name="Normal 2 3 5 2 2 2 2 2" xfId="16018"/>
    <cellStyle name="Normal 2 3 5 2 2 2 3" xfId="11536"/>
    <cellStyle name="Normal 2 3 5 2 2 3" xfId="4000"/>
    <cellStyle name="Normal 2 3 5 2 2 3 2" xfId="8482"/>
    <cellStyle name="Normal 2 3 5 2 2 3 2 2" xfId="17512"/>
    <cellStyle name="Normal 2 3 5 2 2 3 3" xfId="13030"/>
    <cellStyle name="Normal 2 3 5 2 2 4" xfId="5494"/>
    <cellStyle name="Normal 2 3 5 2 2 4 2" xfId="14524"/>
    <cellStyle name="Normal 2 3 5 2 2 5" xfId="10042"/>
    <cellStyle name="Normal 2 3 5 2 3" xfId="1762"/>
    <cellStyle name="Normal 2 3 5 2 3 2" xfId="6244"/>
    <cellStyle name="Normal 2 3 5 2 3 2 2" xfId="15274"/>
    <cellStyle name="Normal 2 3 5 2 3 3" xfId="10792"/>
    <cellStyle name="Normal 2 3 5 2 4" xfId="3256"/>
    <cellStyle name="Normal 2 3 5 2 4 2" xfId="7738"/>
    <cellStyle name="Normal 2 3 5 2 4 2 2" xfId="16768"/>
    <cellStyle name="Normal 2 3 5 2 4 3" xfId="12286"/>
    <cellStyle name="Normal 2 3 5 2 5" xfId="4750"/>
    <cellStyle name="Normal 2 3 5 2 5 2" xfId="13780"/>
    <cellStyle name="Normal 2 3 5 2 6" xfId="9298"/>
    <cellStyle name="Normal 2 3 5 3" xfId="454"/>
    <cellStyle name="Normal 2 3 5 3 2" xfId="1201"/>
    <cellStyle name="Normal 2 3 5 3 2 2" xfId="2695"/>
    <cellStyle name="Normal 2 3 5 3 2 2 2" xfId="7177"/>
    <cellStyle name="Normal 2 3 5 3 2 2 2 2" xfId="16207"/>
    <cellStyle name="Normal 2 3 5 3 2 2 3" xfId="11725"/>
    <cellStyle name="Normal 2 3 5 3 2 3" xfId="4189"/>
    <cellStyle name="Normal 2 3 5 3 2 3 2" xfId="8671"/>
    <cellStyle name="Normal 2 3 5 3 2 3 2 2" xfId="17701"/>
    <cellStyle name="Normal 2 3 5 3 2 3 3" xfId="13219"/>
    <cellStyle name="Normal 2 3 5 3 2 4" xfId="5683"/>
    <cellStyle name="Normal 2 3 5 3 2 4 2" xfId="14713"/>
    <cellStyle name="Normal 2 3 5 3 2 5" xfId="10231"/>
    <cellStyle name="Normal 2 3 5 3 3" xfId="1948"/>
    <cellStyle name="Normal 2 3 5 3 3 2" xfId="6430"/>
    <cellStyle name="Normal 2 3 5 3 3 2 2" xfId="15460"/>
    <cellStyle name="Normal 2 3 5 3 3 3" xfId="10978"/>
    <cellStyle name="Normal 2 3 5 3 4" xfId="3442"/>
    <cellStyle name="Normal 2 3 5 3 4 2" xfId="7924"/>
    <cellStyle name="Normal 2 3 5 3 4 2 2" xfId="16954"/>
    <cellStyle name="Normal 2 3 5 3 4 3" xfId="12472"/>
    <cellStyle name="Normal 2 3 5 3 5" xfId="4936"/>
    <cellStyle name="Normal 2 3 5 3 5 2" xfId="13966"/>
    <cellStyle name="Normal 2 3 5 3 6" xfId="9484"/>
    <cellStyle name="Normal 2 3 5 4" xfId="640"/>
    <cellStyle name="Normal 2 3 5 4 2" xfId="1387"/>
    <cellStyle name="Normal 2 3 5 4 2 2" xfId="2881"/>
    <cellStyle name="Normal 2 3 5 4 2 2 2" xfId="7363"/>
    <cellStyle name="Normal 2 3 5 4 2 2 2 2" xfId="16393"/>
    <cellStyle name="Normal 2 3 5 4 2 2 3" xfId="11911"/>
    <cellStyle name="Normal 2 3 5 4 2 3" xfId="4375"/>
    <cellStyle name="Normal 2 3 5 4 2 3 2" xfId="8857"/>
    <cellStyle name="Normal 2 3 5 4 2 3 2 2" xfId="17887"/>
    <cellStyle name="Normal 2 3 5 4 2 3 3" xfId="13405"/>
    <cellStyle name="Normal 2 3 5 4 2 4" xfId="5869"/>
    <cellStyle name="Normal 2 3 5 4 2 4 2" xfId="14899"/>
    <cellStyle name="Normal 2 3 5 4 2 5" xfId="10417"/>
    <cellStyle name="Normal 2 3 5 4 3" xfId="2134"/>
    <cellStyle name="Normal 2 3 5 4 3 2" xfId="6616"/>
    <cellStyle name="Normal 2 3 5 4 3 2 2" xfId="15646"/>
    <cellStyle name="Normal 2 3 5 4 3 3" xfId="11164"/>
    <cellStyle name="Normal 2 3 5 4 4" xfId="3628"/>
    <cellStyle name="Normal 2 3 5 4 4 2" xfId="8110"/>
    <cellStyle name="Normal 2 3 5 4 4 2 2" xfId="17140"/>
    <cellStyle name="Normal 2 3 5 4 4 3" xfId="12658"/>
    <cellStyle name="Normal 2 3 5 4 5" xfId="5122"/>
    <cellStyle name="Normal 2 3 5 4 5 2" xfId="14152"/>
    <cellStyle name="Normal 2 3 5 4 6" xfId="9670"/>
    <cellStyle name="Normal 2 3 5 5" xfId="827"/>
    <cellStyle name="Normal 2 3 5 5 2" xfId="2321"/>
    <cellStyle name="Normal 2 3 5 5 2 2" xfId="6803"/>
    <cellStyle name="Normal 2 3 5 5 2 2 2" xfId="15833"/>
    <cellStyle name="Normal 2 3 5 5 2 3" xfId="11351"/>
    <cellStyle name="Normal 2 3 5 5 3" xfId="3815"/>
    <cellStyle name="Normal 2 3 5 5 3 2" xfId="8297"/>
    <cellStyle name="Normal 2 3 5 5 3 2 2" xfId="17327"/>
    <cellStyle name="Normal 2 3 5 5 3 3" xfId="12845"/>
    <cellStyle name="Normal 2 3 5 5 4" xfId="5309"/>
    <cellStyle name="Normal 2 3 5 5 4 2" xfId="14339"/>
    <cellStyle name="Normal 2 3 5 5 5" xfId="9857"/>
    <cellStyle name="Normal 2 3 5 6" xfId="1576"/>
    <cellStyle name="Normal 2 3 5 6 2" xfId="6058"/>
    <cellStyle name="Normal 2 3 5 6 2 2" xfId="15088"/>
    <cellStyle name="Normal 2 3 5 6 3" xfId="10606"/>
    <cellStyle name="Normal 2 3 5 7" xfId="3070"/>
    <cellStyle name="Normal 2 3 5 7 2" xfId="7552"/>
    <cellStyle name="Normal 2 3 5 7 2 2" xfId="16582"/>
    <cellStyle name="Normal 2 3 5 7 3" xfId="12100"/>
    <cellStyle name="Normal 2 3 5 8" xfId="4564"/>
    <cellStyle name="Normal 2 3 5 8 2" xfId="13594"/>
    <cellStyle name="Normal 2 3 5 9" xfId="9112"/>
    <cellStyle name="Normal 2 3 6" xfId="106"/>
    <cellStyle name="Normal 2 3 6 2" xfId="292"/>
    <cellStyle name="Normal 2 3 6 2 2" xfId="1035"/>
    <cellStyle name="Normal 2 3 6 2 2 2" xfId="2529"/>
    <cellStyle name="Normal 2 3 6 2 2 2 2" xfId="7011"/>
    <cellStyle name="Normal 2 3 6 2 2 2 2 2" xfId="16041"/>
    <cellStyle name="Normal 2 3 6 2 2 2 3" xfId="11559"/>
    <cellStyle name="Normal 2 3 6 2 2 3" xfId="4023"/>
    <cellStyle name="Normal 2 3 6 2 2 3 2" xfId="8505"/>
    <cellStyle name="Normal 2 3 6 2 2 3 2 2" xfId="17535"/>
    <cellStyle name="Normal 2 3 6 2 2 3 3" xfId="13053"/>
    <cellStyle name="Normal 2 3 6 2 2 4" xfId="5517"/>
    <cellStyle name="Normal 2 3 6 2 2 4 2" xfId="14547"/>
    <cellStyle name="Normal 2 3 6 2 2 5" xfId="10065"/>
    <cellStyle name="Normal 2 3 6 2 3" xfId="1786"/>
    <cellStyle name="Normal 2 3 6 2 3 2" xfId="6268"/>
    <cellStyle name="Normal 2 3 6 2 3 2 2" xfId="15298"/>
    <cellStyle name="Normal 2 3 6 2 3 3" xfId="10816"/>
    <cellStyle name="Normal 2 3 6 2 4" xfId="3280"/>
    <cellStyle name="Normal 2 3 6 2 4 2" xfId="7762"/>
    <cellStyle name="Normal 2 3 6 2 4 2 2" xfId="16792"/>
    <cellStyle name="Normal 2 3 6 2 4 3" xfId="12310"/>
    <cellStyle name="Normal 2 3 6 2 5" xfId="4774"/>
    <cellStyle name="Normal 2 3 6 2 5 2" xfId="13804"/>
    <cellStyle name="Normal 2 3 6 2 6" xfId="9322"/>
    <cellStyle name="Normal 2 3 6 3" xfId="478"/>
    <cellStyle name="Normal 2 3 6 3 2" xfId="1225"/>
    <cellStyle name="Normal 2 3 6 3 2 2" xfId="2719"/>
    <cellStyle name="Normal 2 3 6 3 2 2 2" xfId="7201"/>
    <cellStyle name="Normal 2 3 6 3 2 2 2 2" xfId="16231"/>
    <cellStyle name="Normal 2 3 6 3 2 2 3" xfId="11749"/>
    <cellStyle name="Normal 2 3 6 3 2 3" xfId="4213"/>
    <cellStyle name="Normal 2 3 6 3 2 3 2" xfId="8695"/>
    <cellStyle name="Normal 2 3 6 3 2 3 2 2" xfId="17725"/>
    <cellStyle name="Normal 2 3 6 3 2 3 3" xfId="13243"/>
    <cellStyle name="Normal 2 3 6 3 2 4" xfId="5707"/>
    <cellStyle name="Normal 2 3 6 3 2 4 2" xfId="14737"/>
    <cellStyle name="Normal 2 3 6 3 2 5" xfId="10255"/>
    <cellStyle name="Normal 2 3 6 3 3" xfId="1972"/>
    <cellStyle name="Normal 2 3 6 3 3 2" xfId="6454"/>
    <cellStyle name="Normal 2 3 6 3 3 2 2" xfId="15484"/>
    <cellStyle name="Normal 2 3 6 3 3 3" xfId="11002"/>
    <cellStyle name="Normal 2 3 6 3 4" xfId="3466"/>
    <cellStyle name="Normal 2 3 6 3 4 2" xfId="7948"/>
    <cellStyle name="Normal 2 3 6 3 4 2 2" xfId="16978"/>
    <cellStyle name="Normal 2 3 6 3 4 3" xfId="12496"/>
    <cellStyle name="Normal 2 3 6 3 5" xfId="4960"/>
    <cellStyle name="Normal 2 3 6 3 5 2" xfId="13990"/>
    <cellStyle name="Normal 2 3 6 3 6" xfId="9508"/>
    <cellStyle name="Normal 2 3 6 4" xfId="664"/>
    <cellStyle name="Normal 2 3 6 4 2" xfId="1411"/>
    <cellStyle name="Normal 2 3 6 4 2 2" xfId="2905"/>
    <cellStyle name="Normal 2 3 6 4 2 2 2" xfId="7387"/>
    <cellStyle name="Normal 2 3 6 4 2 2 2 2" xfId="16417"/>
    <cellStyle name="Normal 2 3 6 4 2 2 3" xfId="11935"/>
    <cellStyle name="Normal 2 3 6 4 2 3" xfId="4399"/>
    <cellStyle name="Normal 2 3 6 4 2 3 2" xfId="8881"/>
    <cellStyle name="Normal 2 3 6 4 2 3 2 2" xfId="17911"/>
    <cellStyle name="Normal 2 3 6 4 2 3 3" xfId="13429"/>
    <cellStyle name="Normal 2 3 6 4 2 4" xfId="5893"/>
    <cellStyle name="Normal 2 3 6 4 2 4 2" xfId="14923"/>
    <cellStyle name="Normal 2 3 6 4 2 5" xfId="10441"/>
    <cellStyle name="Normal 2 3 6 4 3" xfId="2158"/>
    <cellStyle name="Normal 2 3 6 4 3 2" xfId="6640"/>
    <cellStyle name="Normal 2 3 6 4 3 2 2" xfId="15670"/>
    <cellStyle name="Normal 2 3 6 4 3 3" xfId="11188"/>
    <cellStyle name="Normal 2 3 6 4 4" xfId="3652"/>
    <cellStyle name="Normal 2 3 6 4 4 2" xfId="8134"/>
    <cellStyle name="Normal 2 3 6 4 4 2 2" xfId="17164"/>
    <cellStyle name="Normal 2 3 6 4 4 3" xfId="12682"/>
    <cellStyle name="Normal 2 3 6 4 5" xfId="5146"/>
    <cellStyle name="Normal 2 3 6 4 5 2" xfId="14176"/>
    <cellStyle name="Normal 2 3 6 4 6" xfId="9694"/>
    <cellStyle name="Normal 2 3 6 5" xfId="851"/>
    <cellStyle name="Normal 2 3 6 5 2" xfId="2345"/>
    <cellStyle name="Normal 2 3 6 5 2 2" xfId="6827"/>
    <cellStyle name="Normal 2 3 6 5 2 2 2" xfId="15857"/>
    <cellStyle name="Normal 2 3 6 5 2 3" xfId="11375"/>
    <cellStyle name="Normal 2 3 6 5 3" xfId="3839"/>
    <cellStyle name="Normal 2 3 6 5 3 2" xfId="8321"/>
    <cellStyle name="Normal 2 3 6 5 3 2 2" xfId="17351"/>
    <cellStyle name="Normal 2 3 6 5 3 3" xfId="12869"/>
    <cellStyle name="Normal 2 3 6 5 4" xfId="5333"/>
    <cellStyle name="Normal 2 3 6 5 4 2" xfId="14363"/>
    <cellStyle name="Normal 2 3 6 5 5" xfId="9881"/>
    <cellStyle name="Normal 2 3 6 6" xfId="1600"/>
    <cellStyle name="Normal 2 3 6 6 2" xfId="6082"/>
    <cellStyle name="Normal 2 3 6 6 2 2" xfId="15112"/>
    <cellStyle name="Normal 2 3 6 6 3" xfId="10630"/>
    <cellStyle name="Normal 2 3 6 7" xfId="3094"/>
    <cellStyle name="Normal 2 3 6 7 2" xfId="7576"/>
    <cellStyle name="Normal 2 3 6 7 2 2" xfId="16606"/>
    <cellStyle name="Normal 2 3 6 7 3" xfId="12124"/>
    <cellStyle name="Normal 2 3 6 8" xfId="4588"/>
    <cellStyle name="Normal 2 3 6 8 2" xfId="13618"/>
    <cellStyle name="Normal 2 3 6 9" xfId="9136"/>
    <cellStyle name="Normal 2 3 7" xfId="129"/>
    <cellStyle name="Normal 2 3 7 2" xfId="315"/>
    <cellStyle name="Normal 2 3 7 2 2" xfId="1058"/>
    <cellStyle name="Normal 2 3 7 2 2 2" xfId="2552"/>
    <cellStyle name="Normal 2 3 7 2 2 2 2" xfId="7034"/>
    <cellStyle name="Normal 2 3 7 2 2 2 2 2" xfId="16064"/>
    <cellStyle name="Normal 2 3 7 2 2 2 3" xfId="11582"/>
    <cellStyle name="Normal 2 3 7 2 2 3" xfId="4046"/>
    <cellStyle name="Normal 2 3 7 2 2 3 2" xfId="8528"/>
    <cellStyle name="Normal 2 3 7 2 2 3 2 2" xfId="17558"/>
    <cellStyle name="Normal 2 3 7 2 2 3 3" xfId="13076"/>
    <cellStyle name="Normal 2 3 7 2 2 4" xfId="5540"/>
    <cellStyle name="Normal 2 3 7 2 2 4 2" xfId="14570"/>
    <cellStyle name="Normal 2 3 7 2 2 5" xfId="10088"/>
    <cellStyle name="Normal 2 3 7 2 3" xfId="1809"/>
    <cellStyle name="Normal 2 3 7 2 3 2" xfId="6291"/>
    <cellStyle name="Normal 2 3 7 2 3 2 2" xfId="15321"/>
    <cellStyle name="Normal 2 3 7 2 3 3" xfId="10839"/>
    <cellStyle name="Normal 2 3 7 2 4" xfId="3303"/>
    <cellStyle name="Normal 2 3 7 2 4 2" xfId="7785"/>
    <cellStyle name="Normal 2 3 7 2 4 2 2" xfId="16815"/>
    <cellStyle name="Normal 2 3 7 2 4 3" xfId="12333"/>
    <cellStyle name="Normal 2 3 7 2 5" xfId="4797"/>
    <cellStyle name="Normal 2 3 7 2 5 2" xfId="13827"/>
    <cellStyle name="Normal 2 3 7 2 6" xfId="9345"/>
    <cellStyle name="Normal 2 3 7 3" xfId="501"/>
    <cellStyle name="Normal 2 3 7 3 2" xfId="1248"/>
    <cellStyle name="Normal 2 3 7 3 2 2" xfId="2742"/>
    <cellStyle name="Normal 2 3 7 3 2 2 2" xfId="7224"/>
    <cellStyle name="Normal 2 3 7 3 2 2 2 2" xfId="16254"/>
    <cellStyle name="Normal 2 3 7 3 2 2 3" xfId="11772"/>
    <cellStyle name="Normal 2 3 7 3 2 3" xfId="4236"/>
    <cellStyle name="Normal 2 3 7 3 2 3 2" xfId="8718"/>
    <cellStyle name="Normal 2 3 7 3 2 3 2 2" xfId="17748"/>
    <cellStyle name="Normal 2 3 7 3 2 3 3" xfId="13266"/>
    <cellStyle name="Normal 2 3 7 3 2 4" xfId="5730"/>
    <cellStyle name="Normal 2 3 7 3 2 4 2" xfId="14760"/>
    <cellStyle name="Normal 2 3 7 3 2 5" xfId="10278"/>
    <cellStyle name="Normal 2 3 7 3 3" xfId="1995"/>
    <cellStyle name="Normal 2 3 7 3 3 2" xfId="6477"/>
    <cellStyle name="Normal 2 3 7 3 3 2 2" xfId="15507"/>
    <cellStyle name="Normal 2 3 7 3 3 3" xfId="11025"/>
    <cellStyle name="Normal 2 3 7 3 4" xfId="3489"/>
    <cellStyle name="Normal 2 3 7 3 4 2" xfId="7971"/>
    <cellStyle name="Normal 2 3 7 3 4 2 2" xfId="17001"/>
    <cellStyle name="Normal 2 3 7 3 4 3" xfId="12519"/>
    <cellStyle name="Normal 2 3 7 3 5" xfId="4983"/>
    <cellStyle name="Normal 2 3 7 3 5 2" xfId="14013"/>
    <cellStyle name="Normal 2 3 7 3 6" xfId="9531"/>
    <cellStyle name="Normal 2 3 7 4" xfId="687"/>
    <cellStyle name="Normal 2 3 7 4 2" xfId="1434"/>
    <cellStyle name="Normal 2 3 7 4 2 2" xfId="2928"/>
    <cellStyle name="Normal 2 3 7 4 2 2 2" xfId="7410"/>
    <cellStyle name="Normal 2 3 7 4 2 2 2 2" xfId="16440"/>
    <cellStyle name="Normal 2 3 7 4 2 2 3" xfId="11958"/>
    <cellStyle name="Normal 2 3 7 4 2 3" xfId="4422"/>
    <cellStyle name="Normal 2 3 7 4 2 3 2" xfId="8904"/>
    <cellStyle name="Normal 2 3 7 4 2 3 2 2" xfId="17934"/>
    <cellStyle name="Normal 2 3 7 4 2 3 3" xfId="13452"/>
    <cellStyle name="Normal 2 3 7 4 2 4" xfId="5916"/>
    <cellStyle name="Normal 2 3 7 4 2 4 2" xfId="14946"/>
    <cellStyle name="Normal 2 3 7 4 2 5" xfId="10464"/>
    <cellStyle name="Normal 2 3 7 4 3" xfId="2181"/>
    <cellStyle name="Normal 2 3 7 4 3 2" xfId="6663"/>
    <cellStyle name="Normal 2 3 7 4 3 2 2" xfId="15693"/>
    <cellStyle name="Normal 2 3 7 4 3 3" xfId="11211"/>
    <cellStyle name="Normal 2 3 7 4 4" xfId="3675"/>
    <cellStyle name="Normal 2 3 7 4 4 2" xfId="8157"/>
    <cellStyle name="Normal 2 3 7 4 4 2 2" xfId="17187"/>
    <cellStyle name="Normal 2 3 7 4 4 3" xfId="12705"/>
    <cellStyle name="Normal 2 3 7 4 5" xfId="5169"/>
    <cellStyle name="Normal 2 3 7 4 5 2" xfId="14199"/>
    <cellStyle name="Normal 2 3 7 4 6" xfId="9717"/>
    <cellStyle name="Normal 2 3 7 5" xfId="874"/>
    <cellStyle name="Normal 2 3 7 5 2" xfId="2368"/>
    <cellStyle name="Normal 2 3 7 5 2 2" xfId="6850"/>
    <cellStyle name="Normal 2 3 7 5 2 2 2" xfId="15880"/>
    <cellStyle name="Normal 2 3 7 5 2 3" xfId="11398"/>
    <cellStyle name="Normal 2 3 7 5 3" xfId="3862"/>
    <cellStyle name="Normal 2 3 7 5 3 2" xfId="8344"/>
    <cellStyle name="Normal 2 3 7 5 3 2 2" xfId="17374"/>
    <cellStyle name="Normal 2 3 7 5 3 3" xfId="12892"/>
    <cellStyle name="Normal 2 3 7 5 4" xfId="5356"/>
    <cellStyle name="Normal 2 3 7 5 4 2" xfId="14386"/>
    <cellStyle name="Normal 2 3 7 5 5" xfId="9904"/>
    <cellStyle name="Normal 2 3 7 6" xfId="1623"/>
    <cellStyle name="Normal 2 3 7 6 2" xfId="6105"/>
    <cellStyle name="Normal 2 3 7 6 2 2" xfId="15135"/>
    <cellStyle name="Normal 2 3 7 6 3" xfId="10653"/>
    <cellStyle name="Normal 2 3 7 7" xfId="3117"/>
    <cellStyle name="Normal 2 3 7 7 2" xfId="7599"/>
    <cellStyle name="Normal 2 3 7 7 2 2" xfId="16629"/>
    <cellStyle name="Normal 2 3 7 7 3" xfId="12147"/>
    <cellStyle name="Normal 2 3 7 8" xfId="4611"/>
    <cellStyle name="Normal 2 3 7 8 2" xfId="13641"/>
    <cellStyle name="Normal 2 3 7 9" xfId="9159"/>
    <cellStyle name="Normal 2 3 8" xfId="152"/>
    <cellStyle name="Normal 2 3 8 2" xfId="338"/>
    <cellStyle name="Normal 2 3 8 2 2" xfId="1081"/>
    <cellStyle name="Normal 2 3 8 2 2 2" xfId="2575"/>
    <cellStyle name="Normal 2 3 8 2 2 2 2" xfId="7057"/>
    <cellStyle name="Normal 2 3 8 2 2 2 2 2" xfId="16087"/>
    <cellStyle name="Normal 2 3 8 2 2 2 3" xfId="11605"/>
    <cellStyle name="Normal 2 3 8 2 2 3" xfId="4069"/>
    <cellStyle name="Normal 2 3 8 2 2 3 2" xfId="8551"/>
    <cellStyle name="Normal 2 3 8 2 2 3 2 2" xfId="17581"/>
    <cellStyle name="Normal 2 3 8 2 2 3 3" xfId="13099"/>
    <cellStyle name="Normal 2 3 8 2 2 4" xfId="5563"/>
    <cellStyle name="Normal 2 3 8 2 2 4 2" xfId="14593"/>
    <cellStyle name="Normal 2 3 8 2 2 5" xfId="10111"/>
    <cellStyle name="Normal 2 3 8 2 3" xfId="1832"/>
    <cellStyle name="Normal 2 3 8 2 3 2" xfId="6314"/>
    <cellStyle name="Normal 2 3 8 2 3 2 2" xfId="15344"/>
    <cellStyle name="Normal 2 3 8 2 3 3" xfId="10862"/>
    <cellStyle name="Normal 2 3 8 2 4" xfId="3326"/>
    <cellStyle name="Normal 2 3 8 2 4 2" xfId="7808"/>
    <cellStyle name="Normal 2 3 8 2 4 2 2" xfId="16838"/>
    <cellStyle name="Normal 2 3 8 2 4 3" xfId="12356"/>
    <cellStyle name="Normal 2 3 8 2 5" xfId="4820"/>
    <cellStyle name="Normal 2 3 8 2 5 2" xfId="13850"/>
    <cellStyle name="Normal 2 3 8 2 6" xfId="9368"/>
    <cellStyle name="Normal 2 3 8 3" xfId="524"/>
    <cellStyle name="Normal 2 3 8 3 2" xfId="1271"/>
    <cellStyle name="Normal 2 3 8 3 2 2" xfId="2765"/>
    <cellStyle name="Normal 2 3 8 3 2 2 2" xfId="7247"/>
    <cellStyle name="Normal 2 3 8 3 2 2 2 2" xfId="16277"/>
    <cellStyle name="Normal 2 3 8 3 2 2 3" xfId="11795"/>
    <cellStyle name="Normal 2 3 8 3 2 3" xfId="4259"/>
    <cellStyle name="Normal 2 3 8 3 2 3 2" xfId="8741"/>
    <cellStyle name="Normal 2 3 8 3 2 3 2 2" xfId="17771"/>
    <cellStyle name="Normal 2 3 8 3 2 3 3" xfId="13289"/>
    <cellStyle name="Normal 2 3 8 3 2 4" xfId="5753"/>
    <cellStyle name="Normal 2 3 8 3 2 4 2" xfId="14783"/>
    <cellStyle name="Normal 2 3 8 3 2 5" xfId="10301"/>
    <cellStyle name="Normal 2 3 8 3 3" xfId="2018"/>
    <cellStyle name="Normal 2 3 8 3 3 2" xfId="6500"/>
    <cellStyle name="Normal 2 3 8 3 3 2 2" xfId="15530"/>
    <cellStyle name="Normal 2 3 8 3 3 3" xfId="11048"/>
    <cellStyle name="Normal 2 3 8 3 4" xfId="3512"/>
    <cellStyle name="Normal 2 3 8 3 4 2" xfId="7994"/>
    <cellStyle name="Normal 2 3 8 3 4 2 2" xfId="17024"/>
    <cellStyle name="Normal 2 3 8 3 4 3" xfId="12542"/>
    <cellStyle name="Normal 2 3 8 3 5" xfId="5006"/>
    <cellStyle name="Normal 2 3 8 3 5 2" xfId="14036"/>
    <cellStyle name="Normal 2 3 8 3 6" xfId="9554"/>
    <cellStyle name="Normal 2 3 8 4" xfId="710"/>
    <cellStyle name="Normal 2 3 8 4 2" xfId="1457"/>
    <cellStyle name="Normal 2 3 8 4 2 2" xfId="2951"/>
    <cellStyle name="Normal 2 3 8 4 2 2 2" xfId="7433"/>
    <cellStyle name="Normal 2 3 8 4 2 2 2 2" xfId="16463"/>
    <cellStyle name="Normal 2 3 8 4 2 2 3" xfId="11981"/>
    <cellStyle name="Normal 2 3 8 4 2 3" xfId="4445"/>
    <cellStyle name="Normal 2 3 8 4 2 3 2" xfId="8927"/>
    <cellStyle name="Normal 2 3 8 4 2 3 2 2" xfId="17957"/>
    <cellStyle name="Normal 2 3 8 4 2 3 3" xfId="13475"/>
    <cellStyle name="Normal 2 3 8 4 2 4" xfId="5939"/>
    <cellStyle name="Normal 2 3 8 4 2 4 2" xfId="14969"/>
    <cellStyle name="Normal 2 3 8 4 2 5" xfId="10487"/>
    <cellStyle name="Normal 2 3 8 4 3" xfId="2204"/>
    <cellStyle name="Normal 2 3 8 4 3 2" xfId="6686"/>
    <cellStyle name="Normal 2 3 8 4 3 2 2" xfId="15716"/>
    <cellStyle name="Normal 2 3 8 4 3 3" xfId="11234"/>
    <cellStyle name="Normal 2 3 8 4 4" xfId="3698"/>
    <cellStyle name="Normal 2 3 8 4 4 2" xfId="8180"/>
    <cellStyle name="Normal 2 3 8 4 4 2 2" xfId="17210"/>
    <cellStyle name="Normal 2 3 8 4 4 3" xfId="12728"/>
    <cellStyle name="Normal 2 3 8 4 5" xfId="5192"/>
    <cellStyle name="Normal 2 3 8 4 5 2" xfId="14222"/>
    <cellStyle name="Normal 2 3 8 4 6" xfId="9740"/>
    <cellStyle name="Normal 2 3 8 5" xfId="897"/>
    <cellStyle name="Normal 2 3 8 5 2" xfId="2391"/>
    <cellStyle name="Normal 2 3 8 5 2 2" xfId="6873"/>
    <cellStyle name="Normal 2 3 8 5 2 2 2" xfId="15903"/>
    <cellStyle name="Normal 2 3 8 5 2 3" xfId="11421"/>
    <cellStyle name="Normal 2 3 8 5 3" xfId="3885"/>
    <cellStyle name="Normal 2 3 8 5 3 2" xfId="8367"/>
    <cellStyle name="Normal 2 3 8 5 3 2 2" xfId="17397"/>
    <cellStyle name="Normal 2 3 8 5 3 3" xfId="12915"/>
    <cellStyle name="Normal 2 3 8 5 4" xfId="5379"/>
    <cellStyle name="Normal 2 3 8 5 4 2" xfId="14409"/>
    <cellStyle name="Normal 2 3 8 5 5" xfId="9927"/>
    <cellStyle name="Normal 2 3 8 6" xfId="1646"/>
    <cellStyle name="Normal 2 3 8 6 2" xfId="6128"/>
    <cellStyle name="Normal 2 3 8 6 2 2" xfId="15158"/>
    <cellStyle name="Normal 2 3 8 6 3" xfId="10676"/>
    <cellStyle name="Normal 2 3 8 7" xfId="3140"/>
    <cellStyle name="Normal 2 3 8 7 2" xfId="7622"/>
    <cellStyle name="Normal 2 3 8 7 2 2" xfId="16652"/>
    <cellStyle name="Normal 2 3 8 7 3" xfId="12170"/>
    <cellStyle name="Normal 2 3 8 8" xfId="4634"/>
    <cellStyle name="Normal 2 3 8 8 2" xfId="13664"/>
    <cellStyle name="Normal 2 3 8 9" xfId="9182"/>
    <cellStyle name="Normal 2 3 9" xfId="175"/>
    <cellStyle name="Normal 2 3 9 2" xfId="361"/>
    <cellStyle name="Normal 2 3 9 2 2" xfId="1104"/>
    <cellStyle name="Normal 2 3 9 2 2 2" xfId="2598"/>
    <cellStyle name="Normal 2 3 9 2 2 2 2" xfId="7080"/>
    <cellStyle name="Normal 2 3 9 2 2 2 2 2" xfId="16110"/>
    <cellStyle name="Normal 2 3 9 2 2 2 3" xfId="11628"/>
    <cellStyle name="Normal 2 3 9 2 2 3" xfId="4092"/>
    <cellStyle name="Normal 2 3 9 2 2 3 2" xfId="8574"/>
    <cellStyle name="Normal 2 3 9 2 2 3 2 2" xfId="17604"/>
    <cellStyle name="Normal 2 3 9 2 2 3 3" xfId="13122"/>
    <cellStyle name="Normal 2 3 9 2 2 4" xfId="5586"/>
    <cellStyle name="Normal 2 3 9 2 2 4 2" xfId="14616"/>
    <cellStyle name="Normal 2 3 9 2 2 5" xfId="10134"/>
    <cellStyle name="Normal 2 3 9 2 3" xfId="1855"/>
    <cellStyle name="Normal 2 3 9 2 3 2" xfId="6337"/>
    <cellStyle name="Normal 2 3 9 2 3 2 2" xfId="15367"/>
    <cellStyle name="Normal 2 3 9 2 3 3" xfId="10885"/>
    <cellStyle name="Normal 2 3 9 2 4" xfId="3349"/>
    <cellStyle name="Normal 2 3 9 2 4 2" xfId="7831"/>
    <cellStyle name="Normal 2 3 9 2 4 2 2" xfId="16861"/>
    <cellStyle name="Normal 2 3 9 2 4 3" xfId="12379"/>
    <cellStyle name="Normal 2 3 9 2 5" xfId="4843"/>
    <cellStyle name="Normal 2 3 9 2 5 2" xfId="13873"/>
    <cellStyle name="Normal 2 3 9 2 6" xfId="9391"/>
    <cellStyle name="Normal 2 3 9 3" xfId="547"/>
    <cellStyle name="Normal 2 3 9 3 2" xfId="1294"/>
    <cellStyle name="Normal 2 3 9 3 2 2" xfId="2788"/>
    <cellStyle name="Normal 2 3 9 3 2 2 2" xfId="7270"/>
    <cellStyle name="Normal 2 3 9 3 2 2 2 2" xfId="16300"/>
    <cellStyle name="Normal 2 3 9 3 2 2 3" xfId="11818"/>
    <cellStyle name="Normal 2 3 9 3 2 3" xfId="4282"/>
    <cellStyle name="Normal 2 3 9 3 2 3 2" xfId="8764"/>
    <cellStyle name="Normal 2 3 9 3 2 3 2 2" xfId="17794"/>
    <cellStyle name="Normal 2 3 9 3 2 3 3" xfId="13312"/>
    <cellStyle name="Normal 2 3 9 3 2 4" xfId="5776"/>
    <cellStyle name="Normal 2 3 9 3 2 4 2" xfId="14806"/>
    <cellStyle name="Normal 2 3 9 3 2 5" xfId="10324"/>
    <cellStyle name="Normal 2 3 9 3 3" xfId="2041"/>
    <cellStyle name="Normal 2 3 9 3 3 2" xfId="6523"/>
    <cellStyle name="Normal 2 3 9 3 3 2 2" xfId="15553"/>
    <cellStyle name="Normal 2 3 9 3 3 3" xfId="11071"/>
    <cellStyle name="Normal 2 3 9 3 4" xfId="3535"/>
    <cellStyle name="Normal 2 3 9 3 4 2" xfId="8017"/>
    <cellStyle name="Normal 2 3 9 3 4 2 2" xfId="17047"/>
    <cellStyle name="Normal 2 3 9 3 4 3" xfId="12565"/>
    <cellStyle name="Normal 2 3 9 3 5" xfId="5029"/>
    <cellStyle name="Normal 2 3 9 3 5 2" xfId="14059"/>
    <cellStyle name="Normal 2 3 9 3 6" xfId="9577"/>
    <cellStyle name="Normal 2 3 9 4" xfId="733"/>
    <cellStyle name="Normal 2 3 9 4 2" xfId="1480"/>
    <cellStyle name="Normal 2 3 9 4 2 2" xfId="2974"/>
    <cellStyle name="Normal 2 3 9 4 2 2 2" xfId="7456"/>
    <cellStyle name="Normal 2 3 9 4 2 2 2 2" xfId="16486"/>
    <cellStyle name="Normal 2 3 9 4 2 2 3" xfId="12004"/>
    <cellStyle name="Normal 2 3 9 4 2 3" xfId="4468"/>
    <cellStyle name="Normal 2 3 9 4 2 3 2" xfId="8950"/>
    <cellStyle name="Normal 2 3 9 4 2 3 2 2" xfId="17980"/>
    <cellStyle name="Normal 2 3 9 4 2 3 3" xfId="13498"/>
    <cellStyle name="Normal 2 3 9 4 2 4" xfId="5962"/>
    <cellStyle name="Normal 2 3 9 4 2 4 2" xfId="14992"/>
    <cellStyle name="Normal 2 3 9 4 2 5" xfId="10510"/>
    <cellStyle name="Normal 2 3 9 4 3" xfId="2227"/>
    <cellStyle name="Normal 2 3 9 4 3 2" xfId="6709"/>
    <cellStyle name="Normal 2 3 9 4 3 2 2" xfId="15739"/>
    <cellStyle name="Normal 2 3 9 4 3 3" xfId="11257"/>
    <cellStyle name="Normal 2 3 9 4 4" xfId="3721"/>
    <cellStyle name="Normal 2 3 9 4 4 2" xfId="8203"/>
    <cellStyle name="Normal 2 3 9 4 4 2 2" xfId="17233"/>
    <cellStyle name="Normal 2 3 9 4 4 3" xfId="12751"/>
    <cellStyle name="Normal 2 3 9 4 5" xfId="5215"/>
    <cellStyle name="Normal 2 3 9 4 5 2" xfId="14245"/>
    <cellStyle name="Normal 2 3 9 4 6" xfId="9763"/>
    <cellStyle name="Normal 2 3 9 5" xfId="920"/>
    <cellStyle name="Normal 2 3 9 5 2" xfId="2414"/>
    <cellStyle name="Normal 2 3 9 5 2 2" xfId="6896"/>
    <cellStyle name="Normal 2 3 9 5 2 2 2" xfId="15926"/>
    <cellStyle name="Normal 2 3 9 5 2 3" xfId="11444"/>
    <cellStyle name="Normal 2 3 9 5 3" xfId="3908"/>
    <cellStyle name="Normal 2 3 9 5 3 2" xfId="8390"/>
    <cellStyle name="Normal 2 3 9 5 3 2 2" xfId="17420"/>
    <cellStyle name="Normal 2 3 9 5 3 3" xfId="12938"/>
    <cellStyle name="Normal 2 3 9 5 4" xfId="5402"/>
    <cellStyle name="Normal 2 3 9 5 4 2" xfId="14432"/>
    <cellStyle name="Normal 2 3 9 5 5" xfId="9950"/>
    <cellStyle name="Normal 2 3 9 6" xfId="1669"/>
    <cellStyle name="Normal 2 3 9 6 2" xfId="6151"/>
    <cellStyle name="Normal 2 3 9 6 2 2" xfId="15181"/>
    <cellStyle name="Normal 2 3 9 6 3" xfId="10699"/>
    <cellStyle name="Normal 2 3 9 7" xfId="3163"/>
    <cellStyle name="Normal 2 3 9 7 2" xfId="7645"/>
    <cellStyle name="Normal 2 3 9 7 2 2" xfId="16675"/>
    <cellStyle name="Normal 2 3 9 7 3" xfId="12193"/>
    <cellStyle name="Normal 2 3 9 8" xfId="4657"/>
    <cellStyle name="Normal 2 3 9 8 2" xfId="13687"/>
    <cellStyle name="Normal 2 3 9 9" xfId="9205"/>
    <cellStyle name="Normal 2 4" xfId="17"/>
    <cellStyle name="Normal 2 4 10" xfId="389"/>
    <cellStyle name="Normal 2 4 10 2" xfId="1136"/>
    <cellStyle name="Normal 2 4 10 2 2" xfId="2630"/>
    <cellStyle name="Normal 2 4 10 2 2 2" xfId="7112"/>
    <cellStyle name="Normal 2 4 10 2 2 2 2" xfId="16142"/>
    <cellStyle name="Normal 2 4 10 2 2 3" xfId="11660"/>
    <cellStyle name="Normal 2 4 10 2 3" xfId="4124"/>
    <cellStyle name="Normal 2 4 10 2 3 2" xfId="8606"/>
    <cellStyle name="Normal 2 4 10 2 3 2 2" xfId="17636"/>
    <cellStyle name="Normal 2 4 10 2 3 3" xfId="13154"/>
    <cellStyle name="Normal 2 4 10 2 4" xfId="5618"/>
    <cellStyle name="Normal 2 4 10 2 4 2" xfId="14648"/>
    <cellStyle name="Normal 2 4 10 2 5" xfId="10166"/>
    <cellStyle name="Normal 2 4 10 3" xfId="1883"/>
    <cellStyle name="Normal 2 4 10 3 2" xfId="6365"/>
    <cellStyle name="Normal 2 4 10 3 2 2" xfId="15395"/>
    <cellStyle name="Normal 2 4 10 3 3" xfId="10913"/>
    <cellStyle name="Normal 2 4 10 4" xfId="3377"/>
    <cellStyle name="Normal 2 4 10 4 2" xfId="7859"/>
    <cellStyle name="Normal 2 4 10 4 2 2" xfId="16889"/>
    <cellStyle name="Normal 2 4 10 4 3" xfId="12407"/>
    <cellStyle name="Normal 2 4 10 5" xfId="4871"/>
    <cellStyle name="Normal 2 4 10 5 2" xfId="13901"/>
    <cellStyle name="Normal 2 4 10 6" xfId="9419"/>
    <cellStyle name="Normal 2 4 11" xfId="575"/>
    <cellStyle name="Normal 2 4 11 2" xfId="1322"/>
    <cellStyle name="Normal 2 4 11 2 2" xfId="2816"/>
    <cellStyle name="Normal 2 4 11 2 2 2" xfId="7298"/>
    <cellStyle name="Normal 2 4 11 2 2 2 2" xfId="16328"/>
    <cellStyle name="Normal 2 4 11 2 2 3" xfId="11846"/>
    <cellStyle name="Normal 2 4 11 2 3" xfId="4310"/>
    <cellStyle name="Normal 2 4 11 2 3 2" xfId="8792"/>
    <cellStyle name="Normal 2 4 11 2 3 2 2" xfId="17822"/>
    <cellStyle name="Normal 2 4 11 2 3 3" xfId="13340"/>
    <cellStyle name="Normal 2 4 11 2 4" xfId="5804"/>
    <cellStyle name="Normal 2 4 11 2 4 2" xfId="14834"/>
    <cellStyle name="Normal 2 4 11 2 5" xfId="10352"/>
    <cellStyle name="Normal 2 4 11 3" xfId="2069"/>
    <cellStyle name="Normal 2 4 11 3 2" xfId="6551"/>
    <cellStyle name="Normal 2 4 11 3 2 2" xfId="15581"/>
    <cellStyle name="Normal 2 4 11 3 3" xfId="11099"/>
    <cellStyle name="Normal 2 4 11 4" xfId="3563"/>
    <cellStyle name="Normal 2 4 11 4 2" xfId="8045"/>
    <cellStyle name="Normal 2 4 11 4 2 2" xfId="17075"/>
    <cellStyle name="Normal 2 4 11 4 3" xfId="12593"/>
    <cellStyle name="Normal 2 4 11 5" xfId="5057"/>
    <cellStyle name="Normal 2 4 11 5 2" xfId="14087"/>
    <cellStyle name="Normal 2 4 11 6" xfId="9605"/>
    <cellStyle name="Normal 2 4 12" xfId="762"/>
    <cellStyle name="Normal 2 4 12 2" xfId="2256"/>
    <cellStyle name="Normal 2 4 12 2 2" xfId="6738"/>
    <cellStyle name="Normal 2 4 12 2 2 2" xfId="15768"/>
    <cellStyle name="Normal 2 4 12 2 3" xfId="11286"/>
    <cellStyle name="Normal 2 4 12 3" xfId="3750"/>
    <cellStyle name="Normal 2 4 12 3 2" xfId="8232"/>
    <cellStyle name="Normal 2 4 12 3 2 2" xfId="17262"/>
    <cellStyle name="Normal 2 4 12 3 3" xfId="12780"/>
    <cellStyle name="Normal 2 4 12 4" xfId="5244"/>
    <cellStyle name="Normal 2 4 12 4 2" xfId="14274"/>
    <cellStyle name="Normal 2 4 12 5" xfId="9792"/>
    <cellStyle name="Normal 2 4 13" xfId="1511"/>
    <cellStyle name="Normal 2 4 13 2" xfId="5993"/>
    <cellStyle name="Normal 2 4 13 2 2" xfId="15023"/>
    <cellStyle name="Normal 2 4 13 3" xfId="10541"/>
    <cellStyle name="Normal 2 4 14" xfId="3005"/>
    <cellStyle name="Normal 2 4 14 2" xfId="7487"/>
    <cellStyle name="Normal 2 4 14 2 2" xfId="16517"/>
    <cellStyle name="Normal 2 4 14 3" xfId="12035"/>
    <cellStyle name="Normal 2 4 15" xfId="4499"/>
    <cellStyle name="Normal 2 4 15 2" xfId="13529"/>
    <cellStyle name="Normal 2 4 16" xfId="9047"/>
    <cellStyle name="Normal 2 4 2" xfId="40"/>
    <cellStyle name="Normal 2 4 2 2" xfId="226"/>
    <cellStyle name="Normal 2 4 2 2 2" xfId="971"/>
    <cellStyle name="Normal 2 4 2 2 2 2" xfId="2465"/>
    <cellStyle name="Normal 2 4 2 2 2 2 2" xfId="6947"/>
    <cellStyle name="Normal 2 4 2 2 2 2 2 2" xfId="15977"/>
    <cellStyle name="Normal 2 4 2 2 2 2 3" xfId="11495"/>
    <cellStyle name="Normal 2 4 2 2 2 3" xfId="3959"/>
    <cellStyle name="Normal 2 4 2 2 2 3 2" xfId="8441"/>
    <cellStyle name="Normal 2 4 2 2 2 3 2 2" xfId="17471"/>
    <cellStyle name="Normal 2 4 2 2 2 3 3" xfId="12989"/>
    <cellStyle name="Normal 2 4 2 2 2 4" xfId="5453"/>
    <cellStyle name="Normal 2 4 2 2 2 4 2" xfId="14483"/>
    <cellStyle name="Normal 2 4 2 2 2 5" xfId="10001"/>
    <cellStyle name="Normal 2 4 2 2 3" xfId="1720"/>
    <cellStyle name="Normal 2 4 2 2 3 2" xfId="6202"/>
    <cellStyle name="Normal 2 4 2 2 3 2 2" xfId="15232"/>
    <cellStyle name="Normal 2 4 2 2 3 3" xfId="10750"/>
    <cellStyle name="Normal 2 4 2 2 4" xfId="3214"/>
    <cellStyle name="Normal 2 4 2 2 4 2" xfId="7696"/>
    <cellStyle name="Normal 2 4 2 2 4 2 2" xfId="16726"/>
    <cellStyle name="Normal 2 4 2 2 4 3" xfId="12244"/>
    <cellStyle name="Normal 2 4 2 2 5" xfId="4708"/>
    <cellStyle name="Normal 2 4 2 2 5 2" xfId="13738"/>
    <cellStyle name="Normal 2 4 2 2 6" xfId="9256"/>
    <cellStyle name="Normal 2 4 2 3" xfId="412"/>
    <cellStyle name="Normal 2 4 2 3 2" xfId="1159"/>
    <cellStyle name="Normal 2 4 2 3 2 2" xfId="2653"/>
    <cellStyle name="Normal 2 4 2 3 2 2 2" xfId="7135"/>
    <cellStyle name="Normal 2 4 2 3 2 2 2 2" xfId="16165"/>
    <cellStyle name="Normal 2 4 2 3 2 2 3" xfId="11683"/>
    <cellStyle name="Normal 2 4 2 3 2 3" xfId="4147"/>
    <cellStyle name="Normal 2 4 2 3 2 3 2" xfId="8629"/>
    <cellStyle name="Normal 2 4 2 3 2 3 2 2" xfId="17659"/>
    <cellStyle name="Normal 2 4 2 3 2 3 3" xfId="13177"/>
    <cellStyle name="Normal 2 4 2 3 2 4" xfId="5641"/>
    <cellStyle name="Normal 2 4 2 3 2 4 2" xfId="14671"/>
    <cellStyle name="Normal 2 4 2 3 2 5" xfId="10189"/>
    <cellStyle name="Normal 2 4 2 3 3" xfId="1906"/>
    <cellStyle name="Normal 2 4 2 3 3 2" xfId="6388"/>
    <cellStyle name="Normal 2 4 2 3 3 2 2" xfId="15418"/>
    <cellStyle name="Normal 2 4 2 3 3 3" xfId="10936"/>
    <cellStyle name="Normal 2 4 2 3 4" xfId="3400"/>
    <cellStyle name="Normal 2 4 2 3 4 2" xfId="7882"/>
    <cellStyle name="Normal 2 4 2 3 4 2 2" xfId="16912"/>
    <cellStyle name="Normal 2 4 2 3 4 3" xfId="12430"/>
    <cellStyle name="Normal 2 4 2 3 5" xfId="4894"/>
    <cellStyle name="Normal 2 4 2 3 5 2" xfId="13924"/>
    <cellStyle name="Normal 2 4 2 3 6" xfId="9442"/>
    <cellStyle name="Normal 2 4 2 4" xfId="598"/>
    <cellStyle name="Normal 2 4 2 4 2" xfId="1345"/>
    <cellStyle name="Normal 2 4 2 4 2 2" xfId="2839"/>
    <cellStyle name="Normal 2 4 2 4 2 2 2" xfId="7321"/>
    <cellStyle name="Normal 2 4 2 4 2 2 2 2" xfId="16351"/>
    <cellStyle name="Normal 2 4 2 4 2 2 3" xfId="11869"/>
    <cellStyle name="Normal 2 4 2 4 2 3" xfId="4333"/>
    <cellStyle name="Normal 2 4 2 4 2 3 2" xfId="8815"/>
    <cellStyle name="Normal 2 4 2 4 2 3 2 2" xfId="17845"/>
    <cellStyle name="Normal 2 4 2 4 2 3 3" xfId="13363"/>
    <cellStyle name="Normal 2 4 2 4 2 4" xfId="5827"/>
    <cellStyle name="Normal 2 4 2 4 2 4 2" xfId="14857"/>
    <cellStyle name="Normal 2 4 2 4 2 5" xfId="10375"/>
    <cellStyle name="Normal 2 4 2 4 3" xfId="2092"/>
    <cellStyle name="Normal 2 4 2 4 3 2" xfId="6574"/>
    <cellStyle name="Normal 2 4 2 4 3 2 2" xfId="15604"/>
    <cellStyle name="Normal 2 4 2 4 3 3" xfId="11122"/>
    <cellStyle name="Normal 2 4 2 4 4" xfId="3586"/>
    <cellStyle name="Normal 2 4 2 4 4 2" xfId="8068"/>
    <cellStyle name="Normal 2 4 2 4 4 2 2" xfId="17098"/>
    <cellStyle name="Normal 2 4 2 4 4 3" xfId="12616"/>
    <cellStyle name="Normal 2 4 2 4 5" xfId="5080"/>
    <cellStyle name="Normal 2 4 2 4 5 2" xfId="14110"/>
    <cellStyle name="Normal 2 4 2 4 6" xfId="9628"/>
    <cellStyle name="Normal 2 4 2 5" xfId="785"/>
    <cellStyle name="Normal 2 4 2 5 2" xfId="2279"/>
    <cellStyle name="Normal 2 4 2 5 2 2" xfId="6761"/>
    <cellStyle name="Normal 2 4 2 5 2 2 2" xfId="15791"/>
    <cellStyle name="Normal 2 4 2 5 2 3" xfId="11309"/>
    <cellStyle name="Normal 2 4 2 5 3" xfId="3773"/>
    <cellStyle name="Normal 2 4 2 5 3 2" xfId="8255"/>
    <cellStyle name="Normal 2 4 2 5 3 2 2" xfId="17285"/>
    <cellStyle name="Normal 2 4 2 5 3 3" xfId="12803"/>
    <cellStyle name="Normal 2 4 2 5 4" xfId="5267"/>
    <cellStyle name="Normal 2 4 2 5 4 2" xfId="14297"/>
    <cellStyle name="Normal 2 4 2 5 5" xfId="9815"/>
    <cellStyle name="Normal 2 4 2 6" xfId="1534"/>
    <cellStyle name="Normal 2 4 2 6 2" xfId="6016"/>
    <cellStyle name="Normal 2 4 2 6 2 2" xfId="15046"/>
    <cellStyle name="Normal 2 4 2 6 3" xfId="10564"/>
    <cellStyle name="Normal 2 4 2 7" xfId="3028"/>
    <cellStyle name="Normal 2 4 2 7 2" xfId="7510"/>
    <cellStyle name="Normal 2 4 2 7 2 2" xfId="16540"/>
    <cellStyle name="Normal 2 4 2 7 3" xfId="12058"/>
    <cellStyle name="Normal 2 4 2 8" xfId="4522"/>
    <cellStyle name="Normal 2 4 2 8 2" xfId="13552"/>
    <cellStyle name="Normal 2 4 2 9" xfId="9070"/>
    <cellStyle name="Normal 2 4 3" xfId="63"/>
    <cellStyle name="Normal 2 4 3 2" xfId="249"/>
    <cellStyle name="Normal 2 4 3 2 2" xfId="994"/>
    <cellStyle name="Normal 2 4 3 2 2 2" xfId="2488"/>
    <cellStyle name="Normal 2 4 3 2 2 2 2" xfId="6970"/>
    <cellStyle name="Normal 2 4 3 2 2 2 2 2" xfId="16000"/>
    <cellStyle name="Normal 2 4 3 2 2 2 3" xfId="11518"/>
    <cellStyle name="Normal 2 4 3 2 2 3" xfId="3982"/>
    <cellStyle name="Normal 2 4 3 2 2 3 2" xfId="8464"/>
    <cellStyle name="Normal 2 4 3 2 2 3 2 2" xfId="17494"/>
    <cellStyle name="Normal 2 4 3 2 2 3 3" xfId="13012"/>
    <cellStyle name="Normal 2 4 3 2 2 4" xfId="5476"/>
    <cellStyle name="Normal 2 4 3 2 2 4 2" xfId="14506"/>
    <cellStyle name="Normal 2 4 3 2 2 5" xfId="10024"/>
    <cellStyle name="Normal 2 4 3 2 3" xfId="1743"/>
    <cellStyle name="Normal 2 4 3 2 3 2" xfId="6225"/>
    <cellStyle name="Normal 2 4 3 2 3 2 2" xfId="15255"/>
    <cellStyle name="Normal 2 4 3 2 3 3" xfId="10773"/>
    <cellStyle name="Normal 2 4 3 2 4" xfId="3237"/>
    <cellStyle name="Normal 2 4 3 2 4 2" xfId="7719"/>
    <cellStyle name="Normal 2 4 3 2 4 2 2" xfId="16749"/>
    <cellStyle name="Normal 2 4 3 2 4 3" xfId="12267"/>
    <cellStyle name="Normal 2 4 3 2 5" xfId="4731"/>
    <cellStyle name="Normal 2 4 3 2 5 2" xfId="13761"/>
    <cellStyle name="Normal 2 4 3 2 6" xfId="9279"/>
    <cellStyle name="Normal 2 4 3 3" xfId="435"/>
    <cellStyle name="Normal 2 4 3 3 2" xfId="1182"/>
    <cellStyle name="Normal 2 4 3 3 2 2" xfId="2676"/>
    <cellStyle name="Normal 2 4 3 3 2 2 2" xfId="7158"/>
    <cellStyle name="Normal 2 4 3 3 2 2 2 2" xfId="16188"/>
    <cellStyle name="Normal 2 4 3 3 2 2 3" xfId="11706"/>
    <cellStyle name="Normal 2 4 3 3 2 3" xfId="4170"/>
    <cellStyle name="Normal 2 4 3 3 2 3 2" xfId="8652"/>
    <cellStyle name="Normal 2 4 3 3 2 3 2 2" xfId="17682"/>
    <cellStyle name="Normal 2 4 3 3 2 3 3" xfId="13200"/>
    <cellStyle name="Normal 2 4 3 3 2 4" xfId="5664"/>
    <cellStyle name="Normal 2 4 3 3 2 4 2" xfId="14694"/>
    <cellStyle name="Normal 2 4 3 3 2 5" xfId="10212"/>
    <cellStyle name="Normal 2 4 3 3 3" xfId="1929"/>
    <cellStyle name="Normal 2 4 3 3 3 2" xfId="6411"/>
    <cellStyle name="Normal 2 4 3 3 3 2 2" xfId="15441"/>
    <cellStyle name="Normal 2 4 3 3 3 3" xfId="10959"/>
    <cellStyle name="Normal 2 4 3 3 4" xfId="3423"/>
    <cellStyle name="Normal 2 4 3 3 4 2" xfId="7905"/>
    <cellStyle name="Normal 2 4 3 3 4 2 2" xfId="16935"/>
    <cellStyle name="Normal 2 4 3 3 4 3" xfId="12453"/>
    <cellStyle name="Normal 2 4 3 3 5" xfId="4917"/>
    <cellStyle name="Normal 2 4 3 3 5 2" xfId="13947"/>
    <cellStyle name="Normal 2 4 3 3 6" xfId="9465"/>
    <cellStyle name="Normal 2 4 3 4" xfId="621"/>
    <cellStyle name="Normal 2 4 3 4 2" xfId="1368"/>
    <cellStyle name="Normal 2 4 3 4 2 2" xfId="2862"/>
    <cellStyle name="Normal 2 4 3 4 2 2 2" xfId="7344"/>
    <cellStyle name="Normal 2 4 3 4 2 2 2 2" xfId="16374"/>
    <cellStyle name="Normal 2 4 3 4 2 2 3" xfId="11892"/>
    <cellStyle name="Normal 2 4 3 4 2 3" xfId="4356"/>
    <cellStyle name="Normal 2 4 3 4 2 3 2" xfId="8838"/>
    <cellStyle name="Normal 2 4 3 4 2 3 2 2" xfId="17868"/>
    <cellStyle name="Normal 2 4 3 4 2 3 3" xfId="13386"/>
    <cellStyle name="Normal 2 4 3 4 2 4" xfId="5850"/>
    <cellStyle name="Normal 2 4 3 4 2 4 2" xfId="14880"/>
    <cellStyle name="Normal 2 4 3 4 2 5" xfId="10398"/>
    <cellStyle name="Normal 2 4 3 4 3" xfId="2115"/>
    <cellStyle name="Normal 2 4 3 4 3 2" xfId="6597"/>
    <cellStyle name="Normal 2 4 3 4 3 2 2" xfId="15627"/>
    <cellStyle name="Normal 2 4 3 4 3 3" xfId="11145"/>
    <cellStyle name="Normal 2 4 3 4 4" xfId="3609"/>
    <cellStyle name="Normal 2 4 3 4 4 2" xfId="8091"/>
    <cellStyle name="Normal 2 4 3 4 4 2 2" xfId="17121"/>
    <cellStyle name="Normal 2 4 3 4 4 3" xfId="12639"/>
    <cellStyle name="Normal 2 4 3 4 5" xfId="5103"/>
    <cellStyle name="Normal 2 4 3 4 5 2" xfId="14133"/>
    <cellStyle name="Normal 2 4 3 4 6" xfId="9651"/>
    <cellStyle name="Normal 2 4 3 5" xfId="808"/>
    <cellStyle name="Normal 2 4 3 5 2" xfId="2302"/>
    <cellStyle name="Normal 2 4 3 5 2 2" xfId="6784"/>
    <cellStyle name="Normal 2 4 3 5 2 2 2" xfId="15814"/>
    <cellStyle name="Normal 2 4 3 5 2 3" xfId="11332"/>
    <cellStyle name="Normal 2 4 3 5 3" xfId="3796"/>
    <cellStyle name="Normal 2 4 3 5 3 2" xfId="8278"/>
    <cellStyle name="Normal 2 4 3 5 3 2 2" xfId="17308"/>
    <cellStyle name="Normal 2 4 3 5 3 3" xfId="12826"/>
    <cellStyle name="Normal 2 4 3 5 4" xfId="5290"/>
    <cellStyle name="Normal 2 4 3 5 4 2" xfId="14320"/>
    <cellStyle name="Normal 2 4 3 5 5" xfId="9838"/>
    <cellStyle name="Normal 2 4 3 6" xfId="1557"/>
    <cellStyle name="Normal 2 4 3 6 2" xfId="6039"/>
    <cellStyle name="Normal 2 4 3 6 2 2" xfId="15069"/>
    <cellStyle name="Normal 2 4 3 6 3" xfId="10587"/>
    <cellStyle name="Normal 2 4 3 7" xfId="3051"/>
    <cellStyle name="Normal 2 4 3 7 2" xfId="7533"/>
    <cellStyle name="Normal 2 4 3 7 2 2" xfId="16563"/>
    <cellStyle name="Normal 2 4 3 7 3" xfId="12081"/>
    <cellStyle name="Normal 2 4 3 8" xfId="4545"/>
    <cellStyle name="Normal 2 4 3 8 2" xfId="13575"/>
    <cellStyle name="Normal 2 4 3 9" xfId="9093"/>
    <cellStyle name="Normal 2 4 4" xfId="87"/>
    <cellStyle name="Normal 2 4 4 2" xfId="273"/>
    <cellStyle name="Normal 2 4 4 2 2" xfId="1017"/>
    <cellStyle name="Normal 2 4 4 2 2 2" xfId="2511"/>
    <cellStyle name="Normal 2 4 4 2 2 2 2" xfId="6993"/>
    <cellStyle name="Normal 2 4 4 2 2 2 2 2" xfId="16023"/>
    <cellStyle name="Normal 2 4 4 2 2 2 3" xfId="11541"/>
    <cellStyle name="Normal 2 4 4 2 2 3" xfId="4005"/>
    <cellStyle name="Normal 2 4 4 2 2 3 2" xfId="8487"/>
    <cellStyle name="Normal 2 4 4 2 2 3 2 2" xfId="17517"/>
    <cellStyle name="Normal 2 4 4 2 2 3 3" xfId="13035"/>
    <cellStyle name="Normal 2 4 4 2 2 4" xfId="5499"/>
    <cellStyle name="Normal 2 4 4 2 2 4 2" xfId="14529"/>
    <cellStyle name="Normal 2 4 4 2 2 5" xfId="10047"/>
    <cellStyle name="Normal 2 4 4 2 3" xfId="1767"/>
    <cellStyle name="Normal 2 4 4 2 3 2" xfId="6249"/>
    <cellStyle name="Normal 2 4 4 2 3 2 2" xfId="15279"/>
    <cellStyle name="Normal 2 4 4 2 3 3" xfId="10797"/>
    <cellStyle name="Normal 2 4 4 2 4" xfId="3261"/>
    <cellStyle name="Normal 2 4 4 2 4 2" xfId="7743"/>
    <cellStyle name="Normal 2 4 4 2 4 2 2" xfId="16773"/>
    <cellStyle name="Normal 2 4 4 2 4 3" xfId="12291"/>
    <cellStyle name="Normal 2 4 4 2 5" xfId="4755"/>
    <cellStyle name="Normal 2 4 4 2 5 2" xfId="13785"/>
    <cellStyle name="Normal 2 4 4 2 6" xfId="9303"/>
    <cellStyle name="Normal 2 4 4 3" xfId="459"/>
    <cellStyle name="Normal 2 4 4 3 2" xfId="1206"/>
    <cellStyle name="Normal 2 4 4 3 2 2" xfId="2700"/>
    <cellStyle name="Normal 2 4 4 3 2 2 2" xfId="7182"/>
    <cellStyle name="Normal 2 4 4 3 2 2 2 2" xfId="16212"/>
    <cellStyle name="Normal 2 4 4 3 2 2 3" xfId="11730"/>
    <cellStyle name="Normal 2 4 4 3 2 3" xfId="4194"/>
    <cellStyle name="Normal 2 4 4 3 2 3 2" xfId="8676"/>
    <cellStyle name="Normal 2 4 4 3 2 3 2 2" xfId="17706"/>
    <cellStyle name="Normal 2 4 4 3 2 3 3" xfId="13224"/>
    <cellStyle name="Normal 2 4 4 3 2 4" xfId="5688"/>
    <cellStyle name="Normal 2 4 4 3 2 4 2" xfId="14718"/>
    <cellStyle name="Normal 2 4 4 3 2 5" xfId="10236"/>
    <cellStyle name="Normal 2 4 4 3 3" xfId="1953"/>
    <cellStyle name="Normal 2 4 4 3 3 2" xfId="6435"/>
    <cellStyle name="Normal 2 4 4 3 3 2 2" xfId="15465"/>
    <cellStyle name="Normal 2 4 4 3 3 3" xfId="10983"/>
    <cellStyle name="Normal 2 4 4 3 4" xfId="3447"/>
    <cellStyle name="Normal 2 4 4 3 4 2" xfId="7929"/>
    <cellStyle name="Normal 2 4 4 3 4 2 2" xfId="16959"/>
    <cellStyle name="Normal 2 4 4 3 4 3" xfId="12477"/>
    <cellStyle name="Normal 2 4 4 3 5" xfId="4941"/>
    <cellStyle name="Normal 2 4 4 3 5 2" xfId="13971"/>
    <cellStyle name="Normal 2 4 4 3 6" xfId="9489"/>
    <cellStyle name="Normal 2 4 4 4" xfId="645"/>
    <cellStyle name="Normal 2 4 4 4 2" xfId="1392"/>
    <cellStyle name="Normal 2 4 4 4 2 2" xfId="2886"/>
    <cellStyle name="Normal 2 4 4 4 2 2 2" xfId="7368"/>
    <cellStyle name="Normal 2 4 4 4 2 2 2 2" xfId="16398"/>
    <cellStyle name="Normal 2 4 4 4 2 2 3" xfId="11916"/>
    <cellStyle name="Normal 2 4 4 4 2 3" xfId="4380"/>
    <cellStyle name="Normal 2 4 4 4 2 3 2" xfId="8862"/>
    <cellStyle name="Normal 2 4 4 4 2 3 2 2" xfId="17892"/>
    <cellStyle name="Normal 2 4 4 4 2 3 3" xfId="13410"/>
    <cellStyle name="Normal 2 4 4 4 2 4" xfId="5874"/>
    <cellStyle name="Normal 2 4 4 4 2 4 2" xfId="14904"/>
    <cellStyle name="Normal 2 4 4 4 2 5" xfId="10422"/>
    <cellStyle name="Normal 2 4 4 4 3" xfId="2139"/>
    <cellStyle name="Normal 2 4 4 4 3 2" xfId="6621"/>
    <cellStyle name="Normal 2 4 4 4 3 2 2" xfId="15651"/>
    <cellStyle name="Normal 2 4 4 4 3 3" xfId="11169"/>
    <cellStyle name="Normal 2 4 4 4 4" xfId="3633"/>
    <cellStyle name="Normal 2 4 4 4 4 2" xfId="8115"/>
    <cellStyle name="Normal 2 4 4 4 4 2 2" xfId="17145"/>
    <cellStyle name="Normal 2 4 4 4 4 3" xfId="12663"/>
    <cellStyle name="Normal 2 4 4 4 5" xfId="5127"/>
    <cellStyle name="Normal 2 4 4 4 5 2" xfId="14157"/>
    <cellStyle name="Normal 2 4 4 4 6" xfId="9675"/>
    <cellStyle name="Normal 2 4 4 5" xfId="832"/>
    <cellStyle name="Normal 2 4 4 5 2" xfId="2326"/>
    <cellStyle name="Normal 2 4 4 5 2 2" xfId="6808"/>
    <cellStyle name="Normal 2 4 4 5 2 2 2" xfId="15838"/>
    <cellStyle name="Normal 2 4 4 5 2 3" xfId="11356"/>
    <cellStyle name="Normal 2 4 4 5 3" xfId="3820"/>
    <cellStyle name="Normal 2 4 4 5 3 2" xfId="8302"/>
    <cellStyle name="Normal 2 4 4 5 3 2 2" xfId="17332"/>
    <cellStyle name="Normal 2 4 4 5 3 3" xfId="12850"/>
    <cellStyle name="Normal 2 4 4 5 4" xfId="5314"/>
    <cellStyle name="Normal 2 4 4 5 4 2" xfId="14344"/>
    <cellStyle name="Normal 2 4 4 5 5" xfId="9862"/>
    <cellStyle name="Normal 2 4 4 6" xfId="1581"/>
    <cellStyle name="Normal 2 4 4 6 2" xfId="6063"/>
    <cellStyle name="Normal 2 4 4 6 2 2" xfId="15093"/>
    <cellStyle name="Normal 2 4 4 6 3" xfId="10611"/>
    <cellStyle name="Normal 2 4 4 7" xfId="3075"/>
    <cellStyle name="Normal 2 4 4 7 2" xfId="7557"/>
    <cellStyle name="Normal 2 4 4 7 2 2" xfId="16587"/>
    <cellStyle name="Normal 2 4 4 7 3" xfId="12105"/>
    <cellStyle name="Normal 2 4 4 8" xfId="4569"/>
    <cellStyle name="Normal 2 4 4 8 2" xfId="13599"/>
    <cellStyle name="Normal 2 4 4 9" xfId="9117"/>
    <cellStyle name="Normal 2 4 5" xfId="108"/>
    <cellStyle name="Normal 2 4 5 2" xfId="294"/>
    <cellStyle name="Normal 2 4 5 2 2" xfId="1037"/>
    <cellStyle name="Normal 2 4 5 2 2 2" xfId="2531"/>
    <cellStyle name="Normal 2 4 5 2 2 2 2" xfId="7013"/>
    <cellStyle name="Normal 2 4 5 2 2 2 2 2" xfId="16043"/>
    <cellStyle name="Normal 2 4 5 2 2 2 3" xfId="11561"/>
    <cellStyle name="Normal 2 4 5 2 2 3" xfId="4025"/>
    <cellStyle name="Normal 2 4 5 2 2 3 2" xfId="8507"/>
    <cellStyle name="Normal 2 4 5 2 2 3 2 2" xfId="17537"/>
    <cellStyle name="Normal 2 4 5 2 2 3 3" xfId="13055"/>
    <cellStyle name="Normal 2 4 5 2 2 4" xfId="5519"/>
    <cellStyle name="Normal 2 4 5 2 2 4 2" xfId="14549"/>
    <cellStyle name="Normal 2 4 5 2 2 5" xfId="10067"/>
    <cellStyle name="Normal 2 4 5 2 3" xfId="1788"/>
    <cellStyle name="Normal 2 4 5 2 3 2" xfId="6270"/>
    <cellStyle name="Normal 2 4 5 2 3 2 2" xfId="15300"/>
    <cellStyle name="Normal 2 4 5 2 3 3" xfId="10818"/>
    <cellStyle name="Normal 2 4 5 2 4" xfId="3282"/>
    <cellStyle name="Normal 2 4 5 2 4 2" xfId="7764"/>
    <cellStyle name="Normal 2 4 5 2 4 2 2" xfId="16794"/>
    <cellStyle name="Normal 2 4 5 2 4 3" xfId="12312"/>
    <cellStyle name="Normal 2 4 5 2 5" xfId="4776"/>
    <cellStyle name="Normal 2 4 5 2 5 2" xfId="13806"/>
    <cellStyle name="Normal 2 4 5 2 6" xfId="9324"/>
    <cellStyle name="Normal 2 4 5 3" xfId="480"/>
    <cellStyle name="Normal 2 4 5 3 2" xfId="1227"/>
    <cellStyle name="Normal 2 4 5 3 2 2" xfId="2721"/>
    <cellStyle name="Normal 2 4 5 3 2 2 2" xfId="7203"/>
    <cellStyle name="Normal 2 4 5 3 2 2 2 2" xfId="16233"/>
    <cellStyle name="Normal 2 4 5 3 2 2 3" xfId="11751"/>
    <cellStyle name="Normal 2 4 5 3 2 3" xfId="4215"/>
    <cellStyle name="Normal 2 4 5 3 2 3 2" xfId="8697"/>
    <cellStyle name="Normal 2 4 5 3 2 3 2 2" xfId="17727"/>
    <cellStyle name="Normal 2 4 5 3 2 3 3" xfId="13245"/>
    <cellStyle name="Normal 2 4 5 3 2 4" xfId="5709"/>
    <cellStyle name="Normal 2 4 5 3 2 4 2" xfId="14739"/>
    <cellStyle name="Normal 2 4 5 3 2 5" xfId="10257"/>
    <cellStyle name="Normal 2 4 5 3 3" xfId="1974"/>
    <cellStyle name="Normal 2 4 5 3 3 2" xfId="6456"/>
    <cellStyle name="Normal 2 4 5 3 3 2 2" xfId="15486"/>
    <cellStyle name="Normal 2 4 5 3 3 3" xfId="11004"/>
    <cellStyle name="Normal 2 4 5 3 4" xfId="3468"/>
    <cellStyle name="Normal 2 4 5 3 4 2" xfId="7950"/>
    <cellStyle name="Normal 2 4 5 3 4 2 2" xfId="16980"/>
    <cellStyle name="Normal 2 4 5 3 4 3" xfId="12498"/>
    <cellStyle name="Normal 2 4 5 3 5" xfId="4962"/>
    <cellStyle name="Normal 2 4 5 3 5 2" xfId="13992"/>
    <cellStyle name="Normal 2 4 5 3 6" xfId="9510"/>
    <cellStyle name="Normal 2 4 5 4" xfId="666"/>
    <cellStyle name="Normal 2 4 5 4 2" xfId="1413"/>
    <cellStyle name="Normal 2 4 5 4 2 2" xfId="2907"/>
    <cellStyle name="Normal 2 4 5 4 2 2 2" xfId="7389"/>
    <cellStyle name="Normal 2 4 5 4 2 2 2 2" xfId="16419"/>
    <cellStyle name="Normal 2 4 5 4 2 2 3" xfId="11937"/>
    <cellStyle name="Normal 2 4 5 4 2 3" xfId="4401"/>
    <cellStyle name="Normal 2 4 5 4 2 3 2" xfId="8883"/>
    <cellStyle name="Normal 2 4 5 4 2 3 2 2" xfId="17913"/>
    <cellStyle name="Normal 2 4 5 4 2 3 3" xfId="13431"/>
    <cellStyle name="Normal 2 4 5 4 2 4" xfId="5895"/>
    <cellStyle name="Normal 2 4 5 4 2 4 2" xfId="14925"/>
    <cellStyle name="Normal 2 4 5 4 2 5" xfId="10443"/>
    <cellStyle name="Normal 2 4 5 4 3" xfId="2160"/>
    <cellStyle name="Normal 2 4 5 4 3 2" xfId="6642"/>
    <cellStyle name="Normal 2 4 5 4 3 2 2" xfId="15672"/>
    <cellStyle name="Normal 2 4 5 4 3 3" xfId="11190"/>
    <cellStyle name="Normal 2 4 5 4 4" xfId="3654"/>
    <cellStyle name="Normal 2 4 5 4 4 2" xfId="8136"/>
    <cellStyle name="Normal 2 4 5 4 4 2 2" xfId="17166"/>
    <cellStyle name="Normal 2 4 5 4 4 3" xfId="12684"/>
    <cellStyle name="Normal 2 4 5 4 5" xfId="5148"/>
    <cellStyle name="Normal 2 4 5 4 5 2" xfId="14178"/>
    <cellStyle name="Normal 2 4 5 4 6" xfId="9696"/>
    <cellStyle name="Normal 2 4 5 5" xfId="853"/>
    <cellStyle name="Normal 2 4 5 5 2" xfId="2347"/>
    <cellStyle name="Normal 2 4 5 5 2 2" xfId="6829"/>
    <cellStyle name="Normal 2 4 5 5 2 2 2" xfId="15859"/>
    <cellStyle name="Normal 2 4 5 5 2 3" xfId="11377"/>
    <cellStyle name="Normal 2 4 5 5 3" xfId="3841"/>
    <cellStyle name="Normal 2 4 5 5 3 2" xfId="8323"/>
    <cellStyle name="Normal 2 4 5 5 3 2 2" xfId="17353"/>
    <cellStyle name="Normal 2 4 5 5 3 3" xfId="12871"/>
    <cellStyle name="Normal 2 4 5 5 4" xfId="5335"/>
    <cellStyle name="Normal 2 4 5 5 4 2" xfId="14365"/>
    <cellStyle name="Normal 2 4 5 5 5" xfId="9883"/>
    <cellStyle name="Normal 2 4 5 6" xfId="1602"/>
    <cellStyle name="Normal 2 4 5 6 2" xfId="6084"/>
    <cellStyle name="Normal 2 4 5 6 2 2" xfId="15114"/>
    <cellStyle name="Normal 2 4 5 6 3" xfId="10632"/>
    <cellStyle name="Normal 2 4 5 7" xfId="3096"/>
    <cellStyle name="Normal 2 4 5 7 2" xfId="7578"/>
    <cellStyle name="Normal 2 4 5 7 2 2" xfId="16608"/>
    <cellStyle name="Normal 2 4 5 7 3" xfId="12126"/>
    <cellStyle name="Normal 2 4 5 8" xfId="4590"/>
    <cellStyle name="Normal 2 4 5 8 2" xfId="13620"/>
    <cellStyle name="Normal 2 4 5 9" xfId="9138"/>
    <cellStyle name="Normal 2 4 6" xfId="134"/>
    <cellStyle name="Normal 2 4 6 2" xfId="320"/>
    <cellStyle name="Normal 2 4 6 2 2" xfId="1063"/>
    <cellStyle name="Normal 2 4 6 2 2 2" xfId="2557"/>
    <cellStyle name="Normal 2 4 6 2 2 2 2" xfId="7039"/>
    <cellStyle name="Normal 2 4 6 2 2 2 2 2" xfId="16069"/>
    <cellStyle name="Normal 2 4 6 2 2 2 3" xfId="11587"/>
    <cellStyle name="Normal 2 4 6 2 2 3" xfId="4051"/>
    <cellStyle name="Normal 2 4 6 2 2 3 2" xfId="8533"/>
    <cellStyle name="Normal 2 4 6 2 2 3 2 2" xfId="17563"/>
    <cellStyle name="Normal 2 4 6 2 2 3 3" xfId="13081"/>
    <cellStyle name="Normal 2 4 6 2 2 4" xfId="5545"/>
    <cellStyle name="Normal 2 4 6 2 2 4 2" xfId="14575"/>
    <cellStyle name="Normal 2 4 6 2 2 5" xfId="10093"/>
    <cellStyle name="Normal 2 4 6 2 3" xfId="1814"/>
    <cellStyle name="Normal 2 4 6 2 3 2" xfId="6296"/>
    <cellStyle name="Normal 2 4 6 2 3 2 2" xfId="15326"/>
    <cellStyle name="Normal 2 4 6 2 3 3" xfId="10844"/>
    <cellStyle name="Normal 2 4 6 2 4" xfId="3308"/>
    <cellStyle name="Normal 2 4 6 2 4 2" xfId="7790"/>
    <cellStyle name="Normal 2 4 6 2 4 2 2" xfId="16820"/>
    <cellStyle name="Normal 2 4 6 2 4 3" xfId="12338"/>
    <cellStyle name="Normal 2 4 6 2 5" xfId="4802"/>
    <cellStyle name="Normal 2 4 6 2 5 2" xfId="13832"/>
    <cellStyle name="Normal 2 4 6 2 6" xfId="9350"/>
    <cellStyle name="Normal 2 4 6 3" xfId="506"/>
    <cellStyle name="Normal 2 4 6 3 2" xfId="1253"/>
    <cellStyle name="Normal 2 4 6 3 2 2" xfId="2747"/>
    <cellStyle name="Normal 2 4 6 3 2 2 2" xfId="7229"/>
    <cellStyle name="Normal 2 4 6 3 2 2 2 2" xfId="16259"/>
    <cellStyle name="Normal 2 4 6 3 2 2 3" xfId="11777"/>
    <cellStyle name="Normal 2 4 6 3 2 3" xfId="4241"/>
    <cellStyle name="Normal 2 4 6 3 2 3 2" xfId="8723"/>
    <cellStyle name="Normal 2 4 6 3 2 3 2 2" xfId="17753"/>
    <cellStyle name="Normal 2 4 6 3 2 3 3" xfId="13271"/>
    <cellStyle name="Normal 2 4 6 3 2 4" xfId="5735"/>
    <cellStyle name="Normal 2 4 6 3 2 4 2" xfId="14765"/>
    <cellStyle name="Normal 2 4 6 3 2 5" xfId="10283"/>
    <cellStyle name="Normal 2 4 6 3 3" xfId="2000"/>
    <cellStyle name="Normal 2 4 6 3 3 2" xfId="6482"/>
    <cellStyle name="Normal 2 4 6 3 3 2 2" xfId="15512"/>
    <cellStyle name="Normal 2 4 6 3 3 3" xfId="11030"/>
    <cellStyle name="Normal 2 4 6 3 4" xfId="3494"/>
    <cellStyle name="Normal 2 4 6 3 4 2" xfId="7976"/>
    <cellStyle name="Normal 2 4 6 3 4 2 2" xfId="17006"/>
    <cellStyle name="Normal 2 4 6 3 4 3" xfId="12524"/>
    <cellStyle name="Normal 2 4 6 3 5" xfId="4988"/>
    <cellStyle name="Normal 2 4 6 3 5 2" xfId="14018"/>
    <cellStyle name="Normal 2 4 6 3 6" xfId="9536"/>
    <cellStyle name="Normal 2 4 6 4" xfId="692"/>
    <cellStyle name="Normal 2 4 6 4 2" xfId="1439"/>
    <cellStyle name="Normal 2 4 6 4 2 2" xfId="2933"/>
    <cellStyle name="Normal 2 4 6 4 2 2 2" xfId="7415"/>
    <cellStyle name="Normal 2 4 6 4 2 2 2 2" xfId="16445"/>
    <cellStyle name="Normal 2 4 6 4 2 2 3" xfId="11963"/>
    <cellStyle name="Normal 2 4 6 4 2 3" xfId="4427"/>
    <cellStyle name="Normal 2 4 6 4 2 3 2" xfId="8909"/>
    <cellStyle name="Normal 2 4 6 4 2 3 2 2" xfId="17939"/>
    <cellStyle name="Normal 2 4 6 4 2 3 3" xfId="13457"/>
    <cellStyle name="Normal 2 4 6 4 2 4" xfId="5921"/>
    <cellStyle name="Normal 2 4 6 4 2 4 2" xfId="14951"/>
    <cellStyle name="Normal 2 4 6 4 2 5" xfId="10469"/>
    <cellStyle name="Normal 2 4 6 4 3" xfId="2186"/>
    <cellStyle name="Normal 2 4 6 4 3 2" xfId="6668"/>
    <cellStyle name="Normal 2 4 6 4 3 2 2" xfId="15698"/>
    <cellStyle name="Normal 2 4 6 4 3 3" xfId="11216"/>
    <cellStyle name="Normal 2 4 6 4 4" xfId="3680"/>
    <cellStyle name="Normal 2 4 6 4 4 2" xfId="8162"/>
    <cellStyle name="Normal 2 4 6 4 4 2 2" xfId="17192"/>
    <cellStyle name="Normal 2 4 6 4 4 3" xfId="12710"/>
    <cellStyle name="Normal 2 4 6 4 5" xfId="5174"/>
    <cellStyle name="Normal 2 4 6 4 5 2" xfId="14204"/>
    <cellStyle name="Normal 2 4 6 4 6" xfId="9722"/>
    <cellStyle name="Normal 2 4 6 5" xfId="879"/>
    <cellStyle name="Normal 2 4 6 5 2" xfId="2373"/>
    <cellStyle name="Normal 2 4 6 5 2 2" xfId="6855"/>
    <cellStyle name="Normal 2 4 6 5 2 2 2" xfId="15885"/>
    <cellStyle name="Normal 2 4 6 5 2 3" xfId="11403"/>
    <cellStyle name="Normal 2 4 6 5 3" xfId="3867"/>
    <cellStyle name="Normal 2 4 6 5 3 2" xfId="8349"/>
    <cellStyle name="Normal 2 4 6 5 3 2 2" xfId="17379"/>
    <cellStyle name="Normal 2 4 6 5 3 3" xfId="12897"/>
    <cellStyle name="Normal 2 4 6 5 4" xfId="5361"/>
    <cellStyle name="Normal 2 4 6 5 4 2" xfId="14391"/>
    <cellStyle name="Normal 2 4 6 5 5" xfId="9909"/>
    <cellStyle name="Normal 2 4 6 6" xfId="1628"/>
    <cellStyle name="Normal 2 4 6 6 2" xfId="6110"/>
    <cellStyle name="Normal 2 4 6 6 2 2" xfId="15140"/>
    <cellStyle name="Normal 2 4 6 6 3" xfId="10658"/>
    <cellStyle name="Normal 2 4 6 7" xfId="3122"/>
    <cellStyle name="Normal 2 4 6 7 2" xfId="7604"/>
    <cellStyle name="Normal 2 4 6 7 2 2" xfId="16634"/>
    <cellStyle name="Normal 2 4 6 7 3" xfId="12152"/>
    <cellStyle name="Normal 2 4 6 8" xfId="4616"/>
    <cellStyle name="Normal 2 4 6 8 2" xfId="13646"/>
    <cellStyle name="Normal 2 4 6 9" xfId="9164"/>
    <cellStyle name="Normal 2 4 7" xfId="157"/>
    <cellStyle name="Normal 2 4 7 2" xfId="343"/>
    <cellStyle name="Normal 2 4 7 2 2" xfId="1086"/>
    <cellStyle name="Normal 2 4 7 2 2 2" xfId="2580"/>
    <cellStyle name="Normal 2 4 7 2 2 2 2" xfId="7062"/>
    <cellStyle name="Normal 2 4 7 2 2 2 2 2" xfId="16092"/>
    <cellStyle name="Normal 2 4 7 2 2 2 3" xfId="11610"/>
    <cellStyle name="Normal 2 4 7 2 2 3" xfId="4074"/>
    <cellStyle name="Normal 2 4 7 2 2 3 2" xfId="8556"/>
    <cellStyle name="Normal 2 4 7 2 2 3 2 2" xfId="17586"/>
    <cellStyle name="Normal 2 4 7 2 2 3 3" xfId="13104"/>
    <cellStyle name="Normal 2 4 7 2 2 4" xfId="5568"/>
    <cellStyle name="Normal 2 4 7 2 2 4 2" xfId="14598"/>
    <cellStyle name="Normal 2 4 7 2 2 5" xfId="10116"/>
    <cellStyle name="Normal 2 4 7 2 3" xfId="1837"/>
    <cellStyle name="Normal 2 4 7 2 3 2" xfId="6319"/>
    <cellStyle name="Normal 2 4 7 2 3 2 2" xfId="15349"/>
    <cellStyle name="Normal 2 4 7 2 3 3" xfId="10867"/>
    <cellStyle name="Normal 2 4 7 2 4" xfId="3331"/>
    <cellStyle name="Normal 2 4 7 2 4 2" xfId="7813"/>
    <cellStyle name="Normal 2 4 7 2 4 2 2" xfId="16843"/>
    <cellStyle name="Normal 2 4 7 2 4 3" xfId="12361"/>
    <cellStyle name="Normal 2 4 7 2 5" xfId="4825"/>
    <cellStyle name="Normal 2 4 7 2 5 2" xfId="13855"/>
    <cellStyle name="Normal 2 4 7 2 6" xfId="9373"/>
    <cellStyle name="Normal 2 4 7 3" xfId="529"/>
    <cellStyle name="Normal 2 4 7 3 2" xfId="1276"/>
    <cellStyle name="Normal 2 4 7 3 2 2" xfId="2770"/>
    <cellStyle name="Normal 2 4 7 3 2 2 2" xfId="7252"/>
    <cellStyle name="Normal 2 4 7 3 2 2 2 2" xfId="16282"/>
    <cellStyle name="Normal 2 4 7 3 2 2 3" xfId="11800"/>
    <cellStyle name="Normal 2 4 7 3 2 3" xfId="4264"/>
    <cellStyle name="Normal 2 4 7 3 2 3 2" xfId="8746"/>
    <cellStyle name="Normal 2 4 7 3 2 3 2 2" xfId="17776"/>
    <cellStyle name="Normal 2 4 7 3 2 3 3" xfId="13294"/>
    <cellStyle name="Normal 2 4 7 3 2 4" xfId="5758"/>
    <cellStyle name="Normal 2 4 7 3 2 4 2" xfId="14788"/>
    <cellStyle name="Normal 2 4 7 3 2 5" xfId="10306"/>
    <cellStyle name="Normal 2 4 7 3 3" xfId="2023"/>
    <cellStyle name="Normal 2 4 7 3 3 2" xfId="6505"/>
    <cellStyle name="Normal 2 4 7 3 3 2 2" xfId="15535"/>
    <cellStyle name="Normal 2 4 7 3 3 3" xfId="11053"/>
    <cellStyle name="Normal 2 4 7 3 4" xfId="3517"/>
    <cellStyle name="Normal 2 4 7 3 4 2" xfId="7999"/>
    <cellStyle name="Normal 2 4 7 3 4 2 2" xfId="17029"/>
    <cellStyle name="Normal 2 4 7 3 4 3" xfId="12547"/>
    <cellStyle name="Normal 2 4 7 3 5" xfId="5011"/>
    <cellStyle name="Normal 2 4 7 3 5 2" xfId="14041"/>
    <cellStyle name="Normal 2 4 7 3 6" xfId="9559"/>
    <cellStyle name="Normal 2 4 7 4" xfId="715"/>
    <cellStyle name="Normal 2 4 7 4 2" xfId="1462"/>
    <cellStyle name="Normal 2 4 7 4 2 2" xfId="2956"/>
    <cellStyle name="Normal 2 4 7 4 2 2 2" xfId="7438"/>
    <cellStyle name="Normal 2 4 7 4 2 2 2 2" xfId="16468"/>
    <cellStyle name="Normal 2 4 7 4 2 2 3" xfId="11986"/>
    <cellStyle name="Normal 2 4 7 4 2 3" xfId="4450"/>
    <cellStyle name="Normal 2 4 7 4 2 3 2" xfId="8932"/>
    <cellStyle name="Normal 2 4 7 4 2 3 2 2" xfId="17962"/>
    <cellStyle name="Normal 2 4 7 4 2 3 3" xfId="13480"/>
    <cellStyle name="Normal 2 4 7 4 2 4" xfId="5944"/>
    <cellStyle name="Normal 2 4 7 4 2 4 2" xfId="14974"/>
    <cellStyle name="Normal 2 4 7 4 2 5" xfId="10492"/>
    <cellStyle name="Normal 2 4 7 4 3" xfId="2209"/>
    <cellStyle name="Normal 2 4 7 4 3 2" xfId="6691"/>
    <cellStyle name="Normal 2 4 7 4 3 2 2" xfId="15721"/>
    <cellStyle name="Normal 2 4 7 4 3 3" xfId="11239"/>
    <cellStyle name="Normal 2 4 7 4 4" xfId="3703"/>
    <cellStyle name="Normal 2 4 7 4 4 2" xfId="8185"/>
    <cellStyle name="Normal 2 4 7 4 4 2 2" xfId="17215"/>
    <cellStyle name="Normal 2 4 7 4 4 3" xfId="12733"/>
    <cellStyle name="Normal 2 4 7 4 5" xfId="5197"/>
    <cellStyle name="Normal 2 4 7 4 5 2" xfId="14227"/>
    <cellStyle name="Normal 2 4 7 4 6" xfId="9745"/>
    <cellStyle name="Normal 2 4 7 5" xfId="902"/>
    <cellStyle name="Normal 2 4 7 5 2" xfId="2396"/>
    <cellStyle name="Normal 2 4 7 5 2 2" xfId="6878"/>
    <cellStyle name="Normal 2 4 7 5 2 2 2" xfId="15908"/>
    <cellStyle name="Normal 2 4 7 5 2 3" xfId="11426"/>
    <cellStyle name="Normal 2 4 7 5 3" xfId="3890"/>
    <cellStyle name="Normal 2 4 7 5 3 2" xfId="8372"/>
    <cellStyle name="Normal 2 4 7 5 3 2 2" xfId="17402"/>
    <cellStyle name="Normal 2 4 7 5 3 3" xfId="12920"/>
    <cellStyle name="Normal 2 4 7 5 4" xfId="5384"/>
    <cellStyle name="Normal 2 4 7 5 4 2" xfId="14414"/>
    <cellStyle name="Normal 2 4 7 5 5" xfId="9932"/>
    <cellStyle name="Normal 2 4 7 6" xfId="1651"/>
    <cellStyle name="Normal 2 4 7 6 2" xfId="6133"/>
    <cellStyle name="Normal 2 4 7 6 2 2" xfId="15163"/>
    <cellStyle name="Normal 2 4 7 6 3" xfId="10681"/>
    <cellStyle name="Normal 2 4 7 7" xfId="3145"/>
    <cellStyle name="Normal 2 4 7 7 2" xfId="7627"/>
    <cellStyle name="Normal 2 4 7 7 2 2" xfId="16657"/>
    <cellStyle name="Normal 2 4 7 7 3" xfId="12175"/>
    <cellStyle name="Normal 2 4 7 8" xfId="4639"/>
    <cellStyle name="Normal 2 4 7 8 2" xfId="13669"/>
    <cellStyle name="Normal 2 4 7 9" xfId="9187"/>
    <cellStyle name="Normal 2 4 8" xfId="180"/>
    <cellStyle name="Normal 2 4 8 2" xfId="366"/>
    <cellStyle name="Normal 2 4 8 2 2" xfId="1109"/>
    <cellStyle name="Normal 2 4 8 2 2 2" xfId="2603"/>
    <cellStyle name="Normal 2 4 8 2 2 2 2" xfId="7085"/>
    <cellStyle name="Normal 2 4 8 2 2 2 2 2" xfId="16115"/>
    <cellStyle name="Normal 2 4 8 2 2 2 3" xfId="11633"/>
    <cellStyle name="Normal 2 4 8 2 2 3" xfId="4097"/>
    <cellStyle name="Normal 2 4 8 2 2 3 2" xfId="8579"/>
    <cellStyle name="Normal 2 4 8 2 2 3 2 2" xfId="17609"/>
    <cellStyle name="Normal 2 4 8 2 2 3 3" xfId="13127"/>
    <cellStyle name="Normal 2 4 8 2 2 4" xfId="5591"/>
    <cellStyle name="Normal 2 4 8 2 2 4 2" xfId="14621"/>
    <cellStyle name="Normal 2 4 8 2 2 5" xfId="10139"/>
    <cellStyle name="Normal 2 4 8 2 3" xfId="1860"/>
    <cellStyle name="Normal 2 4 8 2 3 2" xfId="6342"/>
    <cellStyle name="Normal 2 4 8 2 3 2 2" xfId="15372"/>
    <cellStyle name="Normal 2 4 8 2 3 3" xfId="10890"/>
    <cellStyle name="Normal 2 4 8 2 4" xfId="3354"/>
    <cellStyle name="Normal 2 4 8 2 4 2" xfId="7836"/>
    <cellStyle name="Normal 2 4 8 2 4 2 2" xfId="16866"/>
    <cellStyle name="Normal 2 4 8 2 4 3" xfId="12384"/>
    <cellStyle name="Normal 2 4 8 2 5" xfId="4848"/>
    <cellStyle name="Normal 2 4 8 2 5 2" xfId="13878"/>
    <cellStyle name="Normal 2 4 8 2 6" xfId="9396"/>
    <cellStyle name="Normal 2 4 8 3" xfId="552"/>
    <cellStyle name="Normal 2 4 8 3 2" xfId="1299"/>
    <cellStyle name="Normal 2 4 8 3 2 2" xfId="2793"/>
    <cellStyle name="Normal 2 4 8 3 2 2 2" xfId="7275"/>
    <cellStyle name="Normal 2 4 8 3 2 2 2 2" xfId="16305"/>
    <cellStyle name="Normal 2 4 8 3 2 2 3" xfId="11823"/>
    <cellStyle name="Normal 2 4 8 3 2 3" xfId="4287"/>
    <cellStyle name="Normal 2 4 8 3 2 3 2" xfId="8769"/>
    <cellStyle name="Normal 2 4 8 3 2 3 2 2" xfId="17799"/>
    <cellStyle name="Normal 2 4 8 3 2 3 3" xfId="13317"/>
    <cellStyle name="Normal 2 4 8 3 2 4" xfId="5781"/>
    <cellStyle name="Normal 2 4 8 3 2 4 2" xfId="14811"/>
    <cellStyle name="Normal 2 4 8 3 2 5" xfId="10329"/>
    <cellStyle name="Normal 2 4 8 3 3" xfId="2046"/>
    <cellStyle name="Normal 2 4 8 3 3 2" xfId="6528"/>
    <cellStyle name="Normal 2 4 8 3 3 2 2" xfId="15558"/>
    <cellStyle name="Normal 2 4 8 3 3 3" xfId="11076"/>
    <cellStyle name="Normal 2 4 8 3 4" xfId="3540"/>
    <cellStyle name="Normal 2 4 8 3 4 2" xfId="8022"/>
    <cellStyle name="Normal 2 4 8 3 4 2 2" xfId="17052"/>
    <cellStyle name="Normal 2 4 8 3 4 3" xfId="12570"/>
    <cellStyle name="Normal 2 4 8 3 5" xfId="5034"/>
    <cellStyle name="Normal 2 4 8 3 5 2" xfId="14064"/>
    <cellStyle name="Normal 2 4 8 3 6" xfId="9582"/>
    <cellStyle name="Normal 2 4 8 4" xfId="738"/>
    <cellStyle name="Normal 2 4 8 4 2" xfId="1485"/>
    <cellStyle name="Normal 2 4 8 4 2 2" xfId="2979"/>
    <cellStyle name="Normal 2 4 8 4 2 2 2" xfId="7461"/>
    <cellStyle name="Normal 2 4 8 4 2 2 2 2" xfId="16491"/>
    <cellStyle name="Normal 2 4 8 4 2 2 3" xfId="12009"/>
    <cellStyle name="Normal 2 4 8 4 2 3" xfId="4473"/>
    <cellStyle name="Normal 2 4 8 4 2 3 2" xfId="8955"/>
    <cellStyle name="Normal 2 4 8 4 2 3 2 2" xfId="17985"/>
    <cellStyle name="Normal 2 4 8 4 2 3 3" xfId="13503"/>
    <cellStyle name="Normal 2 4 8 4 2 4" xfId="5967"/>
    <cellStyle name="Normal 2 4 8 4 2 4 2" xfId="14997"/>
    <cellStyle name="Normal 2 4 8 4 2 5" xfId="10515"/>
    <cellStyle name="Normal 2 4 8 4 3" xfId="2232"/>
    <cellStyle name="Normal 2 4 8 4 3 2" xfId="6714"/>
    <cellStyle name="Normal 2 4 8 4 3 2 2" xfId="15744"/>
    <cellStyle name="Normal 2 4 8 4 3 3" xfId="11262"/>
    <cellStyle name="Normal 2 4 8 4 4" xfId="3726"/>
    <cellStyle name="Normal 2 4 8 4 4 2" xfId="8208"/>
    <cellStyle name="Normal 2 4 8 4 4 2 2" xfId="17238"/>
    <cellStyle name="Normal 2 4 8 4 4 3" xfId="12756"/>
    <cellStyle name="Normal 2 4 8 4 5" xfId="5220"/>
    <cellStyle name="Normal 2 4 8 4 5 2" xfId="14250"/>
    <cellStyle name="Normal 2 4 8 4 6" xfId="9768"/>
    <cellStyle name="Normal 2 4 8 5" xfId="925"/>
    <cellStyle name="Normal 2 4 8 5 2" xfId="2419"/>
    <cellStyle name="Normal 2 4 8 5 2 2" xfId="6901"/>
    <cellStyle name="Normal 2 4 8 5 2 2 2" xfId="15931"/>
    <cellStyle name="Normal 2 4 8 5 2 3" xfId="11449"/>
    <cellStyle name="Normal 2 4 8 5 3" xfId="3913"/>
    <cellStyle name="Normal 2 4 8 5 3 2" xfId="8395"/>
    <cellStyle name="Normal 2 4 8 5 3 2 2" xfId="17425"/>
    <cellStyle name="Normal 2 4 8 5 3 3" xfId="12943"/>
    <cellStyle name="Normal 2 4 8 5 4" xfId="5407"/>
    <cellStyle name="Normal 2 4 8 5 4 2" xfId="14437"/>
    <cellStyle name="Normal 2 4 8 5 5" xfId="9955"/>
    <cellStyle name="Normal 2 4 8 6" xfId="1674"/>
    <cellStyle name="Normal 2 4 8 6 2" xfId="6156"/>
    <cellStyle name="Normal 2 4 8 6 2 2" xfId="15186"/>
    <cellStyle name="Normal 2 4 8 6 3" xfId="10704"/>
    <cellStyle name="Normal 2 4 8 7" xfId="3168"/>
    <cellStyle name="Normal 2 4 8 7 2" xfId="7650"/>
    <cellStyle name="Normal 2 4 8 7 2 2" xfId="16680"/>
    <cellStyle name="Normal 2 4 8 7 3" xfId="12198"/>
    <cellStyle name="Normal 2 4 8 8" xfId="4662"/>
    <cellStyle name="Normal 2 4 8 8 2" xfId="13692"/>
    <cellStyle name="Normal 2 4 8 9" xfId="9210"/>
    <cellStyle name="Normal 2 4 9" xfId="203"/>
    <cellStyle name="Normal 2 4 9 2" xfId="948"/>
    <cellStyle name="Normal 2 4 9 2 2" xfId="2442"/>
    <cellStyle name="Normal 2 4 9 2 2 2" xfId="6924"/>
    <cellStyle name="Normal 2 4 9 2 2 2 2" xfId="15954"/>
    <cellStyle name="Normal 2 4 9 2 2 3" xfId="11472"/>
    <cellStyle name="Normal 2 4 9 2 3" xfId="3936"/>
    <cellStyle name="Normal 2 4 9 2 3 2" xfId="8418"/>
    <cellStyle name="Normal 2 4 9 2 3 2 2" xfId="17448"/>
    <cellStyle name="Normal 2 4 9 2 3 3" xfId="12966"/>
    <cellStyle name="Normal 2 4 9 2 4" xfId="5430"/>
    <cellStyle name="Normal 2 4 9 2 4 2" xfId="14460"/>
    <cellStyle name="Normal 2 4 9 2 5" xfId="9978"/>
    <cellStyle name="Normal 2 4 9 3" xfId="1697"/>
    <cellStyle name="Normal 2 4 9 3 2" xfId="6179"/>
    <cellStyle name="Normal 2 4 9 3 2 2" xfId="15209"/>
    <cellStyle name="Normal 2 4 9 3 3" xfId="10727"/>
    <cellStyle name="Normal 2 4 9 4" xfId="3191"/>
    <cellStyle name="Normal 2 4 9 4 2" xfId="7673"/>
    <cellStyle name="Normal 2 4 9 4 2 2" xfId="16703"/>
    <cellStyle name="Normal 2 4 9 4 3" xfId="12221"/>
    <cellStyle name="Normal 2 4 9 5" xfId="4685"/>
    <cellStyle name="Normal 2 4 9 5 2" xfId="13715"/>
    <cellStyle name="Normal 2 4 9 6" xfId="9233"/>
    <cellStyle name="Normal 2 5" xfId="25"/>
    <cellStyle name="Normal 2 5 10" xfId="397"/>
    <cellStyle name="Normal 2 5 10 2" xfId="1144"/>
    <cellStyle name="Normal 2 5 10 2 2" xfId="2638"/>
    <cellStyle name="Normal 2 5 10 2 2 2" xfId="7120"/>
    <cellStyle name="Normal 2 5 10 2 2 2 2" xfId="16150"/>
    <cellStyle name="Normal 2 5 10 2 2 3" xfId="11668"/>
    <cellStyle name="Normal 2 5 10 2 3" xfId="4132"/>
    <cellStyle name="Normal 2 5 10 2 3 2" xfId="8614"/>
    <cellStyle name="Normal 2 5 10 2 3 2 2" xfId="17644"/>
    <cellStyle name="Normal 2 5 10 2 3 3" xfId="13162"/>
    <cellStyle name="Normal 2 5 10 2 4" xfId="5626"/>
    <cellStyle name="Normal 2 5 10 2 4 2" xfId="14656"/>
    <cellStyle name="Normal 2 5 10 2 5" xfId="10174"/>
    <cellStyle name="Normal 2 5 10 3" xfId="1891"/>
    <cellStyle name="Normal 2 5 10 3 2" xfId="6373"/>
    <cellStyle name="Normal 2 5 10 3 2 2" xfId="15403"/>
    <cellStyle name="Normal 2 5 10 3 3" xfId="10921"/>
    <cellStyle name="Normal 2 5 10 4" xfId="3385"/>
    <cellStyle name="Normal 2 5 10 4 2" xfId="7867"/>
    <cellStyle name="Normal 2 5 10 4 2 2" xfId="16897"/>
    <cellStyle name="Normal 2 5 10 4 3" xfId="12415"/>
    <cellStyle name="Normal 2 5 10 5" xfId="4879"/>
    <cellStyle name="Normal 2 5 10 5 2" xfId="13909"/>
    <cellStyle name="Normal 2 5 10 6" xfId="9427"/>
    <cellStyle name="Normal 2 5 11" xfId="583"/>
    <cellStyle name="Normal 2 5 11 2" xfId="1330"/>
    <cellStyle name="Normal 2 5 11 2 2" xfId="2824"/>
    <cellStyle name="Normal 2 5 11 2 2 2" xfId="7306"/>
    <cellStyle name="Normal 2 5 11 2 2 2 2" xfId="16336"/>
    <cellStyle name="Normal 2 5 11 2 2 3" xfId="11854"/>
    <cellStyle name="Normal 2 5 11 2 3" xfId="4318"/>
    <cellStyle name="Normal 2 5 11 2 3 2" xfId="8800"/>
    <cellStyle name="Normal 2 5 11 2 3 2 2" xfId="17830"/>
    <cellStyle name="Normal 2 5 11 2 3 3" xfId="13348"/>
    <cellStyle name="Normal 2 5 11 2 4" xfId="5812"/>
    <cellStyle name="Normal 2 5 11 2 4 2" xfId="14842"/>
    <cellStyle name="Normal 2 5 11 2 5" xfId="10360"/>
    <cellStyle name="Normal 2 5 11 3" xfId="2077"/>
    <cellStyle name="Normal 2 5 11 3 2" xfId="6559"/>
    <cellStyle name="Normal 2 5 11 3 2 2" xfId="15589"/>
    <cellStyle name="Normal 2 5 11 3 3" xfId="11107"/>
    <cellStyle name="Normal 2 5 11 4" xfId="3571"/>
    <cellStyle name="Normal 2 5 11 4 2" xfId="8053"/>
    <cellStyle name="Normal 2 5 11 4 2 2" xfId="17083"/>
    <cellStyle name="Normal 2 5 11 4 3" xfId="12601"/>
    <cellStyle name="Normal 2 5 11 5" xfId="5065"/>
    <cellStyle name="Normal 2 5 11 5 2" xfId="14095"/>
    <cellStyle name="Normal 2 5 11 6" xfId="9613"/>
    <cellStyle name="Normal 2 5 12" xfId="770"/>
    <cellStyle name="Normal 2 5 12 2" xfId="2264"/>
    <cellStyle name="Normal 2 5 12 2 2" xfId="6746"/>
    <cellStyle name="Normal 2 5 12 2 2 2" xfId="15776"/>
    <cellStyle name="Normal 2 5 12 2 3" xfId="11294"/>
    <cellStyle name="Normal 2 5 12 3" xfId="3758"/>
    <cellStyle name="Normal 2 5 12 3 2" xfId="8240"/>
    <cellStyle name="Normal 2 5 12 3 2 2" xfId="17270"/>
    <cellStyle name="Normal 2 5 12 3 3" xfId="12788"/>
    <cellStyle name="Normal 2 5 12 4" xfId="5252"/>
    <cellStyle name="Normal 2 5 12 4 2" xfId="14282"/>
    <cellStyle name="Normal 2 5 12 5" xfId="9800"/>
    <cellStyle name="Normal 2 5 13" xfId="1519"/>
    <cellStyle name="Normal 2 5 13 2" xfId="6001"/>
    <cellStyle name="Normal 2 5 13 2 2" xfId="15031"/>
    <cellStyle name="Normal 2 5 13 3" xfId="10549"/>
    <cellStyle name="Normal 2 5 14" xfId="3013"/>
    <cellStyle name="Normal 2 5 14 2" xfId="7495"/>
    <cellStyle name="Normal 2 5 14 2 2" xfId="16525"/>
    <cellStyle name="Normal 2 5 14 3" xfId="12043"/>
    <cellStyle name="Normal 2 5 15" xfId="4507"/>
    <cellStyle name="Normal 2 5 15 2" xfId="13537"/>
    <cellStyle name="Normal 2 5 16" xfId="9055"/>
    <cellStyle name="Normal 2 5 2" xfId="48"/>
    <cellStyle name="Normal 2 5 2 2" xfId="234"/>
    <cellStyle name="Normal 2 5 2 2 2" xfId="979"/>
    <cellStyle name="Normal 2 5 2 2 2 2" xfId="2473"/>
    <cellStyle name="Normal 2 5 2 2 2 2 2" xfId="6955"/>
    <cellStyle name="Normal 2 5 2 2 2 2 2 2" xfId="15985"/>
    <cellStyle name="Normal 2 5 2 2 2 2 3" xfId="11503"/>
    <cellStyle name="Normal 2 5 2 2 2 3" xfId="3967"/>
    <cellStyle name="Normal 2 5 2 2 2 3 2" xfId="8449"/>
    <cellStyle name="Normal 2 5 2 2 2 3 2 2" xfId="17479"/>
    <cellStyle name="Normal 2 5 2 2 2 3 3" xfId="12997"/>
    <cellStyle name="Normal 2 5 2 2 2 4" xfId="5461"/>
    <cellStyle name="Normal 2 5 2 2 2 4 2" xfId="14491"/>
    <cellStyle name="Normal 2 5 2 2 2 5" xfId="10009"/>
    <cellStyle name="Normal 2 5 2 2 3" xfId="1728"/>
    <cellStyle name="Normal 2 5 2 2 3 2" xfId="6210"/>
    <cellStyle name="Normal 2 5 2 2 3 2 2" xfId="15240"/>
    <cellStyle name="Normal 2 5 2 2 3 3" xfId="10758"/>
    <cellStyle name="Normal 2 5 2 2 4" xfId="3222"/>
    <cellStyle name="Normal 2 5 2 2 4 2" xfId="7704"/>
    <cellStyle name="Normal 2 5 2 2 4 2 2" xfId="16734"/>
    <cellStyle name="Normal 2 5 2 2 4 3" xfId="12252"/>
    <cellStyle name="Normal 2 5 2 2 5" xfId="4716"/>
    <cellStyle name="Normal 2 5 2 2 5 2" xfId="13746"/>
    <cellStyle name="Normal 2 5 2 2 6" xfId="9264"/>
    <cellStyle name="Normal 2 5 2 3" xfId="420"/>
    <cellStyle name="Normal 2 5 2 3 2" xfId="1167"/>
    <cellStyle name="Normal 2 5 2 3 2 2" xfId="2661"/>
    <cellStyle name="Normal 2 5 2 3 2 2 2" xfId="7143"/>
    <cellStyle name="Normal 2 5 2 3 2 2 2 2" xfId="16173"/>
    <cellStyle name="Normal 2 5 2 3 2 2 3" xfId="11691"/>
    <cellStyle name="Normal 2 5 2 3 2 3" xfId="4155"/>
    <cellStyle name="Normal 2 5 2 3 2 3 2" xfId="8637"/>
    <cellStyle name="Normal 2 5 2 3 2 3 2 2" xfId="17667"/>
    <cellStyle name="Normal 2 5 2 3 2 3 3" xfId="13185"/>
    <cellStyle name="Normal 2 5 2 3 2 4" xfId="5649"/>
    <cellStyle name="Normal 2 5 2 3 2 4 2" xfId="14679"/>
    <cellStyle name="Normal 2 5 2 3 2 5" xfId="10197"/>
    <cellStyle name="Normal 2 5 2 3 3" xfId="1914"/>
    <cellStyle name="Normal 2 5 2 3 3 2" xfId="6396"/>
    <cellStyle name="Normal 2 5 2 3 3 2 2" xfId="15426"/>
    <cellStyle name="Normal 2 5 2 3 3 3" xfId="10944"/>
    <cellStyle name="Normal 2 5 2 3 4" xfId="3408"/>
    <cellStyle name="Normal 2 5 2 3 4 2" xfId="7890"/>
    <cellStyle name="Normal 2 5 2 3 4 2 2" xfId="16920"/>
    <cellStyle name="Normal 2 5 2 3 4 3" xfId="12438"/>
    <cellStyle name="Normal 2 5 2 3 5" xfId="4902"/>
    <cellStyle name="Normal 2 5 2 3 5 2" xfId="13932"/>
    <cellStyle name="Normal 2 5 2 3 6" xfId="9450"/>
    <cellStyle name="Normal 2 5 2 4" xfId="606"/>
    <cellStyle name="Normal 2 5 2 4 2" xfId="1353"/>
    <cellStyle name="Normal 2 5 2 4 2 2" xfId="2847"/>
    <cellStyle name="Normal 2 5 2 4 2 2 2" xfId="7329"/>
    <cellStyle name="Normal 2 5 2 4 2 2 2 2" xfId="16359"/>
    <cellStyle name="Normal 2 5 2 4 2 2 3" xfId="11877"/>
    <cellStyle name="Normal 2 5 2 4 2 3" xfId="4341"/>
    <cellStyle name="Normal 2 5 2 4 2 3 2" xfId="8823"/>
    <cellStyle name="Normal 2 5 2 4 2 3 2 2" xfId="17853"/>
    <cellStyle name="Normal 2 5 2 4 2 3 3" xfId="13371"/>
    <cellStyle name="Normal 2 5 2 4 2 4" xfId="5835"/>
    <cellStyle name="Normal 2 5 2 4 2 4 2" xfId="14865"/>
    <cellStyle name="Normal 2 5 2 4 2 5" xfId="10383"/>
    <cellStyle name="Normal 2 5 2 4 3" xfId="2100"/>
    <cellStyle name="Normal 2 5 2 4 3 2" xfId="6582"/>
    <cellStyle name="Normal 2 5 2 4 3 2 2" xfId="15612"/>
    <cellStyle name="Normal 2 5 2 4 3 3" xfId="11130"/>
    <cellStyle name="Normal 2 5 2 4 4" xfId="3594"/>
    <cellStyle name="Normal 2 5 2 4 4 2" xfId="8076"/>
    <cellStyle name="Normal 2 5 2 4 4 2 2" xfId="17106"/>
    <cellStyle name="Normal 2 5 2 4 4 3" xfId="12624"/>
    <cellStyle name="Normal 2 5 2 4 5" xfId="5088"/>
    <cellStyle name="Normal 2 5 2 4 5 2" xfId="14118"/>
    <cellStyle name="Normal 2 5 2 4 6" xfId="9636"/>
    <cellStyle name="Normal 2 5 2 5" xfId="793"/>
    <cellStyle name="Normal 2 5 2 5 2" xfId="2287"/>
    <cellStyle name="Normal 2 5 2 5 2 2" xfId="6769"/>
    <cellStyle name="Normal 2 5 2 5 2 2 2" xfId="15799"/>
    <cellStyle name="Normal 2 5 2 5 2 3" xfId="11317"/>
    <cellStyle name="Normal 2 5 2 5 3" xfId="3781"/>
    <cellStyle name="Normal 2 5 2 5 3 2" xfId="8263"/>
    <cellStyle name="Normal 2 5 2 5 3 2 2" xfId="17293"/>
    <cellStyle name="Normal 2 5 2 5 3 3" xfId="12811"/>
    <cellStyle name="Normal 2 5 2 5 4" xfId="5275"/>
    <cellStyle name="Normal 2 5 2 5 4 2" xfId="14305"/>
    <cellStyle name="Normal 2 5 2 5 5" xfId="9823"/>
    <cellStyle name="Normal 2 5 2 6" xfId="1542"/>
    <cellStyle name="Normal 2 5 2 6 2" xfId="6024"/>
    <cellStyle name="Normal 2 5 2 6 2 2" xfId="15054"/>
    <cellStyle name="Normal 2 5 2 6 3" xfId="10572"/>
    <cellStyle name="Normal 2 5 2 7" xfId="3036"/>
    <cellStyle name="Normal 2 5 2 7 2" xfId="7518"/>
    <cellStyle name="Normal 2 5 2 7 2 2" xfId="16548"/>
    <cellStyle name="Normal 2 5 2 7 3" xfId="12066"/>
    <cellStyle name="Normal 2 5 2 8" xfId="4530"/>
    <cellStyle name="Normal 2 5 2 8 2" xfId="13560"/>
    <cellStyle name="Normal 2 5 2 9" xfId="9078"/>
    <cellStyle name="Normal 2 5 3" xfId="71"/>
    <cellStyle name="Normal 2 5 3 2" xfId="257"/>
    <cellStyle name="Normal 2 5 3 2 2" xfId="1002"/>
    <cellStyle name="Normal 2 5 3 2 2 2" xfId="2496"/>
    <cellStyle name="Normal 2 5 3 2 2 2 2" xfId="6978"/>
    <cellStyle name="Normal 2 5 3 2 2 2 2 2" xfId="16008"/>
    <cellStyle name="Normal 2 5 3 2 2 2 3" xfId="11526"/>
    <cellStyle name="Normal 2 5 3 2 2 3" xfId="3990"/>
    <cellStyle name="Normal 2 5 3 2 2 3 2" xfId="8472"/>
    <cellStyle name="Normal 2 5 3 2 2 3 2 2" xfId="17502"/>
    <cellStyle name="Normal 2 5 3 2 2 3 3" xfId="13020"/>
    <cellStyle name="Normal 2 5 3 2 2 4" xfId="5484"/>
    <cellStyle name="Normal 2 5 3 2 2 4 2" xfId="14514"/>
    <cellStyle name="Normal 2 5 3 2 2 5" xfId="10032"/>
    <cellStyle name="Normal 2 5 3 2 3" xfId="1751"/>
    <cellStyle name="Normal 2 5 3 2 3 2" xfId="6233"/>
    <cellStyle name="Normal 2 5 3 2 3 2 2" xfId="15263"/>
    <cellStyle name="Normal 2 5 3 2 3 3" xfId="10781"/>
    <cellStyle name="Normal 2 5 3 2 4" xfId="3245"/>
    <cellStyle name="Normal 2 5 3 2 4 2" xfId="7727"/>
    <cellStyle name="Normal 2 5 3 2 4 2 2" xfId="16757"/>
    <cellStyle name="Normal 2 5 3 2 4 3" xfId="12275"/>
    <cellStyle name="Normal 2 5 3 2 5" xfId="4739"/>
    <cellStyle name="Normal 2 5 3 2 5 2" xfId="13769"/>
    <cellStyle name="Normal 2 5 3 2 6" xfId="9287"/>
    <cellStyle name="Normal 2 5 3 3" xfId="443"/>
    <cellStyle name="Normal 2 5 3 3 2" xfId="1190"/>
    <cellStyle name="Normal 2 5 3 3 2 2" xfId="2684"/>
    <cellStyle name="Normal 2 5 3 3 2 2 2" xfId="7166"/>
    <cellStyle name="Normal 2 5 3 3 2 2 2 2" xfId="16196"/>
    <cellStyle name="Normal 2 5 3 3 2 2 3" xfId="11714"/>
    <cellStyle name="Normal 2 5 3 3 2 3" xfId="4178"/>
    <cellStyle name="Normal 2 5 3 3 2 3 2" xfId="8660"/>
    <cellStyle name="Normal 2 5 3 3 2 3 2 2" xfId="17690"/>
    <cellStyle name="Normal 2 5 3 3 2 3 3" xfId="13208"/>
    <cellStyle name="Normal 2 5 3 3 2 4" xfId="5672"/>
    <cellStyle name="Normal 2 5 3 3 2 4 2" xfId="14702"/>
    <cellStyle name="Normal 2 5 3 3 2 5" xfId="10220"/>
    <cellStyle name="Normal 2 5 3 3 3" xfId="1937"/>
    <cellStyle name="Normal 2 5 3 3 3 2" xfId="6419"/>
    <cellStyle name="Normal 2 5 3 3 3 2 2" xfId="15449"/>
    <cellStyle name="Normal 2 5 3 3 3 3" xfId="10967"/>
    <cellStyle name="Normal 2 5 3 3 4" xfId="3431"/>
    <cellStyle name="Normal 2 5 3 3 4 2" xfId="7913"/>
    <cellStyle name="Normal 2 5 3 3 4 2 2" xfId="16943"/>
    <cellStyle name="Normal 2 5 3 3 4 3" xfId="12461"/>
    <cellStyle name="Normal 2 5 3 3 5" xfId="4925"/>
    <cellStyle name="Normal 2 5 3 3 5 2" xfId="13955"/>
    <cellStyle name="Normal 2 5 3 3 6" xfId="9473"/>
    <cellStyle name="Normal 2 5 3 4" xfId="629"/>
    <cellStyle name="Normal 2 5 3 4 2" xfId="1376"/>
    <cellStyle name="Normal 2 5 3 4 2 2" xfId="2870"/>
    <cellStyle name="Normal 2 5 3 4 2 2 2" xfId="7352"/>
    <cellStyle name="Normal 2 5 3 4 2 2 2 2" xfId="16382"/>
    <cellStyle name="Normal 2 5 3 4 2 2 3" xfId="11900"/>
    <cellStyle name="Normal 2 5 3 4 2 3" xfId="4364"/>
    <cellStyle name="Normal 2 5 3 4 2 3 2" xfId="8846"/>
    <cellStyle name="Normal 2 5 3 4 2 3 2 2" xfId="17876"/>
    <cellStyle name="Normal 2 5 3 4 2 3 3" xfId="13394"/>
    <cellStyle name="Normal 2 5 3 4 2 4" xfId="5858"/>
    <cellStyle name="Normal 2 5 3 4 2 4 2" xfId="14888"/>
    <cellStyle name="Normal 2 5 3 4 2 5" xfId="10406"/>
    <cellStyle name="Normal 2 5 3 4 3" xfId="2123"/>
    <cellStyle name="Normal 2 5 3 4 3 2" xfId="6605"/>
    <cellStyle name="Normal 2 5 3 4 3 2 2" xfId="15635"/>
    <cellStyle name="Normal 2 5 3 4 3 3" xfId="11153"/>
    <cellStyle name="Normal 2 5 3 4 4" xfId="3617"/>
    <cellStyle name="Normal 2 5 3 4 4 2" xfId="8099"/>
    <cellStyle name="Normal 2 5 3 4 4 2 2" xfId="17129"/>
    <cellStyle name="Normal 2 5 3 4 4 3" xfId="12647"/>
    <cellStyle name="Normal 2 5 3 4 5" xfId="5111"/>
    <cellStyle name="Normal 2 5 3 4 5 2" xfId="14141"/>
    <cellStyle name="Normal 2 5 3 4 6" xfId="9659"/>
    <cellStyle name="Normal 2 5 3 5" xfId="816"/>
    <cellStyle name="Normal 2 5 3 5 2" xfId="2310"/>
    <cellStyle name="Normal 2 5 3 5 2 2" xfId="6792"/>
    <cellStyle name="Normal 2 5 3 5 2 2 2" xfId="15822"/>
    <cellStyle name="Normal 2 5 3 5 2 3" xfId="11340"/>
    <cellStyle name="Normal 2 5 3 5 3" xfId="3804"/>
    <cellStyle name="Normal 2 5 3 5 3 2" xfId="8286"/>
    <cellStyle name="Normal 2 5 3 5 3 2 2" xfId="17316"/>
    <cellStyle name="Normal 2 5 3 5 3 3" xfId="12834"/>
    <cellStyle name="Normal 2 5 3 5 4" xfId="5298"/>
    <cellStyle name="Normal 2 5 3 5 4 2" xfId="14328"/>
    <cellStyle name="Normal 2 5 3 5 5" xfId="9846"/>
    <cellStyle name="Normal 2 5 3 6" xfId="1565"/>
    <cellStyle name="Normal 2 5 3 6 2" xfId="6047"/>
    <cellStyle name="Normal 2 5 3 6 2 2" xfId="15077"/>
    <cellStyle name="Normal 2 5 3 6 3" xfId="10595"/>
    <cellStyle name="Normal 2 5 3 7" xfId="3059"/>
    <cellStyle name="Normal 2 5 3 7 2" xfId="7541"/>
    <cellStyle name="Normal 2 5 3 7 2 2" xfId="16571"/>
    <cellStyle name="Normal 2 5 3 7 3" xfId="12089"/>
    <cellStyle name="Normal 2 5 3 8" xfId="4553"/>
    <cellStyle name="Normal 2 5 3 8 2" xfId="13583"/>
    <cellStyle name="Normal 2 5 3 9" xfId="9101"/>
    <cellStyle name="Normal 2 5 4" xfId="95"/>
    <cellStyle name="Normal 2 5 4 2" xfId="281"/>
    <cellStyle name="Normal 2 5 4 2 2" xfId="1025"/>
    <cellStyle name="Normal 2 5 4 2 2 2" xfId="2519"/>
    <cellStyle name="Normal 2 5 4 2 2 2 2" xfId="7001"/>
    <cellStyle name="Normal 2 5 4 2 2 2 2 2" xfId="16031"/>
    <cellStyle name="Normal 2 5 4 2 2 2 3" xfId="11549"/>
    <cellStyle name="Normal 2 5 4 2 2 3" xfId="4013"/>
    <cellStyle name="Normal 2 5 4 2 2 3 2" xfId="8495"/>
    <cellStyle name="Normal 2 5 4 2 2 3 2 2" xfId="17525"/>
    <cellStyle name="Normal 2 5 4 2 2 3 3" xfId="13043"/>
    <cellStyle name="Normal 2 5 4 2 2 4" xfId="5507"/>
    <cellStyle name="Normal 2 5 4 2 2 4 2" xfId="14537"/>
    <cellStyle name="Normal 2 5 4 2 2 5" xfId="10055"/>
    <cellStyle name="Normal 2 5 4 2 3" xfId="1775"/>
    <cellStyle name="Normal 2 5 4 2 3 2" xfId="6257"/>
    <cellStyle name="Normal 2 5 4 2 3 2 2" xfId="15287"/>
    <cellStyle name="Normal 2 5 4 2 3 3" xfId="10805"/>
    <cellStyle name="Normal 2 5 4 2 4" xfId="3269"/>
    <cellStyle name="Normal 2 5 4 2 4 2" xfId="7751"/>
    <cellStyle name="Normal 2 5 4 2 4 2 2" xfId="16781"/>
    <cellStyle name="Normal 2 5 4 2 4 3" xfId="12299"/>
    <cellStyle name="Normal 2 5 4 2 5" xfId="4763"/>
    <cellStyle name="Normal 2 5 4 2 5 2" xfId="13793"/>
    <cellStyle name="Normal 2 5 4 2 6" xfId="9311"/>
    <cellStyle name="Normal 2 5 4 3" xfId="467"/>
    <cellStyle name="Normal 2 5 4 3 2" xfId="1214"/>
    <cellStyle name="Normal 2 5 4 3 2 2" xfId="2708"/>
    <cellStyle name="Normal 2 5 4 3 2 2 2" xfId="7190"/>
    <cellStyle name="Normal 2 5 4 3 2 2 2 2" xfId="16220"/>
    <cellStyle name="Normal 2 5 4 3 2 2 3" xfId="11738"/>
    <cellStyle name="Normal 2 5 4 3 2 3" xfId="4202"/>
    <cellStyle name="Normal 2 5 4 3 2 3 2" xfId="8684"/>
    <cellStyle name="Normal 2 5 4 3 2 3 2 2" xfId="17714"/>
    <cellStyle name="Normal 2 5 4 3 2 3 3" xfId="13232"/>
    <cellStyle name="Normal 2 5 4 3 2 4" xfId="5696"/>
    <cellStyle name="Normal 2 5 4 3 2 4 2" xfId="14726"/>
    <cellStyle name="Normal 2 5 4 3 2 5" xfId="10244"/>
    <cellStyle name="Normal 2 5 4 3 3" xfId="1961"/>
    <cellStyle name="Normal 2 5 4 3 3 2" xfId="6443"/>
    <cellStyle name="Normal 2 5 4 3 3 2 2" xfId="15473"/>
    <cellStyle name="Normal 2 5 4 3 3 3" xfId="10991"/>
    <cellStyle name="Normal 2 5 4 3 4" xfId="3455"/>
    <cellStyle name="Normal 2 5 4 3 4 2" xfId="7937"/>
    <cellStyle name="Normal 2 5 4 3 4 2 2" xfId="16967"/>
    <cellStyle name="Normal 2 5 4 3 4 3" xfId="12485"/>
    <cellStyle name="Normal 2 5 4 3 5" xfId="4949"/>
    <cellStyle name="Normal 2 5 4 3 5 2" xfId="13979"/>
    <cellStyle name="Normal 2 5 4 3 6" xfId="9497"/>
    <cellStyle name="Normal 2 5 4 4" xfId="653"/>
    <cellStyle name="Normal 2 5 4 4 2" xfId="1400"/>
    <cellStyle name="Normal 2 5 4 4 2 2" xfId="2894"/>
    <cellStyle name="Normal 2 5 4 4 2 2 2" xfId="7376"/>
    <cellStyle name="Normal 2 5 4 4 2 2 2 2" xfId="16406"/>
    <cellStyle name="Normal 2 5 4 4 2 2 3" xfId="11924"/>
    <cellStyle name="Normal 2 5 4 4 2 3" xfId="4388"/>
    <cellStyle name="Normal 2 5 4 4 2 3 2" xfId="8870"/>
    <cellStyle name="Normal 2 5 4 4 2 3 2 2" xfId="17900"/>
    <cellStyle name="Normal 2 5 4 4 2 3 3" xfId="13418"/>
    <cellStyle name="Normal 2 5 4 4 2 4" xfId="5882"/>
    <cellStyle name="Normal 2 5 4 4 2 4 2" xfId="14912"/>
    <cellStyle name="Normal 2 5 4 4 2 5" xfId="10430"/>
    <cellStyle name="Normal 2 5 4 4 3" xfId="2147"/>
    <cellStyle name="Normal 2 5 4 4 3 2" xfId="6629"/>
    <cellStyle name="Normal 2 5 4 4 3 2 2" xfId="15659"/>
    <cellStyle name="Normal 2 5 4 4 3 3" xfId="11177"/>
    <cellStyle name="Normal 2 5 4 4 4" xfId="3641"/>
    <cellStyle name="Normal 2 5 4 4 4 2" xfId="8123"/>
    <cellStyle name="Normal 2 5 4 4 4 2 2" xfId="17153"/>
    <cellStyle name="Normal 2 5 4 4 4 3" xfId="12671"/>
    <cellStyle name="Normal 2 5 4 4 5" xfId="5135"/>
    <cellStyle name="Normal 2 5 4 4 5 2" xfId="14165"/>
    <cellStyle name="Normal 2 5 4 4 6" xfId="9683"/>
    <cellStyle name="Normal 2 5 4 5" xfId="840"/>
    <cellStyle name="Normal 2 5 4 5 2" xfId="2334"/>
    <cellStyle name="Normal 2 5 4 5 2 2" xfId="6816"/>
    <cellStyle name="Normal 2 5 4 5 2 2 2" xfId="15846"/>
    <cellStyle name="Normal 2 5 4 5 2 3" xfId="11364"/>
    <cellStyle name="Normal 2 5 4 5 3" xfId="3828"/>
    <cellStyle name="Normal 2 5 4 5 3 2" xfId="8310"/>
    <cellStyle name="Normal 2 5 4 5 3 2 2" xfId="17340"/>
    <cellStyle name="Normal 2 5 4 5 3 3" xfId="12858"/>
    <cellStyle name="Normal 2 5 4 5 4" xfId="5322"/>
    <cellStyle name="Normal 2 5 4 5 4 2" xfId="14352"/>
    <cellStyle name="Normal 2 5 4 5 5" xfId="9870"/>
    <cellStyle name="Normal 2 5 4 6" xfId="1589"/>
    <cellStyle name="Normal 2 5 4 6 2" xfId="6071"/>
    <cellStyle name="Normal 2 5 4 6 2 2" xfId="15101"/>
    <cellStyle name="Normal 2 5 4 6 3" xfId="10619"/>
    <cellStyle name="Normal 2 5 4 7" xfId="3083"/>
    <cellStyle name="Normal 2 5 4 7 2" xfId="7565"/>
    <cellStyle name="Normal 2 5 4 7 2 2" xfId="16595"/>
    <cellStyle name="Normal 2 5 4 7 3" xfId="12113"/>
    <cellStyle name="Normal 2 5 4 8" xfId="4577"/>
    <cellStyle name="Normal 2 5 4 8 2" xfId="13607"/>
    <cellStyle name="Normal 2 5 4 9" xfId="9125"/>
    <cellStyle name="Normal 2 5 5" xfId="109"/>
    <cellStyle name="Normal 2 5 5 2" xfId="295"/>
    <cellStyle name="Normal 2 5 5 2 2" xfId="1038"/>
    <cellStyle name="Normal 2 5 5 2 2 2" xfId="2532"/>
    <cellStyle name="Normal 2 5 5 2 2 2 2" xfId="7014"/>
    <cellStyle name="Normal 2 5 5 2 2 2 2 2" xfId="16044"/>
    <cellStyle name="Normal 2 5 5 2 2 2 3" xfId="11562"/>
    <cellStyle name="Normal 2 5 5 2 2 3" xfId="4026"/>
    <cellStyle name="Normal 2 5 5 2 2 3 2" xfId="8508"/>
    <cellStyle name="Normal 2 5 5 2 2 3 2 2" xfId="17538"/>
    <cellStyle name="Normal 2 5 5 2 2 3 3" xfId="13056"/>
    <cellStyle name="Normal 2 5 5 2 2 4" xfId="5520"/>
    <cellStyle name="Normal 2 5 5 2 2 4 2" xfId="14550"/>
    <cellStyle name="Normal 2 5 5 2 2 5" xfId="10068"/>
    <cellStyle name="Normal 2 5 5 2 3" xfId="1789"/>
    <cellStyle name="Normal 2 5 5 2 3 2" xfId="6271"/>
    <cellStyle name="Normal 2 5 5 2 3 2 2" xfId="15301"/>
    <cellStyle name="Normal 2 5 5 2 3 3" xfId="10819"/>
    <cellStyle name="Normal 2 5 5 2 4" xfId="3283"/>
    <cellStyle name="Normal 2 5 5 2 4 2" xfId="7765"/>
    <cellStyle name="Normal 2 5 5 2 4 2 2" xfId="16795"/>
    <cellStyle name="Normal 2 5 5 2 4 3" xfId="12313"/>
    <cellStyle name="Normal 2 5 5 2 5" xfId="4777"/>
    <cellStyle name="Normal 2 5 5 2 5 2" xfId="13807"/>
    <cellStyle name="Normal 2 5 5 2 6" xfId="9325"/>
    <cellStyle name="Normal 2 5 5 3" xfId="481"/>
    <cellStyle name="Normal 2 5 5 3 2" xfId="1228"/>
    <cellStyle name="Normal 2 5 5 3 2 2" xfId="2722"/>
    <cellStyle name="Normal 2 5 5 3 2 2 2" xfId="7204"/>
    <cellStyle name="Normal 2 5 5 3 2 2 2 2" xfId="16234"/>
    <cellStyle name="Normal 2 5 5 3 2 2 3" xfId="11752"/>
    <cellStyle name="Normal 2 5 5 3 2 3" xfId="4216"/>
    <cellStyle name="Normal 2 5 5 3 2 3 2" xfId="8698"/>
    <cellStyle name="Normal 2 5 5 3 2 3 2 2" xfId="17728"/>
    <cellStyle name="Normal 2 5 5 3 2 3 3" xfId="13246"/>
    <cellStyle name="Normal 2 5 5 3 2 4" xfId="5710"/>
    <cellStyle name="Normal 2 5 5 3 2 4 2" xfId="14740"/>
    <cellStyle name="Normal 2 5 5 3 2 5" xfId="10258"/>
    <cellStyle name="Normal 2 5 5 3 3" xfId="1975"/>
    <cellStyle name="Normal 2 5 5 3 3 2" xfId="6457"/>
    <cellStyle name="Normal 2 5 5 3 3 2 2" xfId="15487"/>
    <cellStyle name="Normal 2 5 5 3 3 3" xfId="11005"/>
    <cellStyle name="Normal 2 5 5 3 4" xfId="3469"/>
    <cellStyle name="Normal 2 5 5 3 4 2" xfId="7951"/>
    <cellStyle name="Normal 2 5 5 3 4 2 2" xfId="16981"/>
    <cellStyle name="Normal 2 5 5 3 4 3" xfId="12499"/>
    <cellStyle name="Normal 2 5 5 3 5" xfId="4963"/>
    <cellStyle name="Normal 2 5 5 3 5 2" xfId="13993"/>
    <cellStyle name="Normal 2 5 5 3 6" xfId="9511"/>
    <cellStyle name="Normal 2 5 5 4" xfId="667"/>
    <cellStyle name="Normal 2 5 5 4 2" xfId="1414"/>
    <cellStyle name="Normal 2 5 5 4 2 2" xfId="2908"/>
    <cellStyle name="Normal 2 5 5 4 2 2 2" xfId="7390"/>
    <cellStyle name="Normal 2 5 5 4 2 2 2 2" xfId="16420"/>
    <cellStyle name="Normal 2 5 5 4 2 2 3" xfId="11938"/>
    <cellStyle name="Normal 2 5 5 4 2 3" xfId="4402"/>
    <cellStyle name="Normal 2 5 5 4 2 3 2" xfId="8884"/>
    <cellStyle name="Normal 2 5 5 4 2 3 2 2" xfId="17914"/>
    <cellStyle name="Normal 2 5 5 4 2 3 3" xfId="13432"/>
    <cellStyle name="Normal 2 5 5 4 2 4" xfId="5896"/>
    <cellStyle name="Normal 2 5 5 4 2 4 2" xfId="14926"/>
    <cellStyle name="Normal 2 5 5 4 2 5" xfId="10444"/>
    <cellStyle name="Normal 2 5 5 4 3" xfId="2161"/>
    <cellStyle name="Normal 2 5 5 4 3 2" xfId="6643"/>
    <cellStyle name="Normal 2 5 5 4 3 2 2" xfId="15673"/>
    <cellStyle name="Normal 2 5 5 4 3 3" xfId="11191"/>
    <cellStyle name="Normal 2 5 5 4 4" xfId="3655"/>
    <cellStyle name="Normal 2 5 5 4 4 2" xfId="8137"/>
    <cellStyle name="Normal 2 5 5 4 4 2 2" xfId="17167"/>
    <cellStyle name="Normal 2 5 5 4 4 3" xfId="12685"/>
    <cellStyle name="Normal 2 5 5 4 5" xfId="5149"/>
    <cellStyle name="Normal 2 5 5 4 5 2" xfId="14179"/>
    <cellStyle name="Normal 2 5 5 4 6" xfId="9697"/>
    <cellStyle name="Normal 2 5 5 5" xfId="854"/>
    <cellStyle name="Normal 2 5 5 5 2" xfId="2348"/>
    <cellStyle name="Normal 2 5 5 5 2 2" xfId="6830"/>
    <cellStyle name="Normal 2 5 5 5 2 2 2" xfId="15860"/>
    <cellStyle name="Normal 2 5 5 5 2 3" xfId="11378"/>
    <cellStyle name="Normal 2 5 5 5 3" xfId="3842"/>
    <cellStyle name="Normal 2 5 5 5 3 2" xfId="8324"/>
    <cellStyle name="Normal 2 5 5 5 3 2 2" xfId="17354"/>
    <cellStyle name="Normal 2 5 5 5 3 3" xfId="12872"/>
    <cellStyle name="Normal 2 5 5 5 4" xfId="5336"/>
    <cellStyle name="Normal 2 5 5 5 4 2" xfId="14366"/>
    <cellStyle name="Normal 2 5 5 5 5" xfId="9884"/>
    <cellStyle name="Normal 2 5 5 6" xfId="1603"/>
    <cellStyle name="Normal 2 5 5 6 2" xfId="6085"/>
    <cellStyle name="Normal 2 5 5 6 2 2" xfId="15115"/>
    <cellStyle name="Normal 2 5 5 6 3" xfId="10633"/>
    <cellStyle name="Normal 2 5 5 7" xfId="3097"/>
    <cellStyle name="Normal 2 5 5 7 2" xfId="7579"/>
    <cellStyle name="Normal 2 5 5 7 2 2" xfId="16609"/>
    <cellStyle name="Normal 2 5 5 7 3" xfId="12127"/>
    <cellStyle name="Normal 2 5 5 8" xfId="4591"/>
    <cellStyle name="Normal 2 5 5 8 2" xfId="13621"/>
    <cellStyle name="Normal 2 5 5 9" xfId="9139"/>
    <cellStyle name="Normal 2 5 6" xfId="142"/>
    <cellStyle name="Normal 2 5 6 2" xfId="328"/>
    <cellStyle name="Normal 2 5 6 2 2" xfId="1071"/>
    <cellStyle name="Normal 2 5 6 2 2 2" xfId="2565"/>
    <cellStyle name="Normal 2 5 6 2 2 2 2" xfId="7047"/>
    <cellStyle name="Normal 2 5 6 2 2 2 2 2" xfId="16077"/>
    <cellStyle name="Normal 2 5 6 2 2 2 3" xfId="11595"/>
    <cellStyle name="Normal 2 5 6 2 2 3" xfId="4059"/>
    <cellStyle name="Normal 2 5 6 2 2 3 2" xfId="8541"/>
    <cellStyle name="Normal 2 5 6 2 2 3 2 2" xfId="17571"/>
    <cellStyle name="Normal 2 5 6 2 2 3 3" xfId="13089"/>
    <cellStyle name="Normal 2 5 6 2 2 4" xfId="5553"/>
    <cellStyle name="Normal 2 5 6 2 2 4 2" xfId="14583"/>
    <cellStyle name="Normal 2 5 6 2 2 5" xfId="10101"/>
    <cellStyle name="Normal 2 5 6 2 3" xfId="1822"/>
    <cellStyle name="Normal 2 5 6 2 3 2" xfId="6304"/>
    <cellStyle name="Normal 2 5 6 2 3 2 2" xfId="15334"/>
    <cellStyle name="Normal 2 5 6 2 3 3" xfId="10852"/>
    <cellStyle name="Normal 2 5 6 2 4" xfId="3316"/>
    <cellStyle name="Normal 2 5 6 2 4 2" xfId="7798"/>
    <cellStyle name="Normal 2 5 6 2 4 2 2" xfId="16828"/>
    <cellStyle name="Normal 2 5 6 2 4 3" xfId="12346"/>
    <cellStyle name="Normal 2 5 6 2 5" xfId="4810"/>
    <cellStyle name="Normal 2 5 6 2 5 2" xfId="13840"/>
    <cellStyle name="Normal 2 5 6 2 6" xfId="9358"/>
    <cellStyle name="Normal 2 5 6 3" xfId="514"/>
    <cellStyle name="Normal 2 5 6 3 2" xfId="1261"/>
    <cellStyle name="Normal 2 5 6 3 2 2" xfId="2755"/>
    <cellStyle name="Normal 2 5 6 3 2 2 2" xfId="7237"/>
    <cellStyle name="Normal 2 5 6 3 2 2 2 2" xfId="16267"/>
    <cellStyle name="Normal 2 5 6 3 2 2 3" xfId="11785"/>
    <cellStyle name="Normal 2 5 6 3 2 3" xfId="4249"/>
    <cellStyle name="Normal 2 5 6 3 2 3 2" xfId="8731"/>
    <cellStyle name="Normal 2 5 6 3 2 3 2 2" xfId="17761"/>
    <cellStyle name="Normal 2 5 6 3 2 3 3" xfId="13279"/>
    <cellStyle name="Normal 2 5 6 3 2 4" xfId="5743"/>
    <cellStyle name="Normal 2 5 6 3 2 4 2" xfId="14773"/>
    <cellStyle name="Normal 2 5 6 3 2 5" xfId="10291"/>
    <cellStyle name="Normal 2 5 6 3 3" xfId="2008"/>
    <cellStyle name="Normal 2 5 6 3 3 2" xfId="6490"/>
    <cellStyle name="Normal 2 5 6 3 3 2 2" xfId="15520"/>
    <cellStyle name="Normal 2 5 6 3 3 3" xfId="11038"/>
    <cellStyle name="Normal 2 5 6 3 4" xfId="3502"/>
    <cellStyle name="Normal 2 5 6 3 4 2" xfId="7984"/>
    <cellStyle name="Normal 2 5 6 3 4 2 2" xfId="17014"/>
    <cellStyle name="Normal 2 5 6 3 4 3" xfId="12532"/>
    <cellStyle name="Normal 2 5 6 3 5" xfId="4996"/>
    <cellStyle name="Normal 2 5 6 3 5 2" xfId="14026"/>
    <cellStyle name="Normal 2 5 6 3 6" xfId="9544"/>
    <cellStyle name="Normal 2 5 6 4" xfId="700"/>
    <cellStyle name="Normal 2 5 6 4 2" xfId="1447"/>
    <cellStyle name="Normal 2 5 6 4 2 2" xfId="2941"/>
    <cellStyle name="Normal 2 5 6 4 2 2 2" xfId="7423"/>
    <cellStyle name="Normal 2 5 6 4 2 2 2 2" xfId="16453"/>
    <cellStyle name="Normal 2 5 6 4 2 2 3" xfId="11971"/>
    <cellStyle name="Normal 2 5 6 4 2 3" xfId="4435"/>
    <cellStyle name="Normal 2 5 6 4 2 3 2" xfId="8917"/>
    <cellStyle name="Normal 2 5 6 4 2 3 2 2" xfId="17947"/>
    <cellStyle name="Normal 2 5 6 4 2 3 3" xfId="13465"/>
    <cellStyle name="Normal 2 5 6 4 2 4" xfId="5929"/>
    <cellStyle name="Normal 2 5 6 4 2 4 2" xfId="14959"/>
    <cellStyle name="Normal 2 5 6 4 2 5" xfId="10477"/>
    <cellStyle name="Normal 2 5 6 4 3" xfId="2194"/>
    <cellStyle name="Normal 2 5 6 4 3 2" xfId="6676"/>
    <cellStyle name="Normal 2 5 6 4 3 2 2" xfId="15706"/>
    <cellStyle name="Normal 2 5 6 4 3 3" xfId="11224"/>
    <cellStyle name="Normal 2 5 6 4 4" xfId="3688"/>
    <cellStyle name="Normal 2 5 6 4 4 2" xfId="8170"/>
    <cellStyle name="Normal 2 5 6 4 4 2 2" xfId="17200"/>
    <cellStyle name="Normal 2 5 6 4 4 3" xfId="12718"/>
    <cellStyle name="Normal 2 5 6 4 5" xfId="5182"/>
    <cellStyle name="Normal 2 5 6 4 5 2" xfId="14212"/>
    <cellStyle name="Normal 2 5 6 4 6" xfId="9730"/>
    <cellStyle name="Normal 2 5 6 5" xfId="887"/>
    <cellStyle name="Normal 2 5 6 5 2" xfId="2381"/>
    <cellStyle name="Normal 2 5 6 5 2 2" xfId="6863"/>
    <cellStyle name="Normal 2 5 6 5 2 2 2" xfId="15893"/>
    <cellStyle name="Normal 2 5 6 5 2 3" xfId="11411"/>
    <cellStyle name="Normal 2 5 6 5 3" xfId="3875"/>
    <cellStyle name="Normal 2 5 6 5 3 2" xfId="8357"/>
    <cellStyle name="Normal 2 5 6 5 3 2 2" xfId="17387"/>
    <cellStyle name="Normal 2 5 6 5 3 3" xfId="12905"/>
    <cellStyle name="Normal 2 5 6 5 4" xfId="5369"/>
    <cellStyle name="Normal 2 5 6 5 4 2" xfId="14399"/>
    <cellStyle name="Normal 2 5 6 5 5" xfId="9917"/>
    <cellStyle name="Normal 2 5 6 6" xfId="1636"/>
    <cellStyle name="Normal 2 5 6 6 2" xfId="6118"/>
    <cellStyle name="Normal 2 5 6 6 2 2" xfId="15148"/>
    <cellStyle name="Normal 2 5 6 6 3" xfId="10666"/>
    <cellStyle name="Normal 2 5 6 7" xfId="3130"/>
    <cellStyle name="Normal 2 5 6 7 2" xfId="7612"/>
    <cellStyle name="Normal 2 5 6 7 2 2" xfId="16642"/>
    <cellStyle name="Normal 2 5 6 7 3" xfId="12160"/>
    <cellStyle name="Normal 2 5 6 8" xfId="4624"/>
    <cellStyle name="Normal 2 5 6 8 2" xfId="13654"/>
    <cellStyle name="Normal 2 5 6 9" xfId="9172"/>
    <cellStyle name="Normal 2 5 7" xfId="165"/>
    <cellStyle name="Normal 2 5 7 2" xfId="351"/>
    <cellStyle name="Normal 2 5 7 2 2" xfId="1094"/>
    <cellStyle name="Normal 2 5 7 2 2 2" xfId="2588"/>
    <cellStyle name="Normal 2 5 7 2 2 2 2" xfId="7070"/>
    <cellStyle name="Normal 2 5 7 2 2 2 2 2" xfId="16100"/>
    <cellStyle name="Normal 2 5 7 2 2 2 3" xfId="11618"/>
    <cellStyle name="Normal 2 5 7 2 2 3" xfId="4082"/>
    <cellStyle name="Normal 2 5 7 2 2 3 2" xfId="8564"/>
    <cellStyle name="Normal 2 5 7 2 2 3 2 2" xfId="17594"/>
    <cellStyle name="Normal 2 5 7 2 2 3 3" xfId="13112"/>
    <cellStyle name="Normal 2 5 7 2 2 4" xfId="5576"/>
    <cellStyle name="Normal 2 5 7 2 2 4 2" xfId="14606"/>
    <cellStyle name="Normal 2 5 7 2 2 5" xfId="10124"/>
    <cellStyle name="Normal 2 5 7 2 3" xfId="1845"/>
    <cellStyle name="Normal 2 5 7 2 3 2" xfId="6327"/>
    <cellStyle name="Normal 2 5 7 2 3 2 2" xfId="15357"/>
    <cellStyle name="Normal 2 5 7 2 3 3" xfId="10875"/>
    <cellStyle name="Normal 2 5 7 2 4" xfId="3339"/>
    <cellStyle name="Normal 2 5 7 2 4 2" xfId="7821"/>
    <cellStyle name="Normal 2 5 7 2 4 2 2" xfId="16851"/>
    <cellStyle name="Normal 2 5 7 2 4 3" xfId="12369"/>
    <cellStyle name="Normal 2 5 7 2 5" xfId="4833"/>
    <cellStyle name="Normal 2 5 7 2 5 2" xfId="13863"/>
    <cellStyle name="Normal 2 5 7 2 6" xfId="9381"/>
    <cellStyle name="Normal 2 5 7 3" xfId="537"/>
    <cellStyle name="Normal 2 5 7 3 2" xfId="1284"/>
    <cellStyle name="Normal 2 5 7 3 2 2" xfId="2778"/>
    <cellStyle name="Normal 2 5 7 3 2 2 2" xfId="7260"/>
    <cellStyle name="Normal 2 5 7 3 2 2 2 2" xfId="16290"/>
    <cellStyle name="Normal 2 5 7 3 2 2 3" xfId="11808"/>
    <cellStyle name="Normal 2 5 7 3 2 3" xfId="4272"/>
    <cellStyle name="Normal 2 5 7 3 2 3 2" xfId="8754"/>
    <cellStyle name="Normal 2 5 7 3 2 3 2 2" xfId="17784"/>
    <cellStyle name="Normal 2 5 7 3 2 3 3" xfId="13302"/>
    <cellStyle name="Normal 2 5 7 3 2 4" xfId="5766"/>
    <cellStyle name="Normal 2 5 7 3 2 4 2" xfId="14796"/>
    <cellStyle name="Normal 2 5 7 3 2 5" xfId="10314"/>
    <cellStyle name="Normal 2 5 7 3 3" xfId="2031"/>
    <cellStyle name="Normal 2 5 7 3 3 2" xfId="6513"/>
    <cellStyle name="Normal 2 5 7 3 3 2 2" xfId="15543"/>
    <cellStyle name="Normal 2 5 7 3 3 3" xfId="11061"/>
    <cellStyle name="Normal 2 5 7 3 4" xfId="3525"/>
    <cellStyle name="Normal 2 5 7 3 4 2" xfId="8007"/>
    <cellStyle name="Normal 2 5 7 3 4 2 2" xfId="17037"/>
    <cellStyle name="Normal 2 5 7 3 4 3" xfId="12555"/>
    <cellStyle name="Normal 2 5 7 3 5" xfId="5019"/>
    <cellStyle name="Normal 2 5 7 3 5 2" xfId="14049"/>
    <cellStyle name="Normal 2 5 7 3 6" xfId="9567"/>
    <cellStyle name="Normal 2 5 7 4" xfId="723"/>
    <cellStyle name="Normal 2 5 7 4 2" xfId="1470"/>
    <cellStyle name="Normal 2 5 7 4 2 2" xfId="2964"/>
    <cellStyle name="Normal 2 5 7 4 2 2 2" xfId="7446"/>
    <cellStyle name="Normal 2 5 7 4 2 2 2 2" xfId="16476"/>
    <cellStyle name="Normal 2 5 7 4 2 2 3" xfId="11994"/>
    <cellStyle name="Normal 2 5 7 4 2 3" xfId="4458"/>
    <cellStyle name="Normal 2 5 7 4 2 3 2" xfId="8940"/>
    <cellStyle name="Normal 2 5 7 4 2 3 2 2" xfId="17970"/>
    <cellStyle name="Normal 2 5 7 4 2 3 3" xfId="13488"/>
    <cellStyle name="Normal 2 5 7 4 2 4" xfId="5952"/>
    <cellStyle name="Normal 2 5 7 4 2 4 2" xfId="14982"/>
    <cellStyle name="Normal 2 5 7 4 2 5" xfId="10500"/>
    <cellStyle name="Normal 2 5 7 4 3" xfId="2217"/>
    <cellStyle name="Normal 2 5 7 4 3 2" xfId="6699"/>
    <cellStyle name="Normal 2 5 7 4 3 2 2" xfId="15729"/>
    <cellStyle name="Normal 2 5 7 4 3 3" xfId="11247"/>
    <cellStyle name="Normal 2 5 7 4 4" xfId="3711"/>
    <cellStyle name="Normal 2 5 7 4 4 2" xfId="8193"/>
    <cellStyle name="Normal 2 5 7 4 4 2 2" xfId="17223"/>
    <cellStyle name="Normal 2 5 7 4 4 3" xfId="12741"/>
    <cellStyle name="Normal 2 5 7 4 5" xfId="5205"/>
    <cellStyle name="Normal 2 5 7 4 5 2" xfId="14235"/>
    <cellStyle name="Normal 2 5 7 4 6" xfId="9753"/>
    <cellStyle name="Normal 2 5 7 5" xfId="910"/>
    <cellStyle name="Normal 2 5 7 5 2" xfId="2404"/>
    <cellStyle name="Normal 2 5 7 5 2 2" xfId="6886"/>
    <cellStyle name="Normal 2 5 7 5 2 2 2" xfId="15916"/>
    <cellStyle name="Normal 2 5 7 5 2 3" xfId="11434"/>
    <cellStyle name="Normal 2 5 7 5 3" xfId="3898"/>
    <cellStyle name="Normal 2 5 7 5 3 2" xfId="8380"/>
    <cellStyle name="Normal 2 5 7 5 3 2 2" xfId="17410"/>
    <cellStyle name="Normal 2 5 7 5 3 3" xfId="12928"/>
    <cellStyle name="Normal 2 5 7 5 4" xfId="5392"/>
    <cellStyle name="Normal 2 5 7 5 4 2" xfId="14422"/>
    <cellStyle name="Normal 2 5 7 5 5" xfId="9940"/>
    <cellStyle name="Normal 2 5 7 6" xfId="1659"/>
    <cellStyle name="Normal 2 5 7 6 2" xfId="6141"/>
    <cellStyle name="Normal 2 5 7 6 2 2" xfId="15171"/>
    <cellStyle name="Normal 2 5 7 6 3" xfId="10689"/>
    <cellStyle name="Normal 2 5 7 7" xfId="3153"/>
    <cellStyle name="Normal 2 5 7 7 2" xfId="7635"/>
    <cellStyle name="Normal 2 5 7 7 2 2" xfId="16665"/>
    <cellStyle name="Normal 2 5 7 7 3" xfId="12183"/>
    <cellStyle name="Normal 2 5 7 8" xfId="4647"/>
    <cellStyle name="Normal 2 5 7 8 2" xfId="13677"/>
    <cellStyle name="Normal 2 5 7 9" xfId="9195"/>
    <cellStyle name="Normal 2 5 8" xfId="188"/>
    <cellStyle name="Normal 2 5 8 2" xfId="374"/>
    <cellStyle name="Normal 2 5 8 2 2" xfId="1117"/>
    <cellStyle name="Normal 2 5 8 2 2 2" xfId="2611"/>
    <cellStyle name="Normal 2 5 8 2 2 2 2" xfId="7093"/>
    <cellStyle name="Normal 2 5 8 2 2 2 2 2" xfId="16123"/>
    <cellStyle name="Normal 2 5 8 2 2 2 3" xfId="11641"/>
    <cellStyle name="Normal 2 5 8 2 2 3" xfId="4105"/>
    <cellStyle name="Normal 2 5 8 2 2 3 2" xfId="8587"/>
    <cellStyle name="Normal 2 5 8 2 2 3 2 2" xfId="17617"/>
    <cellStyle name="Normal 2 5 8 2 2 3 3" xfId="13135"/>
    <cellStyle name="Normal 2 5 8 2 2 4" xfId="5599"/>
    <cellStyle name="Normal 2 5 8 2 2 4 2" xfId="14629"/>
    <cellStyle name="Normal 2 5 8 2 2 5" xfId="10147"/>
    <cellStyle name="Normal 2 5 8 2 3" xfId="1868"/>
    <cellStyle name="Normal 2 5 8 2 3 2" xfId="6350"/>
    <cellStyle name="Normal 2 5 8 2 3 2 2" xfId="15380"/>
    <cellStyle name="Normal 2 5 8 2 3 3" xfId="10898"/>
    <cellStyle name="Normal 2 5 8 2 4" xfId="3362"/>
    <cellStyle name="Normal 2 5 8 2 4 2" xfId="7844"/>
    <cellStyle name="Normal 2 5 8 2 4 2 2" xfId="16874"/>
    <cellStyle name="Normal 2 5 8 2 4 3" xfId="12392"/>
    <cellStyle name="Normal 2 5 8 2 5" xfId="4856"/>
    <cellStyle name="Normal 2 5 8 2 5 2" xfId="13886"/>
    <cellStyle name="Normal 2 5 8 2 6" xfId="9404"/>
    <cellStyle name="Normal 2 5 8 3" xfId="560"/>
    <cellStyle name="Normal 2 5 8 3 2" xfId="1307"/>
    <cellStyle name="Normal 2 5 8 3 2 2" xfId="2801"/>
    <cellStyle name="Normal 2 5 8 3 2 2 2" xfId="7283"/>
    <cellStyle name="Normal 2 5 8 3 2 2 2 2" xfId="16313"/>
    <cellStyle name="Normal 2 5 8 3 2 2 3" xfId="11831"/>
    <cellStyle name="Normal 2 5 8 3 2 3" xfId="4295"/>
    <cellStyle name="Normal 2 5 8 3 2 3 2" xfId="8777"/>
    <cellStyle name="Normal 2 5 8 3 2 3 2 2" xfId="17807"/>
    <cellStyle name="Normal 2 5 8 3 2 3 3" xfId="13325"/>
    <cellStyle name="Normal 2 5 8 3 2 4" xfId="5789"/>
    <cellStyle name="Normal 2 5 8 3 2 4 2" xfId="14819"/>
    <cellStyle name="Normal 2 5 8 3 2 5" xfId="10337"/>
    <cellStyle name="Normal 2 5 8 3 3" xfId="2054"/>
    <cellStyle name="Normal 2 5 8 3 3 2" xfId="6536"/>
    <cellStyle name="Normal 2 5 8 3 3 2 2" xfId="15566"/>
    <cellStyle name="Normal 2 5 8 3 3 3" xfId="11084"/>
    <cellStyle name="Normal 2 5 8 3 4" xfId="3548"/>
    <cellStyle name="Normal 2 5 8 3 4 2" xfId="8030"/>
    <cellStyle name="Normal 2 5 8 3 4 2 2" xfId="17060"/>
    <cellStyle name="Normal 2 5 8 3 4 3" xfId="12578"/>
    <cellStyle name="Normal 2 5 8 3 5" xfId="5042"/>
    <cellStyle name="Normal 2 5 8 3 5 2" xfId="14072"/>
    <cellStyle name="Normal 2 5 8 3 6" xfId="9590"/>
    <cellStyle name="Normal 2 5 8 4" xfId="746"/>
    <cellStyle name="Normal 2 5 8 4 2" xfId="1493"/>
    <cellStyle name="Normal 2 5 8 4 2 2" xfId="2987"/>
    <cellStyle name="Normal 2 5 8 4 2 2 2" xfId="7469"/>
    <cellStyle name="Normal 2 5 8 4 2 2 2 2" xfId="16499"/>
    <cellStyle name="Normal 2 5 8 4 2 2 3" xfId="12017"/>
    <cellStyle name="Normal 2 5 8 4 2 3" xfId="4481"/>
    <cellStyle name="Normal 2 5 8 4 2 3 2" xfId="8963"/>
    <cellStyle name="Normal 2 5 8 4 2 3 2 2" xfId="17993"/>
    <cellStyle name="Normal 2 5 8 4 2 3 3" xfId="13511"/>
    <cellStyle name="Normal 2 5 8 4 2 4" xfId="5975"/>
    <cellStyle name="Normal 2 5 8 4 2 4 2" xfId="15005"/>
    <cellStyle name="Normal 2 5 8 4 2 5" xfId="10523"/>
    <cellStyle name="Normal 2 5 8 4 3" xfId="2240"/>
    <cellStyle name="Normal 2 5 8 4 3 2" xfId="6722"/>
    <cellStyle name="Normal 2 5 8 4 3 2 2" xfId="15752"/>
    <cellStyle name="Normal 2 5 8 4 3 3" xfId="11270"/>
    <cellStyle name="Normal 2 5 8 4 4" xfId="3734"/>
    <cellStyle name="Normal 2 5 8 4 4 2" xfId="8216"/>
    <cellStyle name="Normal 2 5 8 4 4 2 2" xfId="17246"/>
    <cellStyle name="Normal 2 5 8 4 4 3" xfId="12764"/>
    <cellStyle name="Normal 2 5 8 4 5" xfId="5228"/>
    <cellStyle name="Normal 2 5 8 4 5 2" xfId="14258"/>
    <cellStyle name="Normal 2 5 8 4 6" xfId="9776"/>
    <cellStyle name="Normal 2 5 8 5" xfId="933"/>
    <cellStyle name="Normal 2 5 8 5 2" xfId="2427"/>
    <cellStyle name="Normal 2 5 8 5 2 2" xfId="6909"/>
    <cellStyle name="Normal 2 5 8 5 2 2 2" xfId="15939"/>
    <cellStyle name="Normal 2 5 8 5 2 3" xfId="11457"/>
    <cellStyle name="Normal 2 5 8 5 3" xfId="3921"/>
    <cellStyle name="Normal 2 5 8 5 3 2" xfId="8403"/>
    <cellStyle name="Normal 2 5 8 5 3 2 2" xfId="17433"/>
    <cellStyle name="Normal 2 5 8 5 3 3" xfId="12951"/>
    <cellStyle name="Normal 2 5 8 5 4" xfId="5415"/>
    <cellStyle name="Normal 2 5 8 5 4 2" xfId="14445"/>
    <cellStyle name="Normal 2 5 8 5 5" xfId="9963"/>
    <cellStyle name="Normal 2 5 8 6" xfId="1682"/>
    <cellStyle name="Normal 2 5 8 6 2" xfId="6164"/>
    <cellStyle name="Normal 2 5 8 6 2 2" xfId="15194"/>
    <cellStyle name="Normal 2 5 8 6 3" xfId="10712"/>
    <cellStyle name="Normal 2 5 8 7" xfId="3176"/>
    <cellStyle name="Normal 2 5 8 7 2" xfId="7658"/>
    <cellStyle name="Normal 2 5 8 7 2 2" xfId="16688"/>
    <cellStyle name="Normal 2 5 8 7 3" xfId="12206"/>
    <cellStyle name="Normal 2 5 8 8" xfId="4670"/>
    <cellStyle name="Normal 2 5 8 8 2" xfId="13700"/>
    <cellStyle name="Normal 2 5 8 9" xfId="9218"/>
    <cellStyle name="Normal 2 5 9" xfId="211"/>
    <cellStyle name="Normal 2 5 9 2" xfId="956"/>
    <cellStyle name="Normal 2 5 9 2 2" xfId="2450"/>
    <cellStyle name="Normal 2 5 9 2 2 2" xfId="6932"/>
    <cellStyle name="Normal 2 5 9 2 2 2 2" xfId="15962"/>
    <cellStyle name="Normal 2 5 9 2 2 3" xfId="11480"/>
    <cellStyle name="Normal 2 5 9 2 3" xfId="3944"/>
    <cellStyle name="Normal 2 5 9 2 3 2" xfId="8426"/>
    <cellStyle name="Normal 2 5 9 2 3 2 2" xfId="17456"/>
    <cellStyle name="Normal 2 5 9 2 3 3" xfId="12974"/>
    <cellStyle name="Normal 2 5 9 2 4" xfId="5438"/>
    <cellStyle name="Normal 2 5 9 2 4 2" xfId="14468"/>
    <cellStyle name="Normal 2 5 9 2 5" xfId="9986"/>
    <cellStyle name="Normal 2 5 9 3" xfId="1705"/>
    <cellStyle name="Normal 2 5 9 3 2" xfId="6187"/>
    <cellStyle name="Normal 2 5 9 3 2 2" xfId="15217"/>
    <cellStyle name="Normal 2 5 9 3 3" xfId="10735"/>
    <cellStyle name="Normal 2 5 9 4" xfId="3199"/>
    <cellStyle name="Normal 2 5 9 4 2" xfId="7681"/>
    <cellStyle name="Normal 2 5 9 4 2 2" xfId="16711"/>
    <cellStyle name="Normal 2 5 9 4 3" xfId="12229"/>
    <cellStyle name="Normal 2 5 9 5" xfId="4693"/>
    <cellStyle name="Normal 2 5 9 5 2" xfId="13723"/>
    <cellStyle name="Normal 2 5 9 6" xfId="9241"/>
    <cellStyle name="Normal 2 6" xfId="30"/>
    <cellStyle name="Normal 2 6 2" xfId="216"/>
    <cellStyle name="Normal 2 6 2 2" xfId="961"/>
    <cellStyle name="Normal 2 6 2 2 2" xfId="2455"/>
    <cellStyle name="Normal 2 6 2 2 2 2" xfId="6937"/>
    <cellStyle name="Normal 2 6 2 2 2 2 2" xfId="15967"/>
    <cellStyle name="Normal 2 6 2 2 2 3" xfId="11485"/>
    <cellStyle name="Normal 2 6 2 2 3" xfId="3949"/>
    <cellStyle name="Normal 2 6 2 2 3 2" xfId="8431"/>
    <cellStyle name="Normal 2 6 2 2 3 2 2" xfId="17461"/>
    <cellStyle name="Normal 2 6 2 2 3 3" xfId="12979"/>
    <cellStyle name="Normal 2 6 2 2 4" xfId="5443"/>
    <cellStyle name="Normal 2 6 2 2 4 2" xfId="14473"/>
    <cellStyle name="Normal 2 6 2 2 5" xfId="9991"/>
    <cellStyle name="Normal 2 6 2 3" xfId="1710"/>
    <cellStyle name="Normal 2 6 2 3 2" xfId="6192"/>
    <cellStyle name="Normal 2 6 2 3 2 2" xfId="15222"/>
    <cellStyle name="Normal 2 6 2 3 3" xfId="10740"/>
    <cellStyle name="Normal 2 6 2 4" xfId="3204"/>
    <cellStyle name="Normal 2 6 2 4 2" xfId="7686"/>
    <cellStyle name="Normal 2 6 2 4 2 2" xfId="16716"/>
    <cellStyle name="Normal 2 6 2 4 3" xfId="12234"/>
    <cellStyle name="Normal 2 6 2 5" xfId="4698"/>
    <cellStyle name="Normal 2 6 2 5 2" xfId="13728"/>
    <cellStyle name="Normal 2 6 2 6" xfId="9246"/>
    <cellStyle name="Normal 2 6 3" xfId="402"/>
    <cellStyle name="Normal 2 6 3 2" xfId="1149"/>
    <cellStyle name="Normal 2 6 3 2 2" xfId="2643"/>
    <cellStyle name="Normal 2 6 3 2 2 2" xfId="7125"/>
    <cellStyle name="Normal 2 6 3 2 2 2 2" xfId="16155"/>
    <cellStyle name="Normal 2 6 3 2 2 3" xfId="11673"/>
    <cellStyle name="Normal 2 6 3 2 3" xfId="4137"/>
    <cellStyle name="Normal 2 6 3 2 3 2" xfId="8619"/>
    <cellStyle name="Normal 2 6 3 2 3 2 2" xfId="17649"/>
    <cellStyle name="Normal 2 6 3 2 3 3" xfId="13167"/>
    <cellStyle name="Normal 2 6 3 2 4" xfId="5631"/>
    <cellStyle name="Normal 2 6 3 2 4 2" xfId="14661"/>
    <cellStyle name="Normal 2 6 3 2 5" xfId="10179"/>
    <cellStyle name="Normal 2 6 3 3" xfId="1896"/>
    <cellStyle name="Normal 2 6 3 3 2" xfId="6378"/>
    <cellStyle name="Normal 2 6 3 3 2 2" xfId="15408"/>
    <cellStyle name="Normal 2 6 3 3 3" xfId="10926"/>
    <cellStyle name="Normal 2 6 3 4" xfId="3390"/>
    <cellStyle name="Normal 2 6 3 4 2" xfId="7872"/>
    <cellStyle name="Normal 2 6 3 4 2 2" xfId="16902"/>
    <cellStyle name="Normal 2 6 3 4 3" xfId="12420"/>
    <cellStyle name="Normal 2 6 3 5" xfId="4884"/>
    <cellStyle name="Normal 2 6 3 5 2" xfId="13914"/>
    <cellStyle name="Normal 2 6 3 6" xfId="9432"/>
    <cellStyle name="Normal 2 6 4" xfId="588"/>
    <cellStyle name="Normal 2 6 4 2" xfId="1335"/>
    <cellStyle name="Normal 2 6 4 2 2" xfId="2829"/>
    <cellStyle name="Normal 2 6 4 2 2 2" xfId="7311"/>
    <cellStyle name="Normal 2 6 4 2 2 2 2" xfId="16341"/>
    <cellStyle name="Normal 2 6 4 2 2 3" xfId="11859"/>
    <cellStyle name="Normal 2 6 4 2 3" xfId="4323"/>
    <cellStyle name="Normal 2 6 4 2 3 2" xfId="8805"/>
    <cellStyle name="Normal 2 6 4 2 3 2 2" xfId="17835"/>
    <cellStyle name="Normal 2 6 4 2 3 3" xfId="13353"/>
    <cellStyle name="Normal 2 6 4 2 4" xfId="5817"/>
    <cellStyle name="Normal 2 6 4 2 4 2" xfId="14847"/>
    <cellStyle name="Normal 2 6 4 2 5" xfId="10365"/>
    <cellStyle name="Normal 2 6 4 3" xfId="2082"/>
    <cellStyle name="Normal 2 6 4 3 2" xfId="6564"/>
    <cellStyle name="Normal 2 6 4 3 2 2" xfId="15594"/>
    <cellStyle name="Normal 2 6 4 3 3" xfId="11112"/>
    <cellStyle name="Normal 2 6 4 4" xfId="3576"/>
    <cellStyle name="Normal 2 6 4 4 2" xfId="8058"/>
    <cellStyle name="Normal 2 6 4 4 2 2" xfId="17088"/>
    <cellStyle name="Normal 2 6 4 4 3" xfId="12606"/>
    <cellStyle name="Normal 2 6 4 5" xfId="5070"/>
    <cellStyle name="Normal 2 6 4 5 2" xfId="14100"/>
    <cellStyle name="Normal 2 6 4 6" xfId="9618"/>
    <cellStyle name="Normal 2 6 5" xfId="775"/>
    <cellStyle name="Normal 2 6 5 2" xfId="2269"/>
    <cellStyle name="Normal 2 6 5 2 2" xfId="6751"/>
    <cellStyle name="Normal 2 6 5 2 2 2" xfId="15781"/>
    <cellStyle name="Normal 2 6 5 2 3" xfId="11299"/>
    <cellStyle name="Normal 2 6 5 3" xfId="3763"/>
    <cellStyle name="Normal 2 6 5 3 2" xfId="8245"/>
    <cellStyle name="Normal 2 6 5 3 2 2" xfId="17275"/>
    <cellStyle name="Normal 2 6 5 3 3" xfId="12793"/>
    <cellStyle name="Normal 2 6 5 4" xfId="5257"/>
    <cellStyle name="Normal 2 6 5 4 2" xfId="14287"/>
    <cellStyle name="Normal 2 6 5 5" xfId="9805"/>
    <cellStyle name="Normal 2 6 6" xfId="1524"/>
    <cellStyle name="Normal 2 6 6 2" xfId="6006"/>
    <cellStyle name="Normal 2 6 6 2 2" xfId="15036"/>
    <cellStyle name="Normal 2 6 6 3" xfId="10554"/>
    <cellStyle name="Normal 2 6 7" xfId="3018"/>
    <cellStyle name="Normal 2 6 7 2" xfId="7500"/>
    <cellStyle name="Normal 2 6 7 2 2" xfId="16530"/>
    <cellStyle name="Normal 2 6 7 3" xfId="12048"/>
    <cellStyle name="Normal 2 6 8" xfId="4512"/>
    <cellStyle name="Normal 2 6 8 2" xfId="13542"/>
    <cellStyle name="Normal 2 6 9" xfId="9060"/>
    <cellStyle name="Normal 2 7" xfId="53"/>
    <cellStyle name="Normal 2 7 2" xfId="239"/>
    <cellStyle name="Normal 2 7 2 2" xfId="984"/>
    <cellStyle name="Normal 2 7 2 2 2" xfId="2478"/>
    <cellStyle name="Normal 2 7 2 2 2 2" xfId="6960"/>
    <cellStyle name="Normal 2 7 2 2 2 2 2" xfId="15990"/>
    <cellStyle name="Normal 2 7 2 2 2 3" xfId="11508"/>
    <cellStyle name="Normal 2 7 2 2 3" xfId="3972"/>
    <cellStyle name="Normal 2 7 2 2 3 2" xfId="8454"/>
    <cellStyle name="Normal 2 7 2 2 3 2 2" xfId="17484"/>
    <cellStyle name="Normal 2 7 2 2 3 3" xfId="13002"/>
    <cellStyle name="Normal 2 7 2 2 4" xfId="5466"/>
    <cellStyle name="Normal 2 7 2 2 4 2" xfId="14496"/>
    <cellStyle name="Normal 2 7 2 2 5" xfId="10014"/>
    <cellStyle name="Normal 2 7 2 3" xfId="1733"/>
    <cellStyle name="Normal 2 7 2 3 2" xfId="6215"/>
    <cellStyle name="Normal 2 7 2 3 2 2" xfId="15245"/>
    <cellStyle name="Normal 2 7 2 3 3" xfId="10763"/>
    <cellStyle name="Normal 2 7 2 4" xfId="3227"/>
    <cellStyle name="Normal 2 7 2 4 2" xfId="7709"/>
    <cellStyle name="Normal 2 7 2 4 2 2" xfId="16739"/>
    <cellStyle name="Normal 2 7 2 4 3" xfId="12257"/>
    <cellStyle name="Normal 2 7 2 5" xfId="4721"/>
    <cellStyle name="Normal 2 7 2 5 2" xfId="13751"/>
    <cellStyle name="Normal 2 7 2 6" xfId="9269"/>
    <cellStyle name="Normal 2 7 3" xfId="425"/>
    <cellStyle name="Normal 2 7 3 2" xfId="1172"/>
    <cellStyle name="Normal 2 7 3 2 2" xfId="2666"/>
    <cellStyle name="Normal 2 7 3 2 2 2" xfId="7148"/>
    <cellStyle name="Normal 2 7 3 2 2 2 2" xfId="16178"/>
    <cellStyle name="Normal 2 7 3 2 2 3" xfId="11696"/>
    <cellStyle name="Normal 2 7 3 2 3" xfId="4160"/>
    <cellStyle name="Normal 2 7 3 2 3 2" xfId="8642"/>
    <cellStyle name="Normal 2 7 3 2 3 2 2" xfId="17672"/>
    <cellStyle name="Normal 2 7 3 2 3 3" xfId="13190"/>
    <cellStyle name="Normal 2 7 3 2 4" xfId="5654"/>
    <cellStyle name="Normal 2 7 3 2 4 2" xfId="14684"/>
    <cellStyle name="Normal 2 7 3 2 5" xfId="10202"/>
    <cellStyle name="Normal 2 7 3 3" xfId="1919"/>
    <cellStyle name="Normal 2 7 3 3 2" xfId="6401"/>
    <cellStyle name="Normal 2 7 3 3 2 2" xfId="15431"/>
    <cellStyle name="Normal 2 7 3 3 3" xfId="10949"/>
    <cellStyle name="Normal 2 7 3 4" xfId="3413"/>
    <cellStyle name="Normal 2 7 3 4 2" xfId="7895"/>
    <cellStyle name="Normal 2 7 3 4 2 2" xfId="16925"/>
    <cellStyle name="Normal 2 7 3 4 3" xfId="12443"/>
    <cellStyle name="Normal 2 7 3 5" xfId="4907"/>
    <cellStyle name="Normal 2 7 3 5 2" xfId="13937"/>
    <cellStyle name="Normal 2 7 3 6" xfId="9455"/>
    <cellStyle name="Normal 2 7 4" xfId="611"/>
    <cellStyle name="Normal 2 7 4 2" xfId="1358"/>
    <cellStyle name="Normal 2 7 4 2 2" xfId="2852"/>
    <cellStyle name="Normal 2 7 4 2 2 2" xfId="7334"/>
    <cellStyle name="Normal 2 7 4 2 2 2 2" xfId="16364"/>
    <cellStyle name="Normal 2 7 4 2 2 3" xfId="11882"/>
    <cellStyle name="Normal 2 7 4 2 3" xfId="4346"/>
    <cellStyle name="Normal 2 7 4 2 3 2" xfId="8828"/>
    <cellStyle name="Normal 2 7 4 2 3 2 2" xfId="17858"/>
    <cellStyle name="Normal 2 7 4 2 3 3" xfId="13376"/>
    <cellStyle name="Normal 2 7 4 2 4" xfId="5840"/>
    <cellStyle name="Normal 2 7 4 2 4 2" xfId="14870"/>
    <cellStyle name="Normal 2 7 4 2 5" xfId="10388"/>
    <cellStyle name="Normal 2 7 4 3" xfId="2105"/>
    <cellStyle name="Normal 2 7 4 3 2" xfId="6587"/>
    <cellStyle name="Normal 2 7 4 3 2 2" xfId="15617"/>
    <cellStyle name="Normal 2 7 4 3 3" xfId="11135"/>
    <cellStyle name="Normal 2 7 4 4" xfId="3599"/>
    <cellStyle name="Normal 2 7 4 4 2" xfId="8081"/>
    <cellStyle name="Normal 2 7 4 4 2 2" xfId="17111"/>
    <cellStyle name="Normal 2 7 4 4 3" xfId="12629"/>
    <cellStyle name="Normal 2 7 4 5" xfId="5093"/>
    <cellStyle name="Normal 2 7 4 5 2" xfId="14123"/>
    <cellStyle name="Normal 2 7 4 6" xfId="9641"/>
    <cellStyle name="Normal 2 7 5" xfId="798"/>
    <cellStyle name="Normal 2 7 5 2" xfId="2292"/>
    <cellStyle name="Normal 2 7 5 2 2" xfId="6774"/>
    <cellStyle name="Normal 2 7 5 2 2 2" xfId="15804"/>
    <cellStyle name="Normal 2 7 5 2 3" xfId="11322"/>
    <cellStyle name="Normal 2 7 5 3" xfId="3786"/>
    <cellStyle name="Normal 2 7 5 3 2" xfId="8268"/>
    <cellStyle name="Normal 2 7 5 3 2 2" xfId="17298"/>
    <cellStyle name="Normal 2 7 5 3 3" xfId="12816"/>
    <cellStyle name="Normal 2 7 5 4" xfId="5280"/>
    <cellStyle name="Normal 2 7 5 4 2" xfId="14310"/>
    <cellStyle name="Normal 2 7 5 5" xfId="9828"/>
    <cellStyle name="Normal 2 7 6" xfId="1547"/>
    <cellStyle name="Normal 2 7 6 2" xfId="6029"/>
    <cellStyle name="Normal 2 7 6 2 2" xfId="15059"/>
    <cellStyle name="Normal 2 7 6 3" xfId="10577"/>
    <cellStyle name="Normal 2 7 7" xfId="3041"/>
    <cellStyle name="Normal 2 7 7 2" xfId="7523"/>
    <cellStyle name="Normal 2 7 7 2 2" xfId="16553"/>
    <cellStyle name="Normal 2 7 7 3" xfId="12071"/>
    <cellStyle name="Normal 2 7 8" xfId="4535"/>
    <cellStyle name="Normal 2 7 8 2" xfId="13565"/>
    <cellStyle name="Normal 2 7 9" xfId="9083"/>
    <cellStyle name="Normal 2 8" xfId="77"/>
    <cellStyle name="Normal 2 8 2" xfId="263"/>
    <cellStyle name="Normal 2 8 2 2" xfId="1007"/>
    <cellStyle name="Normal 2 8 2 2 2" xfId="2501"/>
    <cellStyle name="Normal 2 8 2 2 2 2" xfId="6983"/>
    <cellStyle name="Normal 2 8 2 2 2 2 2" xfId="16013"/>
    <cellStyle name="Normal 2 8 2 2 2 3" xfId="11531"/>
    <cellStyle name="Normal 2 8 2 2 3" xfId="3995"/>
    <cellStyle name="Normal 2 8 2 2 3 2" xfId="8477"/>
    <cellStyle name="Normal 2 8 2 2 3 2 2" xfId="17507"/>
    <cellStyle name="Normal 2 8 2 2 3 3" xfId="13025"/>
    <cellStyle name="Normal 2 8 2 2 4" xfId="5489"/>
    <cellStyle name="Normal 2 8 2 2 4 2" xfId="14519"/>
    <cellStyle name="Normal 2 8 2 2 5" xfId="10037"/>
    <cellStyle name="Normal 2 8 2 3" xfId="1757"/>
    <cellStyle name="Normal 2 8 2 3 2" xfId="6239"/>
    <cellStyle name="Normal 2 8 2 3 2 2" xfId="15269"/>
    <cellStyle name="Normal 2 8 2 3 3" xfId="10787"/>
    <cellStyle name="Normal 2 8 2 4" xfId="3251"/>
    <cellStyle name="Normal 2 8 2 4 2" xfId="7733"/>
    <cellStyle name="Normal 2 8 2 4 2 2" xfId="16763"/>
    <cellStyle name="Normal 2 8 2 4 3" xfId="12281"/>
    <cellStyle name="Normal 2 8 2 5" xfId="4745"/>
    <cellStyle name="Normal 2 8 2 5 2" xfId="13775"/>
    <cellStyle name="Normal 2 8 2 6" xfId="9293"/>
    <cellStyle name="Normal 2 8 3" xfId="449"/>
    <cellStyle name="Normal 2 8 3 2" xfId="1196"/>
    <cellStyle name="Normal 2 8 3 2 2" xfId="2690"/>
    <cellStyle name="Normal 2 8 3 2 2 2" xfId="7172"/>
    <cellStyle name="Normal 2 8 3 2 2 2 2" xfId="16202"/>
    <cellStyle name="Normal 2 8 3 2 2 3" xfId="11720"/>
    <cellStyle name="Normal 2 8 3 2 3" xfId="4184"/>
    <cellStyle name="Normal 2 8 3 2 3 2" xfId="8666"/>
    <cellStyle name="Normal 2 8 3 2 3 2 2" xfId="17696"/>
    <cellStyle name="Normal 2 8 3 2 3 3" xfId="13214"/>
    <cellStyle name="Normal 2 8 3 2 4" xfId="5678"/>
    <cellStyle name="Normal 2 8 3 2 4 2" xfId="14708"/>
    <cellStyle name="Normal 2 8 3 2 5" xfId="10226"/>
    <cellStyle name="Normal 2 8 3 3" xfId="1943"/>
    <cellStyle name="Normal 2 8 3 3 2" xfId="6425"/>
    <cellStyle name="Normal 2 8 3 3 2 2" xfId="15455"/>
    <cellStyle name="Normal 2 8 3 3 3" xfId="10973"/>
    <cellStyle name="Normal 2 8 3 4" xfId="3437"/>
    <cellStyle name="Normal 2 8 3 4 2" xfId="7919"/>
    <cellStyle name="Normal 2 8 3 4 2 2" xfId="16949"/>
    <cellStyle name="Normal 2 8 3 4 3" xfId="12467"/>
    <cellStyle name="Normal 2 8 3 5" xfId="4931"/>
    <cellStyle name="Normal 2 8 3 5 2" xfId="13961"/>
    <cellStyle name="Normal 2 8 3 6" xfId="9479"/>
    <cellStyle name="Normal 2 8 4" xfId="635"/>
    <cellStyle name="Normal 2 8 4 2" xfId="1382"/>
    <cellStyle name="Normal 2 8 4 2 2" xfId="2876"/>
    <cellStyle name="Normal 2 8 4 2 2 2" xfId="7358"/>
    <cellStyle name="Normal 2 8 4 2 2 2 2" xfId="16388"/>
    <cellStyle name="Normal 2 8 4 2 2 3" xfId="11906"/>
    <cellStyle name="Normal 2 8 4 2 3" xfId="4370"/>
    <cellStyle name="Normal 2 8 4 2 3 2" xfId="8852"/>
    <cellStyle name="Normal 2 8 4 2 3 2 2" xfId="17882"/>
    <cellStyle name="Normal 2 8 4 2 3 3" xfId="13400"/>
    <cellStyle name="Normal 2 8 4 2 4" xfId="5864"/>
    <cellStyle name="Normal 2 8 4 2 4 2" xfId="14894"/>
    <cellStyle name="Normal 2 8 4 2 5" xfId="10412"/>
    <cellStyle name="Normal 2 8 4 3" xfId="2129"/>
    <cellStyle name="Normal 2 8 4 3 2" xfId="6611"/>
    <cellStyle name="Normal 2 8 4 3 2 2" xfId="15641"/>
    <cellStyle name="Normal 2 8 4 3 3" xfId="11159"/>
    <cellStyle name="Normal 2 8 4 4" xfId="3623"/>
    <cellStyle name="Normal 2 8 4 4 2" xfId="8105"/>
    <cellStyle name="Normal 2 8 4 4 2 2" xfId="17135"/>
    <cellStyle name="Normal 2 8 4 4 3" xfId="12653"/>
    <cellStyle name="Normal 2 8 4 5" xfId="5117"/>
    <cellStyle name="Normal 2 8 4 5 2" xfId="14147"/>
    <cellStyle name="Normal 2 8 4 6" xfId="9665"/>
    <cellStyle name="Normal 2 8 5" xfId="822"/>
    <cellStyle name="Normal 2 8 5 2" xfId="2316"/>
    <cellStyle name="Normal 2 8 5 2 2" xfId="6798"/>
    <cellStyle name="Normal 2 8 5 2 2 2" xfId="15828"/>
    <cellStyle name="Normal 2 8 5 2 3" xfId="11346"/>
    <cellStyle name="Normal 2 8 5 3" xfId="3810"/>
    <cellStyle name="Normal 2 8 5 3 2" xfId="8292"/>
    <cellStyle name="Normal 2 8 5 3 2 2" xfId="17322"/>
    <cellStyle name="Normal 2 8 5 3 3" xfId="12840"/>
    <cellStyle name="Normal 2 8 5 4" xfId="5304"/>
    <cellStyle name="Normal 2 8 5 4 2" xfId="14334"/>
    <cellStyle name="Normal 2 8 5 5" xfId="9852"/>
    <cellStyle name="Normal 2 8 6" xfId="1571"/>
    <cellStyle name="Normal 2 8 6 2" xfId="6053"/>
    <cellStyle name="Normal 2 8 6 2 2" xfId="15083"/>
    <cellStyle name="Normal 2 8 6 3" xfId="10601"/>
    <cellStyle name="Normal 2 8 7" xfId="3065"/>
    <cellStyle name="Normal 2 8 7 2" xfId="7547"/>
    <cellStyle name="Normal 2 8 7 2 2" xfId="16577"/>
    <cellStyle name="Normal 2 8 7 3" xfId="12095"/>
    <cellStyle name="Normal 2 8 8" xfId="4559"/>
    <cellStyle name="Normal 2 8 8 2" xfId="13589"/>
    <cellStyle name="Normal 2 8 9" xfId="9107"/>
    <cellStyle name="Normal 2 9" xfId="99"/>
    <cellStyle name="Normal 2 9 2" xfId="285"/>
    <cellStyle name="Normal 2 9 2 2" xfId="1028"/>
    <cellStyle name="Normal 2 9 2 2 2" xfId="2522"/>
    <cellStyle name="Normal 2 9 2 2 2 2" xfId="7004"/>
    <cellStyle name="Normal 2 9 2 2 2 2 2" xfId="16034"/>
    <cellStyle name="Normal 2 9 2 2 2 3" xfId="11552"/>
    <cellStyle name="Normal 2 9 2 2 3" xfId="4016"/>
    <cellStyle name="Normal 2 9 2 2 3 2" xfId="8498"/>
    <cellStyle name="Normal 2 9 2 2 3 2 2" xfId="17528"/>
    <cellStyle name="Normal 2 9 2 2 3 3" xfId="13046"/>
    <cellStyle name="Normal 2 9 2 2 4" xfId="5510"/>
    <cellStyle name="Normal 2 9 2 2 4 2" xfId="14540"/>
    <cellStyle name="Normal 2 9 2 2 5" xfId="10058"/>
    <cellStyle name="Normal 2 9 2 3" xfId="1779"/>
    <cellStyle name="Normal 2 9 2 3 2" xfId="6261"/>
    <cellStyle name="Normal 2 9 2 3 2 2" xfId="15291"/>
    <cellStyle name="Normal 2 9 2 3 3" xfId="10809"/>
    <cellStyle name="Normal 2 9 2 4" xfId="3273"/>
    <cellStyle name="Normal 2 9 2 4 2" xfId="7755"/>
    <cellStyle name="Normal 2 9 2 4 2 2" xfId="16785"/>
    <cellStyle name="Normal 2 9 2 4 3" xfId="12303"/>
    <cellStyle name="Normal 2 9 2 5" xfId="4767"/>
    <cellStyle name="Normal 2 9 2 5 2" xfId="13797"/>
    <cellStyle name="Normal 2 9 2 6" xfId="9315"/>
    <cellStyle name="Normal 2 9 3" xfId="471"/>
    <cellStyle name="Normal 2 9 3 2" xfId="1218"/>
    <cellStyle name="Normal 2 9 3 2 2" xfId="2712"/>
    <cellStyle name="Normal 2 9 3 2 2 2" xfId="7194"/>
    <cellStyle name="Normal 2 9 3 2 2 2 2" xfId="16224"/>
    <cellStyle name="Normal 2 9 3 2 2 3" xfId="11742"/>
    <cellStyle name="Normal 2 9 3 2 3" xfId="4206"/>
    <cellStyle name="Normal 2 9 3 2 3 2" xfId="8688"/>
    <cellStyle name="Normal 2 9 3 2 3 2 2" xfId="17718"/>
    <cellStyle name="Normal 2 9 3 2 3 3" xfId="13236"/>
    <cellStyle name="Normal 2 9 3 2 4" xfId="5700"/>
    <cellStyle name="Normal 2 9 3 2 4 2" xfId="14730"/>
    <cellStyle name="Normal 2 9 3 2 5" xfId="10248"/>
    <cellStyle name="Normal 2 9 3 3" xfId="1965"/>
    <cellStyle name="Normal 2 9 3 3 2" xfId="6447"/>
    <cellStyle name="Normal 2 9 3 3 2 2" xfId="15477"/>
    <cellStyle name="Normal 2 9 3 3 3" xfId="10995"/>
    <cellStyle name="Normal 2 9 3 4" xfId="3459"/>
    <cellStyle name="Normal 2 9 3 4 2" xfId="7941"/>
    <cellStyle name="Normal 2 9 3 4 2 2" xfId="16971"/>
    <cellStyle name="Normal 2 9 3 4 3" xfId="12489"/>
    <cellStyle name="Normal 2 9 3 5" xfId="4953"/>
    <cellStyle name="Normal 2 9 3 5 2" xfId="13983"/>
    <cellStyle name="Normal 2 9 3 6" xfId="9501"/>
    <cellStyle name="Normal 2 9 4" xfId="657"/>
    <cellStyle name="Normal 2 9 4 2" xfId="1404"/>
    <cellStyle name="Normal 2 9 4 2 2" xfId="2898"/>
    <cellStyle name="Normal 2 9 4 2 2 2" xfId="7380"/>
    <cellStyle name="Normal 2 9 4 2 2 2 2" xfId="16410"/>
    <cellStyle name="Normal 2 9 4 2 2 3" xfId="11928"/>
    <cellStyle name="Normal 2 9 4 2 3" xfId="4392"/>
    <cellStyle name="Normal 2 9 4 2 3 2" xfId="8874"/>
    <cellStyle name="Normal 2 9 4 2 3 2 2" xfId="17904"/>
    <cellStyle name="Normal 2 9 4 2 3 3" xfId="13422"/>
    <cellStyle name="Normal 2 9 4 2 4" xfId="5886"/>
    <cellStyle name="Normal 2 9 4 2 4 2" xfId="14916"/>
    <cellStyle name="Normal 2 9 4 2 5" xfId="10434"/>
    <cellStyle name="Normal 2 9 4 3" xfId="2151"/>
    <cellStyle name="Normal 2 9 4 3 2" xfId="6633"/>
    <cellStyle name="Normal 2 9 4 3 2 2" xfId="15663"/>
    <cellStyle name="Normal 2 9 4 3 3" xfId="11181"/>
    <cellStyle name="Normal 2 9 4 4" xfId="3645"/>
    <cellStyle name="Normal 2 9 4 4 2" xfId="8127"/>
    <cellStyle name="Normal 2 9 4 4 2 2" xfId="17157"/>
    <cellStyle name="Normal 2 9 4 4 3" xfId="12675"/>
    <cellStyle name="Normal 2 9 4 5" xfId="5139"/>
    <cellStyle name="Normal 2 9 4 5 2" xfId="14169"/>
    <cellStyle name="Normal 2 9 4 6" xfId="9687"/>
    <cellStyle name="Normal 2 9 5" xfId="844"/>
    <cellStyle name="Normal 2 9 5 2" xfId="2338"/>
    <cellStyle name="Normal 2 9 5 2 2" xfId="6820"/>
    <cellStyle name="Normal 2 9 5 2 2 2" xfId="15850"/>
    <cellStyle name="Normal 2 9 5 2 3" xfId="11368"/>
    <cellStyle name="Normal 2 9 5 3" xfId="3832"/>
    <cellStyle name="Normal 2 9 5 3 2" xfId="8314"/>
    <cellStyle name="Normal 2 9 5 3 2 2" xfId="17344"/>
    <cellStyle name="Normal 2 9 5 3 3" xfId="12862"/>
    <cellStyle name="Normal 2 9 5 4" xfId="5326"/>
    <cellStyle name="Normal 2 9 5 4 2" xfId="14356"/>
    <cellStyle name="Normal 2 9 5 5" xfId="9874"/>
    <cellStyle name="Normal 2 9 6" xfId="1593"/>
    <cellStyle name="Normal 2 9 6 2" xfId="6075"/>
    <cellStyle name="Normal 2 9 6 2 2" xfId="15105"/>
    <cellStyle name="Normal 2 9 6 3" xfId="10623"/>
    <cellStyle name="Normal 2 9 7" xfId="3087"/>
    <cellStyle name="Normal 2 9 7 2" xfId="7569"/>
    <cellStyle name="Normal 2 9 7 2 2" xfId="16599"/>
    <cellStyle name="Normal 2 9 7 3" xfId="12117"/>
    <cellStyle name="Normal 2 9 8" xfId="4581"/>
    <cellStyle name="Normal 2 9 8 2" xfId="13611"/>
    <cellStyle name="Normal 2 9 9" xfId="9129"/>
    <cellStyle name="Normal 3" xfId="4"/>
    <cellStyle name="Normal 3 2" xfId="8"/>
    <cellStyle name="Normal 4" xfId="2"/>
    <cellStyle name="Normal 4 10" xfId="168"/>
    <cellStyle name="Normal 4 10 2" xfId="354"/>
    <cellStyle name="Normal 4 10 2 2" xfId="1097"/>
    <cellStyle name="Normal 4 10 2 2 2" xfId="2591"/>
    <cellStyle name="Normal 4 10 2 2 2 2" xfId="7073"/>
    <cellStyle name="Normal 4 10 2 2 2 2 2" xfId="16103"/>
    <cellStyle name="Normal 4 10 2 2 2 3" xfId="11621"/>
    <cellStyle name="Normal 4 10 2 2 3" xfId="4085"/>
    <cellStyle name="Normal 4 10 2 2 3 2" xfId="8567"/>
    <cellStyle name="Normal 4 10 2 2 3 2 2" xfId="17597"/>
    <cellStyle name="Normal 4 10 2 2 3 3" xfId="13115"/>
    <cellStyle name="Normal 4 10 2 2 4" xfId="5579"/>
    <cellStyle name="Normal 4 10 2 2 4 2" xfId="14609"/>
    <cellStyle name="Normal 4 10 2 2 5" xfId="10127"/>
    <cellStyle name="Normal 4 10 2 3" xfId="1848"/>
    <cellStyle name="Normal 4 10 2 3 2" xfId="6330"/>
    <cellStyle name="Normal 4 10 2 3 2 2" xfId="15360"/>
    <cellStyle name="Normal 4 10 2 3 3" xfId="10878"/>
    <cellStyle name="Normal 4 10 2 4" xfId="3342"/>
    <cellStyle name="Normal 4 10 2 4 2" xfId="7824"/>
    <cellStyle name="Normal 4 10 2 4 2 2" xfId="16854"/>
    <cellStyle name="Normal 4 10 2 4 3" xfId="12372"/>
    <cellStyle name="Normal 4 10 2 5" xfId="4836"/>
    <cellStyle name="Normal 4 10 2 5 2" xfId="13866"/>
    <cellStyle name="Normal 4 10 2 6" xfId="9384"/>
    <cellStyle name="Normal 4 10 3" xfId="540"/>
    <cellStyle name="Normal 4 10 3 2" xfId="1287"/>
    <cellStyle name="Normal 4 10 3 2 2" xfId="2781"/>
    <cellStyle name="Normal 4 10 3 2 2 2" xfId="7263"/>
    <cellStyle name="Normal 4 10 3 2 2 2 2" xfId="16293"/>
    <cellStyle name="Normal 4 10 3 2 2 3" xfId="11811"/>
    <cellStyle name="Normal 4 10 3 2 3" xfId="4275"/>
    <cellStyle name="Normal 4 10 3 2 3 2" xfId="8757"/>
    <cellStyle name="Normal 4 10 3 2 3 2 2" xfId="17787"/>
    <cellStyle name="Normal 4 10 3 2 3 3" xfId="13305"/>
    <cellStyle name="Normal 4 10 3 2 4" xfId="5769"/>
    <cellStyle name="Normal 4 10 3 2 4 2" xfId="14799"/>
    <cellStyle name="Normal 4 10 3 2 5" xfId="10317"/>
    <cellStyle name="Normal 4 10 3 3" xfId="2034"/>
    <cellStyle name="Normal 4 10 3 3 2" xfId="6516"/>
    <cellStyle name="Normal 4 10 3 3 2 2" xfId="15546"/>
    <cellStyle name="Normal 4 10 3 3 3" xfId="11064"/>
    <cellStyle name="Normal 4 10 3 4" xfId="3528"/>
    <cellStyle name="Normal 4 10 3 4 2" xfId="8010"/>
    <cellStyle name="Normal 4 10 3 4 2 2" xfId="17040"/>
    <cellStyle name="Normal 4 10 3 4 3" xfId="12558"/>
    <cellStyle name="Normal 4 10 3 5" xfId="5022"/>
    <cellStyle name="Normal 4 10 3 5 2" xfId="14052"/>
    <cellStyle name="Normal 4 10 3 6" xfId="9570"/>
    <cellStyle name="Normal 4 10 4" xfId="726"/>
    <cellStyle name="Normal 4 10 4 2" xfId="1473"/>
    <cellStyle name="Normal 4 10 4 2 2" xfId="2967"/>
    <cellStyle name="Normal 4 10 4 2 2 2" xfId="7449"/>
    <cellStyle name="Normal 4 10 4 2 2 2 2" xfId="16479"/>
    <cellStyle name="Normal 4 10 4 2 2 3" xfId="11997"/>
    <cellStyle name="Normal 4 10 4 2 3" xfId="4461"/>
    <cellStyle name="Normal 4 10 4 2 3 2" xfId="8943"/>
    <cellStyle name="Normal 4 10 4 2 3 2 2" xfId="17973"/>
    <cellStyle name="Normal 4 10 4 2 3 3" xfId="13491"/>
    <cellStyle name="Normal 4 10 4 2 4" xfId="5955"/>
    <cellStyle name="Normal 4 10 4 2 4 2" xfId="14985"/>
    <cellStyle name="Normal 4 10 4 2 5" xfId="10503"/>
    <cellStyle name="Normal 4 10 4 3" xfId="2220"/>
    <cellStyle name="Normal 4 10 4 3 2" xfId="6702"/>
    <cellStyle name="Normal 4 10 4 3 2 2" xfId="15732"/>
    <cellStyle name="Normal 4 10 4 3 3" xfId="11250"/>
    <cellStyle name="Normal 4 10 4 4" xfId="3714"/>
    <cellStyle name="Normal 4 10 4 4 2" xfId="8196"/>
    <cellStyle name="Normal 4 10 4 4 2 2" xfId="17226"/>
    <cellStyle name="Normal 4 10 4 4 3" xfId="12744"/>
    <cellStyle name="Normal 4 10 4 5" xfId="5208"/>
    <cellStyle name="Normal 4 10 4 5 2" xfId="14238"/>
    <cellStyle name="Normal 4 10 4 6" xfId="9756"/>
    <cellStyle name="Normal 4 10 5" xfId="913"/>
    <cellStyle name="Normal 4 10 5 2" xfId="2407"/>
    <cellStyle name="Normal 4 10 5 2 2" xfId="6889"/>
    <cellStyle name="Normal 4 10 5 2 2 2" xfId="15919"/>
    <cellStyle name="Normal 4 10 5 2 3" xfId="11437"/>
    <cellStyle name="Normal 4 10 5 3" xfId="3901"/>
    <cellStyle name="Normal 4 10 5 3 2" xfId="8383"/>
    <cellStyle name="Normal 4 10 5 3 2 2" xfId="17413"/>
    <cellStyle name="Normal 4 10 5 3 3" xfId="12931"/>
    <cellStyle name="Normal 4 10 5 4" xfId="5395"/>
    <cellStyle name="Normal 4 10 5 4 2" xfId="14425"/>
    <cellStyle name="Normal 4 10 5 5" xfId="9943"/>
    <cellStyle name="Normal 4 10 6" xfId="1662"/>
    <cellStyle name="Normal 4 10 6 2" xfId="6144"/>
    <cellStyle name="Normal 4 10 6 2 2" xfId="15174"/>
    <cellStyle name="Normal 4 10 6 3" xfId="10692"/>
    <cellStyle name="Normal 4 10 7" xfId="3156"/>
    <cellStyle name="Normal 4 10 7 2" xfId="7638"/>
    <cellStyle name="Normal 4 10 7 2 2" xfId="16668"/>
    <cellStyle name="Normal 4 10 7 3" xfId="12186"/>
    <cellStyle name="Normal 4 10 8" xfId="4650"/>
    <cellStyle name="Normal 4 10 8 2" xfId="13680"/>
    <cellStyle name="Normal 4 10 9" xfId="9198"/>
    <cellStyle name="Normal 4 11" xfId="191"/>
    <cellStyle name="Normal 4 11 2" xfId="936"/>
    <cellStyle name="Normal 4 11 2 2" xfId="2430"/>
    <cellStyle name="Normal 4 11 2 2 2" xfId="6912"/>
    <cellStyle name="Normal 4 11 2 2 2 2" xfId="15942"/>
    <cellStyle name="Normal 4 11 2 2 3" xfId="11460"/>
    <cellStyle name="Normal 4 11 2 3" xfId="3924"/>
    <cellStyle name="Normal 4 11 2 3 2" xfId="8406"/>
    <cellStyle name="Normal 4 11 2 3 2 2" xfId="17436"/>
    <cellStyle name="Normal 4 11 2 3 3" xfId="12954"/>
    <cellStyle name="Normal 4 11 2 4" xfId="5418"/>
    <cellStyle name="Normal 4 11 2 4 2" xfId="14448"/>
    <cellStyle name="Normal 4 11 2 5" xfId="9966"/>
    <cellStyle name="Normal 4 11 3" xfId="1685"/>
    <cellStyle name="Normal 4 11 3 2" xfId="6167"/>
    <cellStyle name="Normal 4 11 3 2 2" xfId="15197"/>
    <cellStyle name="Normal 4 11 3 3" xfId="10715"/>
    <cellStyle name="Normal 4 11 4" xfId="3179"/>
    <cellStyle name="Normal 4 11 4 2" xfId="7661"/>
    <cellStyle name="Normal 4 11 4 2 2" xfId="16691"/>
    <cellStyle name="Normal 4 11 4 3" xfId="12209"/>
    <cellStyle name="Normal 4 11 5" xfId="4673"/>
    <cellStyle name="Normal 4 11 5 2" xfId="13703"/>
    <cellStyle name="Normal 4 11 6" xfId="9221"/>
    <cellStyle name="Normal 4 12" xfId="377"/>
    <cellStyle name="Normal 4 12 2" xfId="1124"/>
    <cellStyle name="Normal 4 12 2 2" xfId="2618"/>
    <cellStyle name="Normal 4 12 2 2 2" xfId="7100"/>
    <cellStyle name="Normal 4 12 2 2 2 2" xfId="16130"/>
    <cellStyle name="Normal 4 12 2 2 3" xfId="11648"/>
    <cellStyle name="Normal 4 12 2 3" xfId="4112"/>
    <cellStyle name="Normal 4 12 2 3 2" xfId="8594"/>
    <cellStyle name="Normal 4 12 2 3 2 2" xfId="17624"/>
    <cellStyle name="Normal 4 12 2 3 3" xfId="13142"/>
    <cellStyle name="Normal 4 12 2 4" xfId="5606"/>
    <cellStyle name="Normal 4 12 2 4 2" xfId="14636"/>
    <cellStyle name="Normal 4 12 2 5" xfId="10154"/>
    <cellStyle name="Normal 4 12 3" xfId="1871"/>
    <cellStyle name="Normal 4 12 3 2" xfId="6353"/>
    <cellStyle name="Normal 4 12 3 2 2" xfId="15383"/>
    <cellStyle name="Normal 4 12 3 3" xfId="10901"/>
    <cellStyle name="Normal 4 12 4" xfId="3365"/>
    <cellStyle name="Normal 4 12 4 2" xfId="7847"/>
    <cellStyle name="Normal 4 12 4 2 2" xfId="16877"/>
    <cellStyle name="Normal 4 12 4 3" xfId="12395"/>
    <cellStyle name="Normal 4 12 5" xfId="4859"/>
    <cellStyle name="Normal 4 12 5 2" xfId="13889"/>
    <cellStyle name="Normal 4 12 6" xfId="9407"/>
    <cellStyle name="Normal 4 13" xfId="563"/>
    <cellStyle name="Normal 4 13 2" xfId="1310"/>
    <cellStyle name="Normal 4 13 2 2" xfId="2804"/>
    <cellStyle name="Normal 4 13 2 2 2" xfId="7286"/>
    <cellStyle name="Normal 4 13 2 2 2 2" xfId="16316"/>
    <cellStyle name="Normal 4 13 2 2 3" xfId="11834"/>
    <cellStyle name="Normal 4 13 2 3" xfId="4298"/>
    <cellStyle name="Normal 4 13 2 3 2" xfId="8780"/>
    <cellStyle name="Normal 4 13 2 3 2 2" xfId="17810"/>
    <cellStyle name="Normal 4 13 2 3 3" xfId="13328"/>
    <cellStyle name="Normal 4 13 2 4" xfId="5792"/>
    <cellStyle name="Normal 4 13 2 4 2" xfId="14822"/>
    <cellStyle name="Normal 4 13 2 5" xfId="10340"/>
    <cellStyle name="Normal 4 13 3" xfId="2057"/>
    <cellStyle name="Normal 4 13 3 2" xfId="6539"/>
    <cellStyle name="Normal 4 13 3 2 2" xfId="15569"/>
    <cellStyle name="Normal 4 13 3 3" xfId="11087"/>
    <cellStyle name="Normal 4 13 4" xfId="3551"/>
    <cellStyle name="Normal 4 13 4 2" xfId="8033"/>
    <cellStyle name="Normal 4 13 4 2 2" xfId="17063"/>
    <cellStyle name="Normal 4 13 4 3" xfId="12581"/>
    <cellStyle name="Normal 4 13 5" xfId="5045"/>
    <cellStyle name="Normal 4 13 5 2" xfId="14075"/>
    <cellStyle name="Normal 4 13 6" xfId="9593"/>
    <cellStyle name="Normal 4 14" xfId="750"/>
    <cellStyle name="Normal 4 14 2" xfId="2244"/>
    <cellStyle name="Normal 4 14 2 2" xfId="6726"/>
    <cellStyle name="Normal 4 14 2 2 2" xfId="15756"/>
    <cellStyle name="Normal 4 14 2 3" xfId="11274"/>
    <cellStyle name="Normal 4 14 3" xfId="3738"/>
    <cellStyle name="Normal 4 14 3 2" xfId="8220"/>
    <cellStyle name="Normal 4 14 3 2 2" xfId="17250"/>
    <cellStyle name="Normal 4 14 3 3" xfId="12768"/>
    <cellStyle name="Normal 4 14 4" xfId="5232"/>
    <cellStyle name="Normal 4 14 4 2" xfId="14262"/>
    <cellStyle name="Normal 4 14 5" xfId="9780"/>
    <cellStyle name="Normal 4 15" xfId="1499"/>
    <cellStyle name="Normal 4 15 2" xfId="5981"/>
    <cellStyle name="Normal 4 15 2 2" xfId="15011"/>
    <cellStyle name="Normal 4 15 3" xfId="10529"/>
    <cellStyle name="Normal 4 16" xfId="2993"/>
    <cellStyle name="Normal 4 16 2" xfId="7475"/>
    <cellStyle name="Normal 4 16 2 2" xfId="16505"/>
    <cellStyle name="Normal 4 16 3" xfId="12023"/>
    <cellStyle name="Normal 4 17" xfId="4487"/>
    <cellStyle name="Normal 4 17 2" xfId="13517"/>
    <cellStyle name="Normal 4 18" xfId="9035"/>
    <cellStyle name="Normal 4 2" xfId="10"/>
    <cellStyle name="Normal 4 2 10" xfId="196"/>
    <cellStyle name="Normal 4 2 10 2" xfId="941"/>
    <cellStyle name="Normal 4 2 10 2 2" xfId="2435"/>
    <cellStyle name="Normal 4 2 10 2 2 2" xfId="6917"/>
    <cellStyle name="Normal 4 2 10 2 2 2 2" xfId="15947"/>
    <cellStyle name="Normal 4 2 10 2 2 3" xfId="11465"/>
    <cellStyle name="Normal 4 2 10 2 3" xfId="3929"/>
    <cellStyle name="Normal 4 2 10 2 3 2" xfId="8411"/>
    <cellStyle name="Normal 4 2 10 2 3 2 2" xfId="17441"/>
    <cellStyle name="Normal 4 2 10 2 3 3" xfId="12959"/>
    <cellStyle name="Normal 4 2 10 2 4" xfId="5423"/>
    <cellStyle name="Normal 4 2 10 2 4 2" xfId="14453"/>
    <cellStyle name="Normal 4 2 10 2 5" xfId="9971"/>
    <cellStyle name="Normal 4 2 10 3" xfId="1690"/>
    <cellStyle name="Normal 4 2 10 3 2" xfId="6172"/>
    <cellStyle name="Normal 4 2 10 3 2 2" xfId="15202"/>
    <cellStyle name="Normal 4 2 10 3 3" xfId="10720"/>
    <cellStyle name="Normal 4 2 10 4" xfId="3184"/>
    <cellStyle name="Normal 4 2 10 4 2" xfId="7666"/>
    <cellStyle name="Normal 4 2 10 4 2 2" xfId="16696"/>
    <cellStyle name="Normal 4 2 10 4 3" xfId="12214"/>
    <cellStyle name="Normal 4 2 10 5" xfId="4678"/>
    <cellStyle name="Normal 4 2 10 5 2" xfId="13708"/>
    <cellStyle name="Normal 4 2 10 6" xfId="9226"/>
    <cellStyle name="Normal 4 2 11" xfId="382"/>
    <cellStyle name="Normal 4 2 11 2" xfId="1129"/>
    <cellStyle name="Normal 4 2 11 2 2" xfId="2623"/>
    <cellStyle name="Normal 4 2 11 2 2 2" xfId="7105"/>
    <cellStyle name="Normal 4 2 11 2 2 2 2" xfId="16135"/>
    <cellStyle name="Normal 4 2 11 2 2 3" xfId="11653"/>
    <cellStyle name="Normal 4 2 11 2 3" xfId="4117"/>
    <cellStyle name="Normal 4 2 11 2 3 2" xfId="8599"/>
    <cellStyle name="Normal 4 2 11 2 3 2 2" xfId="17629"/>
    <cellStyle name="Normal 4 2 11 2 3 3" xfId="13147"/>
    <cellStyle name="Normal 4 2 11 2 4" xfId="5611"/>
    <cellStyle name="Normal 4 2 11 2 4 2" xfId="14641"/>
    <cellStyle name="Normal 4 2 11 2 5" xfId="10159"/>
    <cellStyle name="Normal 4 2 11 3" xfId="1876"/>
    <cellStyle name="Normal 4 2 11 3 2" xfId="6358"/>
    <cellStyle name="Normal 4 2 11 3 2 2" xfId="15388"/>
    <cellStyle name="Normal 4 2 11 3 3" xfId="10906"/>
    <cellStyle name="Normal 4 2 11 4" xfId="3370"/>
    <cellStyle name="Normal 4 2 11 4 2" xfId="7852"/>
    <cellStyle name="Normal 4 2 11 4 2 2" xfId="16882"/>
    <cellStyle name="Normal 4 2 11 4 3" xfId="12400"/>
    <cellStyle name="Normal 4 2 11 5" xfId="4864"/>
    <cellStyle name="Normal 4 2 11 5 2" xfId="13894"/>
    <cellStyle name="Normal 4 2 11 6" xfId="9412"/>
    <cellStyle name="Normal 4 2 12" xfId="568"/>
    <cellStyle name="Normal 4 2 12 2" xfId="1315"/>
    <cellStyle name="Normal 4 2 12 2 2" xfId="2809"/>
    <cellStyle name="Normal 4 2 12 2 2 2" xfId="7291"/>
    <cellStyle name="Normal 4 2 12 2 2 2 2" xfId="16321"/>
    <cellStyle name="Normal 4 2 12 2 2 3" xfId="11839"/>
    <cellStyle name="Normal 4 2 12 2 3" xfId="4303"/>
    <cellStyle name="Normal 4 2 12 2 3 2" xfId="8785"/>
    <cellStyle name="Normal 4 2 12 2 3 2 2" xfId="17815"/>
    <cellStyle name="Normal 4 2 12 2 3 3" xfId="13333"/>
    <cellStyle name="Normal 4 2 12 2 4" xfId="5797"/>
    <cellStyle name="Normal 4 2 12 2 4 2" xfId="14827"/>
    <cellStyle name="Normal 4 2 12 2 5" xfId="10345"/>
    <cellStyle name="Normal 4 2 12 3" xfId="2062"/>
    <cellStyle name="Normal 4 2 12 3 2" xfId="6544"/>
    <cellStyle name="Normal 4 2 12 3 2 2" xfId="15574"/>
    <cellStyle name="Normal 4 2 12 3 3" xfId="11092"/>
    <cellStyle name="Normal 4 2 12 4" xfId="3556"/>
    <cellStyle name="Normal 4 2 12 4 2" xfId="8038"/>
    <cellStyle name="Normal 4 2 12 4 2 2" xfId="17068"/>
    <cellStyle name="Normal 4 2 12 4 3" xfId="12586"/>
    <cellStyle name="Normal 4 2 12 5" xfId="5050"/>
    <cellStyle name="Normal 4 2 12 5 2" xfId="14080"/>
    <cellStyle name="Normal 4 2 12 6" xfId="9598"/>
    <cellStyle name="Normal 4 2 13" xfId="755"/>
    <cellStyle name="Normal 4 2 13 2" xfId="2249"/>
    <cellStyle name="Normal 4 2 13 2 2" xfId="6731"/>
    <cellStyle name="Normal 4 2 13 2 2 2" xfId="15761"/>
    <cellStyle name="Normal 4 2 13 2 3" xfId="11279"/>
    <cellStyle name="Normal 4 2 13 3" xfId="3743"/>
    <cellStyle name="Normal 4 2 13 3 2" xfId="8225"/>
    <cellStyle name="Normal 4 2 13 3 2 2" xfId="17255"/>
    <cellStyle name="Normal 4 2 13 3 3" xfId="12773"/>
    <cellStyle name="Normal 4 2 13 4" xfId="5237"/>
    <cellStyle name="Normal 4 2 13 4 2" xfId="14267"/>
    <cellStyle name="Normal 4 2 13 5" xfId="9785"/>
    <cellStyle name="Normal 4 2 14" xfId="1504"/>
    <cellStyle name="Normal 4 2 14 2" xfId="5986"/>
    <cellStyle name="Normal 4 2 14 2 2" xfId="15016"/>
    <cellStyle name="Normal 4 2 14 3" xfId="10534"/>
    <cellStyle name="Normal 4 2 15" xfId="2998"/>
    <cellStyle name="Normal 4 2 15 2" xfId="7480"/>
    <cellStyle name="Normal 4 2 15 2 2" xfId="16510"/>
    <cellStyle name="Normal 4 2 15 3" xfId="12028"/>
    <cellStyle name="Normal 4 2 16" xfId="4492"/>
    <cellStyle name="Normal 4 2 16 2" xfId="13522"/>
    <cellStyle name="Normal 4 2 17" xfId="9040"/>
    <cellStyle name="Normal 4 2 2" xfId="20"/>
    <cellStyle name="Normal 4 2 2 10" xfId="392"/>
    <cellStyle name="Normal 4 2 2 10 2" xfId="1139"/>
    <cellStyle name="Normal 4 2 2 10 2 2" xfId="2633"/>
    <cellStyle name="Normal 4 2 2 10 2 2 2" xfId="7115"/>
    <cellStyle name="Normal 4 2 2 10 2 2 2 2" xfId="16145"/>
    <cellStyle name="Normal 4 2 2 10 2 2 3" xfId="11663"/>
    <cellStyle name="Normal 4 2 2 10 2 3" xfId="4127"/>
    <cellStyle name="Normal 4 2 2 10 2 3 2" xfId="8609"/>
    <cellStyle name="Normal 4 2 2 10 2 3 2 2" xfId="17639"/>
    <cellStyle name="Normal 4 2 2 10 2 3 3" xfId="13157"/>
    <cellStyle name="Normal 4 2 2 10 2 4" xfId="5621"/>
    <cellStyle name="Normal 4 2 2 10 2 4 2" xfId="14651"/>
    <cellStyle name="Normal 4 2 2 10 2 5" xfId="10169"/>
    <cellStyle name="Normal 4 2 2 10 3" xfId="1886"/>
    <cellStyle name="Normal 4 2 2 10 3 2" xfId="6368"/>
    <cellStyle name="Normal 4 2 2 10 3 2 2" xfId="15398"/>
    <cellStyle name="Normal 4 2 2 10 3 3" xfId="10916"/>
    <cellStyle name="Normal 4 2 2 10 4" xfId="3380"/>
    <cellStyle name="Normal 4 2 2 10 4 2" xfId="7862"/>
    <cellStyle name="Normal 4 2 2 10 4 2 2" xfId="16892"/>
    <cellStyle name="Normal 4 2 2 10 4 3" xfId="12410"/>
    <cellStyle name="Normal 4 2 2 10 5" xfId="4874"/>
    <cellStyle name="Normal 4 2 2 10 5 2" xfId="13904"/>
    <cellStyle name="Normal 4 2 2 10 6" xfId="9422"/>
    <cellStyle name="Normal 4 2 2 11" xfId="578"/>
    <cellStyle name="Normal 4 2 2 11 2" xfId="1325"/>
    <cellStyle name="Normal 4 2 2 11 2 2" xfId="2819"/>
    <cellStyle name="Normal 4 2 2 11 2 2 2" xfId="7301"/>
    <cellStyle name="Normal 4 2 2 11 2 2 2 2" xfId="16331"/>
    <cellStyle name="Normal 4 2 2 11 2 2 3" xfId="11849"/>
    <cellStyle name="Normal 4 2 2 11 2 3" xfId="4313"/>
    <cellStyle name="Normal 4 2 2 11 2 3 2" xfId="8795"/>
    <cellStyle name="Normal 4 2 2 11 2 3 2 2" xfId="17825"/>
    <cellStyle name="Normal 4 2 2 11 2 3 3" xfId="13343"/>
    <cellStyle name="Normal 4 2 2 11 2 4" xfId="5807"/>
    <cellStyle name="Normal 4 2 2 11 2 4 2" xfId="14837"/>
    <cellStyle name="Normal 4 2 2 11 2 5" xfId="10355"/>
    <cellStyle name="Normal 4 2 2 11 3" xfId="2072"/>
    <cellStyle name="Normal 4 2 2 11 3 2" xfId="6554"/>
    <cellStyle name="Normal 4 2 2 11 3 2 2" xfId="15584"/>
    <cellStyle name="Normal 4 2 2 11 3 3" xfId="11102"/>
    <cellStyle name="Normal 4 2 2 11 4" xfId="3566"/>
    <cellStyle name="Normal 4 2 2 11 4 2" xfId="8048"/>
    <cellStyle name="Normal 4 2 2 11 4 2 2" xfId="17078"/>
    <cellStyle name="Normal 4 2 2 11 4 3" xfId="12596"/>
    <cellStyle name="Normal 4 2 2 11 5" xfId="5060"/>
    <cellStyle name="Normal 4 2 2 11 5 2" xfId="14090"/>
    <cellStyle name="Normal 4 2 2 11 6" xfId="9608"/>
    <cellStyle name="Normal 4 2 2 12" xfId="765"/>
    <cellStyle name="Normal 4 2 2 12 2" xfId="2259"/>
    <cellStyle name="Normal 4 2 2 12 2 2" xfId="6741"/>
    <cellStyle name="Normal 4 2 2 12 2 2 2" xfId="15771"/>
    <cellStyle name="Normal 4 2 2 12 2 3" xfId="11289"/>
    <cellStyle name="Normal 4 2 2 12 3" xfId="3753"/>
    <cellStyle name="Normal 4 2 2 12 3 2" xfId="8235"/>
    <cellStyle name="Normal 4 2 2 12 3 2 2" xfId="17265"/>
    <cellStyle name="Normal 4 2 2 12 3 3" xfId="12783"/>
    <cellStyle name="Normal 4 2 2 12 4" xfId="5247"/>
    <cellStyle name="Normal 4 2 2 12 4 2" xfId="14277"/>
    <cellStyle name="Normal 4 2 2 12 5" xfId="9795"/>
    <cellStyle name="Normal 4 2 2 13" xfId="1514"/>
    <cellStyle name="Normal 4 2 2 13 2" xfId="5996"/>
    <cellStyle name="Normal 4 2 2 13 2 2" xfId="15026"/>
    <cellStyle name="Normal 4 2 2 13 3" xfId="10544"/>
    <cellStyle name="Normal 4 2 2 14" xfId="3008"/>
    <cellStyle name="Normal 4 2 2 14 2" xfId="7490"/>
    <cellStyle name="Normal 4 2 2 14 2 2" xfId="16520"/>
    <cellStyle name="Normal 4 2 2 14 3" xfId="12038"/>
    <cellStyle name="Normal 4 2 2 15" xfId="4502"/>
    <cellStyle name="Normal 4 2 2 15 2" xfId="13532"/>
    <cellStyle name="Normal 4 2 2 16" xfId="9050"/>
    <cellStyle name="Normal 4 2 2 2" xfId="43"/>
    <cellStyle name="Normal 4 2 2 2 2" xfId="229"/>
    <cellStyle name="Normal 4 2 2 2 2 2" xfId="974"/>
    <cellStyle name="Normal 4 2 2 2 2 2 2" xfId="2468"/>
    <cellStyle name="Normal 4 2 2 2 2 2 2 2" xfId="6950"/>
    <cellStyle name="Normal 4 2 2 2 2 2 2 2 2" xfId="15980"/>
    <cellStyle name="Normal 4 2 2 2 2 2 2 3" xfId="11498"/>
    <cellStyle name="Normal 4 2 2 2 2 2 3" xfId="3962"/>
    <cellStyle name="Normal 4 2 2 2 2 2 3 2" xfId="8444"/>
    <cellStyle name="Normal 4 2 2 2 2 2 3 2 2" xfId="17474"/>
    <cellStyle name="Normal 4 2 2 2 2 2 3 3" xfId="12992"/>
    <cellStyle name="Normal 4 2 2 2 2 2 4" xfId="5456"/>
    <cellStyle name="Normal 4 2 2 2 2 2 4 2" xfId="14486"/>
    <cellStyle name="Normal 4 2 2 2 2 2 5" xfId="10004"/>
    <cellStyle name="Normal 4 2 2 2 2 3" xfId="1723"/>
    <cellStyle name="Normal 4 2 2 2 2 3 2" xfId="6205"/>
    <cellStyle name="Normal 4 2 2 2 2 3 2 2" xfId="15235"/>
    <cellStyle name="Normal 4 2 2 2 2 3 3" xfId="10753"/>
    <cellStyle name="Normal 4 2 2 2 2 4" xfId="3217"/>
    <cellStyle name="Normal 4 2 2 2 2 4 2" xfId="7699"/>
    <cellStyle name="Normal 4 2 2 2 2 4 2 2" xfId="16729"/>
    <cellStyle name="Normal 4 2 2 2 2 4 3" xfId="12247"/>
    <cellStyle name="Normal 4 2 2 2 2 5" xfId="4711"/>
    <cellStyle name="Normal 4 2 2 2 2 5 2" xfId="13741"/>
    <cellStyle name="Normal 4 2 2 2 2 6" xfId="9259"/>
    <cellStyle name="Normal 4 2 2 2 3" xfId="415"/>
    <cellStyle name="Normal 4 2 2 2 3 2" xfId="1162"/>
    <cellStyle name="Normal 4 2 2 2 3 2 2" xfId="2656"/>
    <cellStyle name="Normal 4 2 2 2 3 2 2 2" xfId="7138"/>
    <cellStyle name="Normal 4 2 2 2 3 2 2 2 2" xfId="16168"/>
    <cellStyle name="Normal 4 2 2 2 3 2 2 3" xfId="11686"/>
    <cellStyle name="Normal 4 2 2 2 3 2 3" xfId="4150"/>
    <cellStyle name="Normal 4 2 2 2 3 2 3 2" xfId="8632"/>
    <cellStyle name="Normal 4 2 2 2 3 2 3 2 2" xfId="17662"/>
    <cellStyle name="Normal 4 2 2 2 3 2 3 3" xfId="13180"/>
    <cellStyle name="Normal 4 2 2 2 3 2 4" xfId="5644"/>
    <cellStyle name="Normal 4 2 2 2 3 2 4 2" xfId="14674"/>
    <cellStyle name="Normal 4 2 2 2 3 2 5" xfId="10192"/>
    <cellStyle name="Normal 4 2 2 2 3 3" xfId="1909"/>
    <cellStyle name="Normal 4 2 2 2 3 3 2" xfId="6391"/>
    <cellStyle name="Normal 4 2 2 2 3 3 2 2" xfId="15421"/>
    <cellStyle name="Normal 4 2 2 2 3 3 3" xfId="10939"/>
    <cellStyle name="Normal 4 2 2 2 3 4" xfId="3403"/>
    <cellStyle name="Normal 4 2 2 2 3 4 2" xfId="7885"/>
    <cellStyle name="Normal 4 2 2 2 3 4 2 2" xfId="16915"/>
    <cellStyle name="Normal 4 2 2 2 3 4 3" xfId="12433"/>
    <cellStyle name="Normal 4 2 2 2 3 5" xfId="4897"/>
    <cellStyle name="Normal 4 2 2 2 3 5 2" xfId="13927"/>
    <cellStyle name="Normal 4 2 2 2 3 6" xfId="9445"/>
    <cellStyle name="Normal 4 2 2 2 4" xfId="601"/>
    <cellStyle name="Normal 4 2 2 2 4 2" xfId="1348"/>
    <cellStyle name="Normal 4 2 2 2 4 2 2" xfId="2842"/>
    <cellStyle name="Normal 4 2 2 2 4 2 2 2" xfId="7324"/>
    <cellStyle name="Normal 4 2 2 2 4 2 2 2 2" xfId="16354"/>
    <cellStyle name="Normal 4 2 2 2 4 2 2 3" xfId="11872"/>
    <cellStyle name="Normal 4 2 2 2 4 2 3" xfId="4336"/>
    <cellStyle name="Normal 4 2 2 2 4 2 3 2" xfId="8818"/>
    <cellStyle name="Normal 4 2 2 2 4 2 3 2 2" xfId="17848"/>
    <cellStyle name="Normal 4 2 2 2 4 2 3 3" xfId="13366"/>
    <cellStyle name="Normal 4 2 2 2 4 2 4" xfId="5830"/>
    <cellStyle name="Normal 4 2 2 2 4 2 4 2" xfId="14860"/>
    <cellStyle name="Normal 4 2 2 2 4 2 5" xfId="10378"/>
    <cellStyle name="Normal 4 2 2 2 4 3" xfId="2095"/>
    <cellStyle name="Normal 4 2 2 2 4 3 2" xfId="6577"/>
    <cellStyle name="Normal 4 2 2 2 4 3 2 2" xfId="15607"/>
    <cellStyle name="Normal 4 2 2 2 4 3 3" xfId="11125"/>
    <cellStyle name="Normal 4 2 2 2 4 4" xfId="3589"/>
    <cellStyle name="Normal 4 2 2 2 4 4 2" xfId="8071"/>
    <cellStyle name="Normal 4 2 2 2 4 4 2 2" xfId="17101"/>
    <cellStyle name="Normal 4 2 2 2 4 4 3" xfId="12619"/>
    <cellStyle name="Normal 4 2 2 2 4 5" xfId="5083"/>
    <cellStyle name="Normal 4 2 2 2 4 5 2" xfId="14113"/>
    <cellStyle name="Normal 4 2 2 2 4 6" xfId="9631"/>
    <cellStyle name="Normal 4 2 2 2 5" xfId="788"/>
    <cellStyle name="Normal 4 2 2 2 5 2" xfId="2282"/>
    <cellStyle name="Normal 4 2 2 2 5 2 2" xfId="6764"/>
    <cellStyle name="Normal 4 2 2 2 5 2 2 2" xfId="15794"/>
    <cellStyle name="Normal 4 2 2 2 5 2 3" xfId="11312"/>
    <cellStyle name="Normal 4 2 2 2 5 3" xfId="3776"/>
    <cellStyle name="Normal 4 2 2 2 5 3 2" xfId="8258"/>
    <cellStyle name="Normal 4 2 2 2 5 3 2 2" xfId="17288"/>
    <cellStyle name="Normal 4 2 2 2 5 3 3" xfId="12806"/>
    <cellStyle name="Normal 4 2 2 2 5 4" xfId="5270"/>
    <cellStyle name="Normal 4 2 2 2 5 4 2" xfId="14300"/>
    <cellStyle name="Normal 4 2 2 2 5 5" xfId="9818"/>
    <cellStyle name="Normal 4 2 2 2 6" xfId="1537"/>
    <cellStyle name="Normal 4 2 2 2 6 2" xfId="6019"/>
    <cellStyle name="Normal 4 2 2 2 6 2 2" xfId="15049"/>
    <cellStyle name="Normal 4 2 2 2 6 3" xfId="10567"/>
    <cellStyle name="Normal 4 2 2 2 7" xfId="3031"/>
    <cellStyle name="Normal 4 2 2 2 7 2" xfId="7513"/>
    <cellStyle name="Normal 4 2 2 2 7 2 2" xfId="16543"/>
    <cellStyle name="Normal 4 2 2 2 7 3" xfId="12061"/>
    <cellStyle name="Normal 4 2 2 2 8" xfId="4525"/>
    <cellStyle name="Normal 4 2 2 2 8 2" xfId="13555"/>
    <cellStyle name="Normal 4 2 2 2 9" xfId="9073"/>
    <cellStyle name="Normal 4 2 2 3" xfId="66"/>
    <cellStyle name="Normal 4 2 2 3 2" xfId="252"/>
    <cellStyle name="Normal 4 2 2 3 2 2" xfId="997"/>
    <cellStyle name="Normal 4 2 2 3 2 2 2" xfId="2491"/>
    <cellStyle name="Normal 4 2 2 3 2 2 2 2" xfId="6973"/>
    <cellStyle name="Normal 4 2 2 3 2 2 2 2 2" xfId="16003"/>
    <cellStyle name="Normal 4 2 2 3 2 2 2 3" xfId="11521"/>
    <cellStyle name="Normal 4 2 2 3 2 2 3" xfId="3985"/>
    <cellStyle name="Normal 4 2 2 3 2 2 3 2" xfId="8467"/>
    <cellStyle name="Normal 4 2 2 3 2 2 3 2 2" xfId="17497"/>
    <cellStyle name="Normal 4 2 2 3 2 2 3 3" xfId="13015"/>
    <cellStyle name="Normal 4 2 2 3 2 2 4" xfId="5479"/>
    <cellStyle name="Normal 4 2 2 3 2 2 4 2" xfId="14509"/>
    <cellStyle name="Normal 4 2 2 3 2 2 5" xfId="10027"/>
    <cellStyle name="Normal 4 2 2 3 2 3" xfId="1746"/>
    <cellStyle name="Normal 4 2 2 3 2 3 2" xfId="6228"/>
    <cellStyle name="Normal 4 2 2 3 2 3 2 2" xfId="15258"/>
    <cellStyle name="Normal 4 2 2 3 2 3 3" xfId="10776"/>
    <cellStyle name="Normal 4 2 2 3 2 4" xfId="3240"/>
    <cellStyle name="Normal 4 2 2 3 2 4 2" xfId="7722"/>
    <cellStyle name="Normal 4 2 2 3 2 4 2 2" xfId="16752"/>
    <cellStyle name="Normal 4 2 2 3 2 4 3" xfId="12270"/>
    <cellStyle name="Normal 4 2 2 3 2 5" xfId="4734"/>
    <cellStyle name="Normal 4 2 2 3 2 5 2" xfId="13764"/>
    <cellStyle name="Normal 4 2 2 3 2 6" xfId="9282"/>
    <cellStyle name="Normal 4 2 2 3 3" xfId="438"/>
    <cellStyle name="Normal 4 2 2 3 3 2" xfId="1185"/>
    <cellStyle name="Normal 4 2 2 3 3 2 2" xfId="2679"/>
    <cellStyle name="Normal 4 2 2 3 3 2 2 2" xfId="7161"/>
    <cellStyle name="Normal 4 2 2 3 3 2 2 2 2" xfId="16191"/>
    <cellStyle name="Normal 4 2 2 3 3 2 2 3" xfId="11709"/>
    <cellStyle name="Normal 4 2 2 3 3 2 3" xfId="4173"/>
    <cellStyle name="Normal 4 2 2 3 3 2 3 2" xfId="8655"/>
    <cellStyle name="Normal 4 2 2 3 3 2 3 2 2" xfId="17685"/>
    <cellStyle name="Normal 4 2 2 3 3 2 3 3" xfId="13203"/>
    <cellStyle name="Normal 4 2 2 3 3 2 4" xfId="5667"/>
    <cellStyle name="Normal 4 2 2 3 3 2 4 2" xfId="14697"/>
    <cellStyle name="Normal 4 2 2 3 3 2 5" xfId="10215"/>
    <cellStyle name="Normal 4 2 2 3 3 3" xfId="1932"/>
    <cellStyle name="Normal 4 2 2 3 3 3 2" xfId="6414"/>
    <cellStyle name="Normal 4 2 2 3 3 3 2 2" xfId="15444"/>
    <cellStyle name="Normal 4 2 2 3 3 3 3" xfId="10962"/>
    <cellStyle name="Normal 4 2 2 3 3 4" xfId="3426"/>
    <cellStyle name="Normal 4 2 2 3 3 4 2" xfId="7908"/>
    <cellStyle name="Normal 4 2 2 3 3 4 2 2" xfId="16938"/>
    <cellStyle name="Normal 4 2 2 3 3 4 3" xfId="12456"/>
    <cellStyle name="Normal 4 2 2 3 3 5" xfId="4920"/>
    <cellStyle name="Normal 4 2 2 3 3 5 2" xfId="13950"/>
    <cellStyle name="Normal 4 2 2 3 3 6" xfId="9468"/>
    <cellStyle name="Normal 4 2 2 3 4" xfId="624"/>
    <cellStyle name="Normal 4 2 2 3 4 2" xfId="1371"/>
    <cellStyle name="Normal 4 2 2 3 4 2 2" xfId="2865"/>
    <cellStyle name="Normal 4 2 2 3 4 2 2 2" xfId="7347"/>
    <cellStyle name="Normal 4 2 2 3 4 2 2 2 2" xfId="16377"/>
    <cellStyle name="Normal 4 2 2 3 4 2 2 3" xfId="11895"/>
    <cellStyle name="Normal 4 2 2 3 4 2 3" xfId="4359"/>
    <cellStyle name="Normal 4 2 2 3 4 2 3 2" xfId="8841"/>
    <cellStyle name="Normal 4 2 2 3 4 2 3 2 2" xfId="17871"/>
    <cellStyle name="Normal 4 2 2 3 4 2 3 3" xfId="13389"/>
    <cellStyle name="Normal 4 2 2 3 4 2 4" xfId="5853"/>
    <cellStyle name="Normal 4 2 2 3 4 2 4 2" xfId="14883"/>
    <cellStyle name="Normal 4 2 2 3 4 2 5" xfId="10401"/>
    <cellStyle name="Normal 4 2 2 3 4 3" xfId="2118"/>
    <cellStyle name="Normal 4 2 2 3 4 3 2" xfId="6600"/>
    <cellStyle name="Normal 4 2 2 3 4 3 2 2" xfId="15630"/>
    <cellStyle name="Normal 4 2 2 3 4 3 3" xfId="11148"/>
    <cellStyle name="Normal 4 2 2 3 4 4" xfId="3612"/>
    <cellStyle name="Normal 4 2 2 3 4 4 2" xfId="8094"/>
    <cellStyle name="Normal 4 2 2 3 4 4 2 2" xfId="17124"/>
    <cellStyle name="Normal 4 2 2 3 4 4 3" xfId="12642"/>
    <cellStyle name="Normal 4 2 2 3 4 5" xfId="5106"/>
    <cellStyle name="Normal 4 2 2 3 4 5 2" xfId="14136"/>
    <cellStyle name="Normal 4 2 2 3 4 6" xfId="9654"/>
    <cellStyle name="Normal 4 2 2 3 5" xfId="811"/>
    <cellStyle name="Normal 4 2 2 3 5 2" xfId="2305"/>
    <cellStyle name="Normal 4 2 2 3 5 2 2" xfId="6787"/>
    <cellStyle name="Normal 4 2 2 3 5 2 2 2" xfId="15817"/>
    <cellStyle name="Normal 4 2 2 3 5 2 3" xfId="11335"/>
    <cellStyle name="Normal 4 2 2 3 5 3" xfId="3799"/>
    <cellStyle name="Normal 4 2 2 3 5 3 2" xfId="8281"/>
    <cellStyle name="Normal 4 2 2 3 5 3 2 2" xfId="17311"/>
    <cellStyle name="Normal 4 2 2 3 5 3 3" xfId="12829"/>
    <cellStyle name="Normal 4 2 2 3 5 4" xfId="5293"/>
    <cellStyle name="Normal 4 2 2 3 5 4 2" xfId="14323"/>
    <cellStyle name="Normal 4 2 2 3 5 5" xfId="9841"/>
    <cellStyle name="Normal 4 2 2 3 6" xfId="1560"/>
    <cellStyle name="Normal 4 2 2 3 6 2" xfId="6042"/>
    <cellStyle name="Normal 4 2 2 3 6 2 2" xfId="15072"/>
    <cellStyle name="Normal 4 2 2 3 6 3" xfId="10590"/>
    <cellStyle name="Normal 4 2 2 3 7" xfId="3054"/>
    <cellStyle name="Normal 4 2 2 3 7 2" xfId="7536"/>
    <cellStyle name="Normal 4 2 2 3 7 2 2" xfId="16566"/>
    <cellStyle name="Normal 4 2 2 3 7 3" xfId="12084"/>
    <cellStyle name="Normal 4 2 2 3 8" xfId="4548"/>
    <cellStyle name="Normal 4 2 2 3 8 2" xfId="13578"/>
    <cellStyle name="Normal 4 2 2 3 9" xfId="9096"/>
    <cellStyle name="Normal 4 2 2 4" xfId="90"/>
    <cellStyle name="Normal 4 2 2 4 2" xfId="276"/>
    <cellStyle name="Normal 4 2 2 4 2 2" xfId="1020"/>
    <cellStyle name="Normal 4 2 2 4 2 2 2" xfId="2514"/>
    <cellStyle name="Normal 4 2 2 4 2 2 2 2" xfId="6996"/>
    <cellStyle name="Normal 4 2 2 4 2 2 2 2 2" xfId="16026"/>
    <cellStyle name="Normal 4 2 2 4 2 2 2 3" xfId="11544"/>
    <cellStyle name="Normal 4 2 2 4 2 2 3" xfId="4008"/>
    <cellStyle name="Normal 4 2 2 4 2 2 3 2" xfId="8490"/>
    <cellStyle name="Normal 4 2 2 4 2 2 3 2 2" xfId="17520"/>
    <cellStyle name="Normal 4 2 2 4 2 2 3 3" xfId="13038"/>
    <cellStyle name="Normal 4 2 2 4 2 2 4" xfId="5502"/>
    <cellStyle name="Normal 4 2 2 4 2 2 4 2" xfId="14532"/>
    <cellStyle name="Normal 4 2 2 4 2 2 5" xfId="10050"/>
    <cellStyle name="Normal 4 2 2 4 2 3" xfId="1770"/>
    <cellStyle name="Normal 4 2 2 4 2 3 2" xfId="6252"/>
    <cellStyle name="Normal 4 2 2 4 2 3 2 2" xfId="15282"/>
    <cellStyle name="Normal 4 2 2 4 2 3 3" xfId="10800"/>
    <cellStyle name="Normal 4 2 2 4 2 4" xfId="3264"/>
    <cellStyle name="Normal 4 2 2 4 2 4 2" xfId="7746"/>
    <cellStyle name="Normal 4 2 2 4 2 4 2 2" xfId="16776"/>
    <cellStyle name="Normal 4 2 2 4 2 4 3" xfId="12294"/>
    <cellStyle name="Normal 4 2 2 4 2 5" xfId="4758"/>
    <cellStyle name="Normal 4 2 2 4 2 5 2" xfId="13788"/>
    <cellStyle name="Normal 4 2 2 4 2 6" xfId="9306"/>
    <cellStyle name="Normal 4 2 2 4 3" xfId="462"/>
    <cellStyle name="Normal 4 2 2 4 3 2" xfId="1209"/>
    <cellStyle name="Normal 4 2 2 4 3 2 2" xfId="2703"/>
    <cellStyle name="Normal 4 2 2 4 3 2 2 2" xfId="7185"/>
    <cellStyle name="Normal 4 2 2 4 3 2 2 2 2" xfId="16215"/>
    <cellStyle name="Normal 4 2 2 4 3 2 2 3" xfId="11733"/>
    <cellStyle name="Normal 4 2 2 4 3 2 3" xfId="4197"/>
    <cellStyle name="Normal 4 2 2 4 3 2 3 2" xfId="8679"/>
    <cellStyle name="Normal 4 2 2 4 3 2 3 2 2" xfId="17709"/>
    <cellStyle name="Normal 4 2 2 4 3 2 3 3" xfId="13227"/>
    <cellStyle name="Normal 4 2 2 4 3 2 4" xfId="5691"/>
    <cellStyle name="Normal 4 2 2 4 3 2 4 2" xfId="14721"/>
    <cellStyle name="Normal 4 2 2 4 3 2 5" xfId="10239"/>
    <cellStyle name="Normal 4 2 2 4 3 3" xfId="1956"/>
    <cellStyle name="Normal 4 2 2 4 3 3 2" xfId="6438"/>
    <cellStyle name="Normal 4 2 2 4 3 3 2 2" xfId="15468"/>
    <cellStyle name="Normal 4 2 2 4 3 3 3" xfId="10986"/>
    <cellStyle name="Normal 4 2 2 4 3 4" xfId="3450"/>
    <cellStyle name="Normal 4 2 2 4 3 4 2" xfId="7932"/>
    <cellStyle name="Normal 4 2 2 4 3 4 2 2" xfId="16962"/>
    <cellStyle name="Normal 4 2 2 4 3 4 3" xfId="12480"/>
    <cellStyle name="Normal 4 2 2 4 3 5" xfId="4944"/>
    <cellStyle name="Normal 4 2 2 4 3 5 2" xfId="13974"/>
    <cellStyle name="Normal 4 2 2 4 3 6" xfId="9492"/>
    <cellStyle name="Normal 4 2 2 4 4" xfId="648"/>
    <cellStyle name="Normal 4 2 2 4 4 2" xfId="1395"/>
    <cellStyle name="Normal 4 2 2 4 4 2 2" xfId="2889"/>
    <cellStyle name="Normal 4 2 2 4 4 2 2 2" xfId="7371"/>
    <cellStyle name="Normal 4 2 2 4 4 2 2 2 2" xfId="16401"/>
    <cellStyle name="Normal 4 2 2 4 4 2 2 3" xfId="11919"/>
    <cellStyle name="Normal 4 2 2 4 4 2 3" xfId="4383"/>
    <cellStyle name="Normal 4 2 2 4 4 2 3 2" xfId="8865"/>
    <cellStyle name="Normal 4 2 2 4 4 2 3 2 2" xfId="17895"/>
    <cellStyle name="Normal 4 2 2 4 4 2 3 3" xfId="13413"/>
    <cellStyle name="Normal 4 2 2 4 4 2 4" xfId="5877"/>
    <cellStyle name="Normal 4 2 2 4 4 2 4 2" xfId="14907"/>
    <cellStyle name="Normal 4 2 2 4 4 2 5" xfId="10425"/>
    <cellStyle name="Normal 4 2 2 4 4 3" xfId="2142"/>
    <cellStyle name="Normal 4 2 2 4 4 3 2" xfId="6624"/>
    <cellStyle name="Normal 4 2 2 4 4 3 2 2" xfId="15654"/>
    <cellStyle name="Normal 4 2 2 4 4 3 3" xfId="11172"/>
    <cellStyle name="Normal 4 2 2 4 4 4" xfId="3636"/>
    <cellStyle name="Normal 4 2 2 4 4 4 2" xfId="8118"/>
    <cellStyle name="Normal 4 2 2 4 4 4 2 2" xfId="17148"/>
    <cellStyle name="Normal 4 2 2 4 4 4 3" xfId="12666"/>
    <cellStyle name="Normal 4 2 2 4 4 5" xfId="5130"/>
    <cellStyle name="Normal 4 2 2 4 4 5 2" xfId="14160"/>
    <cellStyle name="Normal 4 2 2 4 4 6" xfId="9678"/>
    <cellStyle name="Normal 4 2 2 4 5" xfId="835"/>
    <cellStyle name="Normal 4 2 2 4 5 2" xfId="2329"/>
    <cellStyle name="Normal 4 2 2 4 5 2 2" xfId="6811"/>
    <cellStyle name="Normal 4 2 2 4 5 2 2 2" xfId="15841"/>
    <cellStyle name="Normal 4 2 2 4 5 2 3" xfId="11359"/>
    <cellStyle name="Normal 4 2 2 4 5 3" xfId="3823"/>
    <cellStyle name="Normal 4 2 2 4 5 3 2" xfId="8305"/>
    <cellStyle name="Normal 4 2 2 4 5 3 2 2" xfId="17335"/>
    <cellStyle name="Normal 4 2 2 4 5 3 3" xfId="12853"/>
    <cellStyle name="Normal 4 2 2 4 5 4" xfId="5317"/>
    <cellStyle name="Normal 4 2 2 4 5 4 2" xfId="14347"/>
    <cellStyle name="Normal 4 2 2 4 5 5" xfId="9865"/>
    <cellStyle name="Normal 4 2 2 4 6" xfId="1584"/>
    <cellStyle name="Normal 4 2 2 4 6 2" xfId="6066"/>
    <cellStyle name="Normal 4 2 2 4 6 2 2" xfId="15096"/>
    <cellStyle name="Normal 4 2 2 4 6 3" xfId="10614"/>
    <cellStyle name="Normal 4 2 2 4 7" xfId="3078"/>
    <cellStyle name="Normal 4 2 2 4 7 2" xfId="7560"/>
    <cellStyle name="Normal 4 2 2 4 7 2 2" xfId="16590"/>
    <cellStyle name="Normal 4 2 2 4 7 3" xfId="12108"/>
    <cellStyle name="Normal 4 2 2 4 8" xfId="4572"/>
    <cellStyle name="Normal 4 2 2 4 8 2" xfId="13602"/>
    <cellStyle name="Normal 4 2 2 4 9" xfId="9120"/>
    <cellStyle name="Normal 4 2 2 5" xfId="112"/>
    <cellStyle name="Normal 4 2 2 5 2" xfId="298"/>
    <cellStyle name="Normal 4 2 2 5 2 2" xfId="1041"/>
    <cellStyle name="Normal 4 2 2 5 2 2 2" xfId="2535"/>
    <cellStyle name="Normal 4 2 2 5 2 2 2 2" xfId="7017"/>
    <cellStyle name="Normal 4 2 2 5 2 2 2 2 2" xfId="16047"/>
    <cellStyle name="Normal 4 2 2 5 2 2 2 3" xfId="11565"/>
    <cellStyle name="Normal 4 2 2 5 2 2 3" xfId="4029"/>
    <cellStyle name="Normal 4 2 2 5 2 2 3 2" xfId="8511"/>
    <cellStyle name="Normal 4 2 2 5 2 2 3 2 2" xfId="17541"/>
    <cellStyle name="Normal 4 2 2 5 2 2 3 3" xfId="13059"/>
    <cellStyle name="Normal 4 2 2 5 2 2 4" xfId="5523"/>
    <cellStyle name="Normal 4 2 2 5 2 2 4 2" xfId="14553"/>
    <cellStyle name="Normal 4 2 2 5 2 2 5" xfId="10071"/>
    <cellStyle name="Normal 4 2 2 5 2 3" xfId="1792"/>
    <cellStyle name="Normal 4 2 2 5 2 3 2" xfId="6274"/>
    <cellStyle name="Normal 4 2 2 5 2 3 2 2" xfId="15304"/>
    <cellStyle name="Normal 4 2 2 5 2 3 3" xfId="10822"/>
    <cellStyle name="Normal 4 2 2 5 2 4" xfId="3286"/>
    <cellStyle name="Normal 4 2 2 5 2 4 2" xfId="7768"/>
    <cellStyle name="Normal 4 2 2 5 2 4 2 2" xfId="16798"/>
    <cellStyle name="Normal 4 2 2 5 2 4 3" xfId="12316"/>
    <cellStyle name="Normal 4 2 2 5 2 5" xfId="4780"/>
    <cellStyle name="Normal 4 2 2 5 2 5 2" xfId="13810"/>
    <cellStyle name="Normal 4 2 2 5 2 6" xfId="9328"/>
    <cellStyle name="Normal 4 2 2 5 3" xfId="484"/>
    <cellStyle name="Normal 4 2 2 5 3 2" xfId="1231"/>
    <cellStyle name="Normal 4 2 2 5 3 2 2" xfId="2725"/>
    <cellStyle name="Normal 4 2 2 5 3 2 2 2" xfId="7207"/>
    <cellStyle name="Normal 4 2 2 5 3 2 2 2 2" xfId="16237"/>
    <cellStyle name="Normal 4 2 2 5 3 2 2 3" xfId="11755"/>
    <cellStyle name="Normal 4 2 2 5 3 2 3" xfId="4219"/>
    <cellStyle name="Normal 4 2 2 5 3 2 3 2" xfId="8701"/>
    <cellStyle name="Normal 4 2 2 5 3 2 3 2 2" xfId="17731"/>
    <cellStyle name="Normal 4 2 2 5 3 2 3 3" xfId="13249"/>
    <cellStyle name="Normal 4 2 2 5 3 2 4" xfId="5713"/>
    <cellStyle name="Normal 4 2 2 5 3 2 4 2" xfId="14743"/>
    <cellStyle name="Normal 4 2 2 5 3 2 5" xfId="10261"/>
    <cellStyle name="Normal 4 2 2 5 3 3" xfId="1978"/>
    <cellStyle name="Normal 4 2 2 5 3 3 2" xfId="6460"/>
    <cellStyle name="Normal 4 2 2 5 3 3 2 2" xfId="15490"/>
    <cellStyle name="Normal 4 2 2 5 3 3 3" xfId="11008"/>
    <cellStyle name="Normal 4 2 2 5 3 4" xfId="3472"/>
    <cellStyle name="Normal 4 2 2 5 3 4 2" xfId="7954"/>
    <cellStyle name="Normal 4 2 2 5 3 4 2 2" xfId="16984"/>
    <cellStyle name="Normal 4 2 2 5 3 4 3" xfId="12502"/>
    <cellStyle name="Normal 4 2 2 5 3 5" xfId="4966"/>
    <cellStyle name="Normal 4 2 2 5 3 5 2" xfId="13996"/>
    <cellStyle name="Normal 4 2 2 5 3 6" xfId="9514"/>
    <cellStyle name="Normal 4 2 2 5 4" xfId="670"/>
    <cellStyle name="Normal 4 2 2 5 4 2" xfId="1417"/>
    <cellStyle name="Normal 4 2 2 5 4 2 2" xfId="2911"/>
    <cellStyle name="Normal 4 2 2 5 4 2 2 2" xfId="7393"/>
    <cellStyle name="Normal 4 2 2 5 4 2 2 2 2" xfId="16423"/>
    <cellStyle name="Normal 4 2 2 5 4 2 2 3" xfId="11941"/>
    <cellStyle name="Normal 4 2 2 5 4 2 3" xfId="4405"/>
    <cellStyle name="Normal 4 2 2 5 4 2 3 2" xfId="8887"/>
    <cellStyle name="Normal 4 2 2 5 4 2 3 2 2" xfId="17917"/>
    <cellStyle name="Normal 4 2 2 5 4 2 3 3" xfId="13435"/>
    <cellStyle name="Normal 4 2 2 5 4 2 4" xfId="5899"/>
    <cellStyle name="Normal 4 2 2 5 4 2 4 2" xfId="14929"/>
    <cellStyle name="Normal 4 2 2 5 4 2 5" xfId="10447"/>
    <cellStyle name="Normal 4 2 2 5 4 3" xfId="2164"/>
    <cellStyle name="Normal 4 2 2 5 4 3 2" xfId="6646"/>
    <cellStyle name="Normal 4 2 2 5 4 3 2 2" xfId="15676"/>
    <cellStyle name="Normal 4 2 2 5 4 3 3" xfId="11194"/>
    <cellStyle name="Normal 4 2 2 5 4 4" xfId="3658"/>
    <cellStyle name="Normal 4 2 2 5 4 4 2" xfId="8140"/>
    <cellStyle name="Normal 4 2 2 5 4 4 2 2" xfId="17170"/>
    <cellStyle name="Normal 4 2 2 5 4 4 3" xfId="12688"/>
    <cellStyle name="Normal 4 2 2 5 4 5" xfId="5152"/>
    <cellStyle name="Normal 4 2 2 5 4 5 2" xfId="14182"/>
    <cellStyle name="Normal 4 2 2 5 4 6" xfId="9700"/>
    <cellStyle name="Normal 4 2 2 5 5" xfId="857"/>
    <cellStyle name="Normal 4 2 2 5 5 2" xfId="2351"/>
    <cellStyle name="Normal 4 2 2 5 5 2 2" xfId="6833"/>
    <cellStyle name="Normal 4 2 2 5 5 2 2 2" xfId="15863"/>
    <cellStyle name="Normal 4 2 2 5 5 2 3" xfId="11381"/>
    <cellStyle name="Normal 4 2 2 5 5 3" xfId="3845"/>
    <cellStyle name="Normal 4 2 2 5 5 3 2" xfId="8327"/>
    <cellStyle name="Normal 4 2 2 5 5 3 2 2" xfId="17357"/>
    <cellStyle name="Normal 4 2 2 5 5 3 3" xfId="12875"/>
    <cellStyle name="Normal 4 2 2 5 5 4" xfId="5339"/>
    <cellStyle name="Normal 4 2 2 5 5 4 2" xfId="14369"/>
    <cellStyle name="Normal 4 2 2 5 5 5" xfId="9887"/>
    <cellStyle name="Normal 4 2 2 5 6" xfId="1606"/>
    <cellStyle name="Normal 4 2 2 5 6 2" xfId="6088"/>
    <cellStyle name="Normal 4 2 2 5 6 2 2" xfId="15118"/>
    <cellStyle name="Normal 4 2 2 5 6 3" xfId="10636"/>
    <cellStyle name="Normal 4 2 2 5 7" xfId="3100"/>
    <cellStyle name="Normal 4 2 2 5 7 2" xfId="7582"/>
    <cellStyle name="Normal 4 2 2 5 7 2 2" xfId="16612"/>
    <cellStyle name="Normal 4 2 2 5 7 3" xfId="12130"/>
    <cellStyle name="Normal 4 2 2 5 8" xfId="4594"/>
    <cellStyle name="Normal 4 2 2 5 8 2" xfId="13624"/>
    <cellStyle name="Normal 4 2 2 5 9" xfId="9142"/>
    <cellStyle name="Normal 4 2 2 6" xfId="137"/>
    <cellStyle name="Normal 4 2 2 6 2" xfId="323"/>
    <cellStyle name="Normal 4 2 2 6 2 2" xfId="1066"/>
    <cellStyle name="Normal 4 2 2 6 2 2 2" xfId="2560"/>
    <cellStyle name="Normal 4 2 2 6 2 2 2 2" xfId="7042"/>
    <cellStyle name="Normal 4 2 2 6 2 2 2 2 2" xfId="16072"/>
    <cellStyle name="Normal 4 2 2 6 2 2 2 3" xfId="11590"/>
    <cellStyle name="Normal 4 2 2 6 2 2 3" xfId="4054"/>
    <cellStyle name="Normal 4 2 2 6 2 2 3 2" xfId="8536"/>
    <cellStyle name="Normal 4 2 2 6 2 2 3 2 2" xfId="17566"/>
    <cellStyle name="Normal 4 2 2 6 2 2 3 3" xfId="13084"/>
    <cellStyle name="Normal 4 2 2 6 2 2 4" xfId="5548"/>
    <cellStyle name="Normal 4 2 2 6 2 2 4 2" xfId="14578"/>
    <cellStyle name="Normal 4 2 2 6 2 2 5" xfId="10096"/>
    <cellStyle name="Normal 4 2 2 6 2 3" xfId="1817"/>
    <cellStyle name="Normal 4 2 2 6 2 3 2" xfId="6299"/>
    <cellStyle name="Normal 4 2 2 6 2 3 2 2" xfId="15329"/>
    <cellStyle name="Normal 4 2 2 6 2 3 3" xfId="10847"/>
    <cellStyle name="Normal 4 2 2 6 2 4" xfId="3311"/>
    <cellStyle name="Normal 4 2 2 6 2 4 2" xfId="7793"/>
    <cellStyle name="Normal 4 2 2 6 2 4 2 2" xfId="16823"/>
    <cellStyle name="Normal 4 2 2 6 2 4 3" xfId="12341"/>
    <cellStyle name="Normal 4 2 2 6 2 5" xfId="4805"/>
    <cellStyle name="Normal 4 2 2 6 2 5 2" xfId="13835"/>
    <cellStyle name="Normal 4 2 2 6 2 6" xfId="9353"/>
    <cellStyle name="Normal 4 2 2 6 3" xfId="509"/>
    <cellStyle name="Normal 4 2 2 6 3 2" xfId="1256"/>
    <cellStyle name="Normal 4 2 2 6 3 2 2" xfId="2750"/>
    <cellStyle name="Normal 4 2 2 6 3 2 2 2" xfId="7232"/>
    <cellStyle name="Normal 4 2 2 6 3 2 2 2 2" xfId="16262"/>
    <cellStyle name="Normal 4 2 2 6 3 2 2 3" xfId="11780"/>
    <cellStyle name="Normal 4 2 2 6 3 2 3" xfId="4244"/>
    <cellStyle name="Normal 4 2 2 6 3 2 3 2" xfId="8726"/>
    <cellStyle name="Normal 4 2 2 6 3 2 3 2 2" xfId="17756"/>
    <cellStyle name="Normal 4 2 2 6 3 2 3 3" xfId="13274"/>
    <cellStyle name="Normal 4 2 2 6 3 2 4" xfId="5738"/>
    <cellStyle name="Normal 4 2 2 6 3 2 4 2" xfId="14768"/>
    <cellStyle name="Normal 4 2 2 6 3 2 5" xfId="10286"/>
    <cellStyle name="Normal 4 2 2 6 3 3" xfId="2003"/>
    <cellStyle name="Normal 4 2 2 6 3 3 2" xfId="6485"/>
    <cellStyle name="Normal 4 2 2 6 3 3 2 2" xfId="15515"/>
    <cellStyle name="Normal 4 2 2 6 3 3 3" xfId="11033"/>
    <cellStyle name="Normal 4 2 2 6 3 4" xfId="3497"/>
    <cellStyle name="Normal 4 2 2 6 3 4 2" xfId="7979"/>
    <cellStyle name="Normal 4 2 2 6 3 4 2 2" xfId="17009"/>
    <cellStyle name="Normal 4 2 2 6 3 4 3" xfId="12527"/>
    <cellStyle name="Normal 4 2 2 6 3 5" xfId="4991"/>
    <cellStyle name="Normal 4 2 2 6 3 5 2" xfId="14021"/>
    <cellStyle name="Normal 4 2 2 6 3 6" xfId="9539"/>
    <cellStyle name="Normal 4 2 2 6 4" xfId="695"/>
    <cellStyle name="Normal 4 2 2 6 4 2" xfId="1442"/>
    <cellStyle name="Normal 4 2 2 6 4 2 2" xfId="2936"/>
    <cellStyle name="Normal 4 2 2 6 4 2 2 2" xfId="7418"/>
    <cellStyle name="Normal 4 2 2 6 4 2 2 2 2" xfId="16448"/>
    <cellStyle name="Normal 4 2 2 6 4 2 2 3" xfId="11966"/>
    <cellStyle name="Normal 4 2 2 6 4 2 3" xfId="4430"/>
    <cellStyle name="Normal 4 2 2 6 4 2 3 2" xfId="8912"/>
    <cellStyle name="Normal 4 2 2 6 4 2 3 2 2" xfId="17942"/>
    <cellStyle name="Normal 4 2 2 6 4 2 3 3" xfId="13460"/>
    <cellStyle name="Normal 4 2 2 6 4 2 4" xfId="5924"/>
    <cellStyle name="Normal 4 2 2 6 4 2 4 2" xfId="14954"/>
    <cellStyle name="Normal 4 2 2 6 4 2 5" xfId="10472"/>
    <cellStyle name="Normal 4 2 2 6 4 3" xfId="2189"/>
    <cellStyle name="Normal 4 2 2 6 4 3 2" xfId="6671"/>
    <cellStyle name="Normal 4 2 2 6 4 3 2 2" xfId="15701"/>
    <cellStyle name="Normal 4 2 2 6 4 3 3" xfId="11219"/>
    <cellStyle name="Normal 4 2 2 6 4 4" xfId="3683"/>
    <cellStyle name="Normal 4 2 2 6 4 4 2" xfId="8165"/>
    <cellStyle name="Normal 4 2 2 6 4 4 2 2" xfId="17195"/>
    <cellStyle name="Normal 4 2 2 6 4 4 3" xfId="12713"/>
    <cellStyle name="Normal 4 2 2 6 4 5" xfId="5177"/>
    <cellStyle name="Normal 4 2 2 6 4 5 2" xfId="14207"/>
    <cellStyle name="Normal 4 2 2 6 4 6" xfId="9725"/>
    <cellStyle name="Normal 4 2 2 6 5" xfId="882"/>
    <cellStyle name="Normal 4 2 2 6 5 2" xfId="2376"/>
    <cellStyle name="Normal 4 2 2 6 5 2 2" xfId="6858"/>
    <cellStyle name="Normal 4 2 2 6 5 2 2 2" xfId="15888"/>
    <cellStyle name="Normal 4 2 2 6 5 2 3" xfId="11406"/>
    <cellStyle name="Normal 4 2 2 6 5 3" xfId="3870"/>
    <cellStyle name="Normal 4 2 2 6 5 3 2" xfId="8352"/>
    <cellStyle name="Normal 4 2 2 6 5 3 2 2" xfId="17382"/>
    <cellStyle name="Normal 4 2 2 6 5 3 3" xfId="12900"/>
    <cellStyle name="Normal 4 2 2 6 5 4" xfId="5364"/>
    <cellStyle name="Normal 4 2 2 6 5 4 2" xfId="14394"/>
    <cellStyle name="Normal 4 2 2 6 5 5" xfId="9912"/>
    <cellStyle name="Normal 4 2 2 6 6" xfId="1631"/>
    <cellStyle name="Normal 4 2 2 6 6 2" xfId="6113"/>
    <cellStyle name="Normal 4 2 2 6 6 2 2" xfId="15143"/>
    <cellStyle name="Normal 4 2 2 6 6 3" xfId="10661"/>
    <cellStyle name="Normal 4 2 2 6 7" xfId="3125"/>
    <cellStyle name="Normal 4 2 2 6 7 2" xfId="7607"/>
    <cellStyle name="Normal 4 2 2 6 7 2 2" xfId="16637"/>
    <cellStyle name="Normal 4 2 2 6 7 3" xfId="12155"/>
    <cellStyle name="Normal 4 2 2 6 8" xfId="4619"/>
    <cellStyle name="Normal 4 2 2 6 8 2" xfId="13649"/>
    <cellStyle name="Normal 4 2 2 6 9" xfId="9167"/>
    <cellStyle name="Normal 4 2 2 7" xfId="160"/>
    <cellStyle name="Normal 4 2 2 7 2" xfId="346"/>
    <cellStyle name="Normal 4 2 2 7 2 2" xfId="1089"/>
    <cellStyle name="Normal 4 2 2 7 2 2 2" xfId="2583"/>
    <cellStyle name="Normal 4 2 2 7 2 2 2 2" xfId="7065"/>
    <cellStyle name="Normal 4 2 2 7 2 2 2 2 2" xfId="16095"/>
    <cellStyle name="Normal 4 2 2 7 2 2 2 3" xfId="11613"/>
    <cellStyle name="Normal 4 2 2 7 2 2 3" xfId="4077"/>
    <cellStyle name="Normal 4 2 2 7 2 2 3 2" xfId="8559"/>
    <cellStyle name="Normal 4 2 2 7 2 2 3 2 2" xfId="17589"/>
    <cellStyle name="Normal 4 2 2 7 2 2 3 3" xfId="13107"/>
    <cellStyle name="Normal 4 2 2 7 2 2 4" xfId="5571"/>
    <cellStyle name="Normal 4 2 2 7 2 2 4 2" xfId="14601"/>
    <cellStyle name="Normal 4 2 2 7 2 2 5" xfId="10119"/>
    <cellStyle name="Normal 4 2 2 7 2 3" xfId="1840"/>
    <cellStyle name="Normal 4 2 2 7 2 3 2" xfId="6322"/>
    <cellStyle name="Normal 4 2 2 7 2 3 2 2" xfId="15352"/>
    <cellStyle name="Normal 4 2 2 7 2 3 3" xfId="10870"/>
    <cellStyle name="Normal 4 2 2 7 2 4" xfId="3334"/>
    <cellStyle name="Normal 4 2 2 7 2 4 2" xfId="7816"/>
    <cellStyle name="Normal 4 2 2 7 2 4 2 2" xfId="16846"/>
    <cellStyle name="Normal 4 2 2 7 2 4 3" xfId="12364"/>
    <cellStyle name="Normal 4 2 2 7 2 5" xfId="4828"/>
    <cellStyle name="Normal 4 2 2 7 2 5 2" xfId="13858"/>
    <cellStyle name="Normal 4 2 2 7 2 6" xfId="9376"/>
    <cellStyle name="Normal 4 2 2 7 3" xfId="532"/>
    <cellStyle name="Normal 4 2 2 7 3 2" xfId="1279"/>
    <cellStyle name="Normal 4 2 2 7 3 2 2" xfId="2773"/>
    <cellStyle name="Normal 4 2 2 7 3 2 2 2" xfId="7255"/>
    <cellStyle name="Normal 4 2 2 7 3 2 2 2 2" xfId="16285"/>
    <cellStyle name="Normal 4 2 2 7 3 2 2 3" xfId="11803"/>
    <cellStyle name="Normal 4 2 2 7 3 2 3" xfId="4267"/>
    <cellStyle name="Normal 4 2 2 7 3 2 3 2" xfId="8749"/>
    <cellStyle name="Normal 4 2 2 7 3 2 3 2 2" xfId="17779"/>
    <cellStyle name="Normal 4 2 2 7 3 2 3 3" xfId="13297"/>
    <cellStyle name="Normal 4 2 2 7 3 2 4" xfId="5761"/>
    <cellStyle name="Normal 4 2 2 7 3 2 4 2" xfId="14791"/>
    <cellStyle name="Normal 4 2 2 7 3 2 5" xfId="10309"/>
    <cellStyle name="Normal 4 2 2 7 3 3" xfId="2026"/>
    <cellStyle name="Normal 4 2 2 7 3 3 2" xfId="6508"/>
    <cellStyle name="Normal 4 2 2 7 3 3 2 2" xfId="15538"/>
    <cellStyle name="Normal 4 2 2 7 3 3 3" xfId="11056"/>
    <cellStyle name="Normal 4 2 2 7 3 4" xfId="3520"/>
    <cellStyle name="Normal 4 2 2 7 3 4 2" xfId="8002"/>
    <cellStyle name="Normal 4 2 2 7 3 4 2 2" xfId="17032"/>
    <cellStyle name="Normal 4 2 2 7 3 4 3" xfId="12550"/>
    <cellStyle name="Normal 4 2 2 7 3 5" xfId="5014"/>
    <cellStyle name="Normal 4 2 2 7 3 5 2" xfId="14044"/>
    <cellStyle name="Normal 4 2 2 7 3 6" xfId="9562"/>
    <cellStyle name="Normal 4 2 2 7 4" xfId="718"/>
    <cellStyle name="Normal 4 2 2 7 4 2" xfId="1465"/>
    <cellStyle name="Normal 4 2 2 7 4 2 2" xfId="2959"/>
    <cellStyle name="Normal 4 2 2 7 4 2 2 2" xfId="7441"/>
    <cellStyle name="Normal 4 2 2 7 4 2 2 2 2" xfId="16471"/>
    <cellStyle name="Normal 4 2 2 7 4 2 2 3" xfId="11989"/>
    <cellStyle name="Normal 4 2 2 7 4 2 3" xfId="4453"/>
    <cellStyle name="Normal 4 2 2 7 4 2 3 2" xfId="8935"/>
    <cellStyle name="Normal 4 2 2 7 4 2 3 2 2" xfId="17965"/>
    <cellStyle name="Normal 4 2 2 7 4 2 3 3" xfId="13483"/>
    <cellStyle name="Normal 4 2 2 7 4 2 4" xfId="5947"/>
    <cellStyle name="Normal 4 2 2 7 4 2 4 2" xfId="14977"/>
    <cellStyle name="Normal 4 2 2 7 4 2 5" xfId="10495"/>
    <cellStyle name="Normal 4 2 2 7 4 3" xfId="2212"/>
    <cellStyle name="Normal 4 2 2 7 4 3 2" xfId="6694"/>
    <cellStyle name="Normal 4 2 2 7 4 3 2 2" xfId="15724"/>
    <cellStyle name="Normal 4 2 2 7 4 3 3" xfId="11242"/>
    <cellStyle name="Normal 4 2 2 7 4 4" xfId="3706"/>
    <cellStyle name="Normal 4 2 2 7 4 4 2" xfId="8188"/>
    <cellStyle name="Normal 4 2 2 7 4 4 2 2" xfId="17218"/>
    <cellStyle name="Normal 4 2 2 7 4 4 3" xfId="12736"/>
    <cellStyle name="Normal 4 2 2 7 4 5" xfId="5200"/>
    <cellStyle name="Normal 4 2 2 7 4 5 2" xfId="14230"/>
    <cellStyle name="Normal 4 2 2 7 4 6" xfId="9748"/>
    <cellStyle name="Normal 4 2 2 7 5" xfId="905"/>
    <cellStyle name="Normal 4 2 2 7 5 2" xfId="2399"/>
    <cellStyle name="Normal 4 2 2 7 5 2 2" xfId="6881"/>
    <cellStyle name="Normal 4 2 2 7 5 2 2 2" xfId="15911"/>
    <cellStyle name="Normal 4 2 2 7 5 2 3" xfId="11429"/>
    <cellStyle name="Normal 4 2 2 7 5 3" xfId="3893"/>
    <cellStyle name="Normal 4 2 2 7 5 3 2" xfId="8375"/>
    <cellStyle name="Normal 4 2 2 7 5 3 2 2" xfId="17405"/>
    <cellStyle name="Normal 4 2 2 7 5 3 3" xfId="12923"/>
    <cellStyle name="Normal 4 2 2 7 5 4" xfId="5387"/>
    <cellStyle name="Normal 4 2 2 7 5 4 2" xfId="14417"/>
    <cellStyle name="Normal 4 2 2 7 5 5" xfId="9935"/>
    <cellStyle name="Normal 4 2 2 7 6" xfId="1654"/>
    <cellStyle name="Normal 4 2 2 7 6 2" xfId="6136"/>
    <cellStyle name="Normal 4 2 2 7 6 2 2" xfId="15166"/>
    <cellStyle name="Normal 4 2 2 7 6 3" xfId="10684"/>
    <cellStyle name="Normal 4 2 2 7 7" xfId="3148"/>
    <cellStyle name="Normal 4 2 2 7 7 2" xfId="7630"/>
    <cellStyle name="Normal 4 2 2 7 7 2 2" xfId="16660"/>
    <cellStyle name="Normal 4 2 2 7 7 3" xfId="12178"/>
    <cellStyle name="Normal 4 2 2 7 8" xfId="4642"/>
    <cellStyle name="Normal 4 2 2 7 8 2" xfId="13672"/>
    <cellStyle name="Normal 4 2 2 7 9" xfId="9190"/>
    <cellStyle name="Normal 4 2 2 8" xfId="183"/>
    <cellStyle name="Normal 4 2 2 8 2" xfId="369"/>
    <cellStyle name="Normal 4 2 2 8 2 2" xfId="1112"/>
    <cellStyle name="Normal 4 2 2 8 2 2 2" xfId="2606"/>
    <cellStyle name="Normal 4 2 2 8 2 2 2 2" xfId="7088"/>
    <cellStyle name="Normal 4 2 2 8 2 2 2 2 2" xfId="16118"/>
    <cellStyle name="Normal 4 2 2 8 2 2 2 3" xfId="11636"/>
    <cellStyle name="Normal 4 2 2 8 2 2 3" xfId="4100"/>
    <cellStyle name="Normal 4 2 2 8 2 2 3 2" xfId="8582"/>
    <cellStyle name="Normal 4 2 2 8 2 2 3 2 2" xfId="17612"/>
    <cellStyle name="Normal 4 2 2 8 2 2 3 3" xfId="13130"/>
    <cellStyle name="Normal 4 2 2 8 2 2 4" xfId="5594"/>
    <cellStyle name="Normal 4 2 2 8 2 2 4 2" xfId="14624"/>
    <cellStyle name="Normal 4 2 2 8 2 2 5" xfId="10142"/>
    <cellStyle name="Normal 4 2 2 8 2 3" xfId="1863"/>
    <cellStyle name="Normal 4 2 2 8 2 3 2" xfId="6345"/>
    <cellStyle name="Normal 4 2 2 8 2 3 2 2" xfId="15375"/>
    <cellStyle name="Normal 4 2 2 8 2 3 3" xfId="10893"/>
    <cellStyle name="Normal 4 2 2 8 2 4" xfId="3357"/>
    <cellStyle name="Normal 4 2 2 8 2 4 2" xfId="7839"/>
    <cellStyle name="Normal 4 2 2 8 2 4 2 2" xfId="16869"/>
    <cellStyle name="Normal 4 2 2 8 2 4 3" xfId="12387"/>
    <cellStyle name="Normal 4 2 2 8 2 5" xfId="4851"/>
    <cellStyle name="Normal 4 2 2 8 2 5 2" xfId="13881"/>
    <cellStyle name="Normal 4 2 2 8 2 6" xfId="9399"/>
    <cellStyle name="Normal 4 2 2 8 3" xfId="555"/>
    <cellStyle name="Normal 4 2 2 8 3 2" xfId="1302"/>
    <cellStyle name="Normal 4 2 2 8 3 2 2" xfId="2796"/>
    <cellStyle name="Normal 4 2 2 8 3 2 2 2" xfId="7278"/>
    <cellStyle name="Normal 4 2 2 8 3 2 2 2 2" xfId="16308"/>
    <cellStyle name="Normal 4 2 2 8 3 2 2 3" xfId="11826"/>
    <cellStyle name="Normal 4 2 2 8 3 2 3" xfId="4290"/>
    <cellStyle name="Normal 4 2 2 8 3 2 3 2" xfId="8772"/>
    <cellStyle name="Normal 4 2 2 8 3 2 3 2 2" xfId="17802"/>
    <cellStyle name="Normal 4 2 2 8 3 2 3 3" xfId="13320"/>
    <cellStyle name="Normal 4 2 2 8 3 2 4" xfId="5784"/>
    <cellStyle name="Normal 4 2 2 8 3 2 4 2" xfId="14814"/>
    <cellStyle name="Normal 4 2 2 8 3 2 5" xfId="10332"/>
    <cellStyle name="Normal 4 2 2 8 3 3" xfId="2049"/>
    <cellStyle name="Normal 4 2 2 8 3 3 2" xfId="6531"/>
    <cellStyle name="Normal 4 2 2 8 3 3 2 2" xfId="15561"/>
    <cellStyle name="Normal 4 2 2 8 3 3 3" xfId="11079"/>
    <cellStyle name="Normal 4 2 2 8 3 4" xfId="3543"/>
    <cellStyle name="Normal 4 2 2 8 3 4 2" xfId="8025"/>
    <cellStyle name="Normal 4 2 2 8 3 4 2 2" xfId="17055"/>
    <cellStyle name="Normal 4 2 2 8 3 4 3" xfId="12573"/>
    <cellStyle name="Normal 4 2 2 8 3 5" xfId="5037"/>
    <cellStyle name="Normal 4 2 2 8 3 5 2" xfId="14067"/>
    <cellStyle name="Normal 4 2 2 8 3 6" xfId="9585"/>
    <cellStyle name="Normal 4 2 2 8 4" xfId="741"/>
    <cellStyle name="Normal 4 2 2 8 4 2" xfId="1488"/>
    <cellStyle name="Normal 4 2 2 8 4 2 2" xfId="2982"/>
    <cellStyle name="Normal 4 2 2 8 4 2 2 2" xfId="7464"/>
    <cellStyle name="Normal 4 2 2 8 4 2 2 2 2" xfId="16494"/>
    <cellStyle name="Normal 4 2 2 8 4 2 2 3" xfId="12012"/>
    <cellStyle name="Normal 4 2 2 8 4 2 3" xfId="4476"/>
    <cellStyle name="Normal 4 2 2 8 4 2 3 2" xfId="8958"/>
    <cellStyle name="Normal 4 2 2 8 4 2 3 2 2" xfId="17988"/>
    <cellStyle name="Normal 4 2 2 8 4 2 3 3" xfId="13506"/>
    <cellStyle name="Normal 4 2 2 8 4 2 4" xfId="5970"/>
    <cellStyle name="Normal 4 2 2 8 4 2 4 2" xfId="15000"/>
    <cellStyle name="Normal 4 2 2 8 4 2 5" xfId="10518"/>
    <cellStyle name="Normal 4 2 2 8 4 3" xfId="2235"/>
    <cellStyle name="Normal 4 2 2 8 4 3 2" xfId="6717"/>
    <cellStyle name="Normal 4 2 2 8 4 3 2 2" xfId="15747"/>
    <cellStyle name="Normal 4 2 2 8 4 3 3" xfId="11265"/>
    <cellStyle name="Normal 4 2 2 8 4 4" xfId="3729"/>
    <cellStyle name="Normal 4 2 2 8 4 4 2" xfId="8211"/>
    <cellStyle name="Normal 4 2 2 8 4 4 2 2" xfId="17241"/>
    <cellStyle name="Normal 4 2 2 8 4 4 3" xfId="12759"/>
    <cellStyle name="Normal 4 2 2 8 4 5" xfId="5223"/>
    <cellStyle name="Normal 4 2 2 8 4 5 2" xfId="14253"/>
    <cellStyle name="Normal 4 2 2 8 4 6" xfId="9771"/>
    <cellStyle name="Normal 4 2 2 8 5" xfId="928"/>
    <cellStyle name="Normal 4 2 2 8 5 2" xfId="2422"/>
    <cellStyle name="Normal 4 2 2 8 5 2 2" xfId="6904"/>
    <cellStyle name="Normal 4 2 2 8 5 2 2 2" xfId="15934"/>
    <cellStyle name="Normal 4 2 2 8 5 2 3" xfId="11452"/>
    <cellStyle name="Normal 4 2 2 8 5 3" xfId="3916"/>
    <cellStyle name="Normal 4 2 2 8 5 3 2" xfId="8398"/>
    <cellStyle name="Normal 4 2 2 8 5 3 2 2" xfId="17428"/>
    <cellStyle name="Normal 4 2 2 8 5 3 3" xfId="12946"/>
    <cellStyle name="Normal 4 2 2 8 5 4" xfId="5410"/>
    <cellStyle name="Normal 4 2 2 8 5 4 2" xfId="14440"/>
    <cellStyle name="Normal 4 2 2 8 5 5" xfId="9958"/>
    <cellStyle name="Normal 4 2 2 8 6" xfId="1677"/>
    <cellStyle name="Normal 4 2 2 8 6 2" xfId="6159"/>
    <cellStyle name="Normal 4 2 2 8 6 2 2" xfId="15189"/>
    <cellStyle name="Normal 4 2 2 8 6 3" xfId="10707"/>
    <cellStyle name="Normal 4 2 2 8 7" xfId="3171"/>
    <cellStyle name="Normal 4 2 2 8 7 2" xfId="7653"/>
    <cellStyle name="Normal 4 2 2 8 7 2 2" xfId="16683"/>
    <cellStyle name="Normal 4 2 2 8 7 3" xfId="12201"/>
    <cellStyle name="Normal 4 2 2 8 8" xfId="4665"/>
    <cellStyle name="Normal 4 2 2 8 8 2" xfId="13695"/>
    <cellStyle name="Normal 4 2 2 8 9" xfId="9213"/>
    <cellStyle name="Normal 4 2 2 9" xfId="206"/>
    <cellStyle name="Normal 4 2 2 9 2" xfId="951"/>
    <cellStyle name="Normal 4 2 2 9 2 2" xfId="2445"/>
    <cellStyle name="Normal 4 2 2 9 2 2 2" xfId="6927"/>
    <cellStyle name="Normal 4 2 2 9 2 2 2 2" xfId="15957"/>
    <cellStyle name="Normal 4 2 2 9 2 2 3" xfId="11475"/>
    <cellStyle name="Normal 4 2 2 9 2 3" xfId="3939"/>
    <cellStyle name="Normal 4 2 2 9 2 3 2" xfId="8421"/>
    <cellStyle name="Normal 4 2 2 9 2 3 2 2" xfId="17451"/>
    <cellStyle name="Normal 4 2 2 9 2 3 3" xfId="12969"/>
    <cellStyle name="Normal 4 2 2 9 2 4" xfId="5433"/>
    <cellStyle name="Normal 4 2 2 9 2 4 2" xfId="14463"/>
    <cellStyle name="Normal 4 2 2 9 2 5" xfId="9981"/>
    <cellStyle name="Normal 4 2 2 9 3" xfId="1700"/>
    <cellStyle name="Normal 4 2 2 9 3 2" xfId="6182"/>
    <cellStyle name="Normal 4 2 2 9 3 2 2" xfId="15212"/>
    <cellStyle name="Normal 4 2 2 9 3 3" xfId="10730"/>
    <cellStyle name="Normal 4 2 2 9 4" xfId="3194"/>
    <cellStyle name="Normal 4 2 2 9 4 2" xfId="7676"/>
    <cellStyle name="Normal 4 2 2 9 4 2 2" xfId="16706"/>
    <cellStyle name="Normal 4 2 2 9 4 3" xfId="12224"/>
    <cellStyle name="Normal 4 2 2 9 5" xfId="4688"/>
    <cellStyle name="Normal 4 2 2 9 5 2" xfId="13718"/>
    <cellStyle name="Normal 4 2 2 9 6" xfId="9236"/>
    <cellStyle name="Normal 4 2 3" xfId="33"/>
    <cellStyle name="Normal 4 2 3 2" xfId="219"/>
    <cellStyle name="Normal 4 2 3 2 2" xfId="964"/>
    <cellStyle name="Normal 4 2 3 2 2 2" xfId="2458"/>
    <cellStyle name="Normal 4 2 3 2 2 2 2" xfId="6940"/>
    <cellStyle name="Normal 4 2 3 2 2 2 2 2" xfId="15970"/>
    <cellStyle name="Normal 4 2 3 2 2 2 3" xfId="11488"/>
    <cellStyle name="Normal 4 2 3 2 2 3" xfId="3952"/>
    <cellStyle name="Normal 4 2 3 2 2 3 2" xfId="8434"/>
    <cellStyle name="Normal 4 2 3 2 2 3 2 2" xfId="17464"/>
    <cellStyle name="Normal 4 2 3 2 2 3 3" xfId="12982"/>
    <cellStyle name="Normal 4 2 3 2 2 4" xfId="5446"/>
    <cellStyle name="Normal 4 2 3 2 2 4 2" xfId="14476"/>
    <cellStyle name="Normal 4 2 3 2 2 5" xfId="9994"/>
    <cellStyle name="Normal 4 2 3 2 3" xfId="1713"/>
    <cellStyle name="Normal 4 2 3 2 3 2" xfId="6195"/>
    <cellStyle name="Normal 4 2 3 2 3 2 2" xfId="15225"/>
    <cellStyle name="Normal 4 2 3 2 3 3" xfId="10743"/>
    <cellStyle name="Normal 4 2 3 2 4" xfId="3207"/>
    <cellStyle name="Normal 4 2 3 2 4 2" xfId="7689"/>
    <cellStyle name="Normal 4 2 3 2 4 2 2" xfId="16719"/>
    <cellStyle name="Normal 4 2 3 2 4 3" xfId="12237"/>
    <cellStyle name="Normal 4 2 3 2 5" xfId="4701"/>
    <cellStyle name="Normal 4 2 3 2 5 2" xfId="13731"/>
    <cellStyle name="Normal 4 2 3 2 6" xfId="9249"/>
    <cellStyle name="Normal 4 2 3 3" xfId="405"/>
    <cellStyle name="Normal 4 2 3 3 2" xfId="1152"/>
    <cellStyle name="Normal 4 2 3 3 2 2" xfId="2646"/>
    <cellStyle name="Normal 4 2 3 3 2 2 2" xfId="7128"/>
    <cellStyle name="Normal 4 2 3 3 2 2 2 2" xfId="16158"/>
    <cellStyle name="Normal 4 2 3 3 2 2 3" xfId="11676"/>
    <cellStyle name="Normal 4 2 3 3 2 3" xfId="4140"/>
    <cellStyle name="Normal 4 2 3 3 2 3 2" xfId="8622"/>
    <cellStyle name="Normal 4 2 3 3 2 3 2 2" xfId="17652"/>
    <cellStyle name="Normal 4 2 3 3 2 3 3" xfId="13170"/>
    <cellStyle name="Normal 4 2 3 3 2 4" xfId="5634"/>
    <cellStyle name="Normal 4 2 3 3 2 4 2" xfId="14664"/>
    <cellStyle name="Normal 4 2 3 3 2 5" xfId="10182"/>
    <cellStyle name="Normal 4 2 3 3 3" xfId="1899"/>
    <cellStyle name="Normal 4 2 3 3 3 2" xfId="6381"/>
    <cellStyle name="Normal 4 2 3 3 3 2 2" xfId="15411"/>
    <cellStyle name="Normal 4 2 3 3 3 3" xfId="10929"/>
    <cellStyle name="Normal 4 2 3 3 4" xfId="3393"/>
    <cellStyle name="Normal 4 2 3 3 4 2" xfId="7875"/>
    <cellStyle name="Normal 4 2 3 3 4 2 2" xfId="16905"/>
    <cellStyle name="Normal 4 2 3 3 4 3" xfId="12423"/>
    <cellStyle name="Normal 4 2 3 3 5" xfId="4887"/>
    <cellStyle name="Normal 4 2 3 3 5 2" xfId="13917"/>
    <cellStyle name="Normal 4 2 3 3 6" xfId="9435"/>
    <cellStyle name="Normal 4 2 3 4" xfId="591"/>
    <cellStyle name="Normal 4 2 3 4 2" xfId="1338"/>
    <cellStyle name="Normal 4 2 3 4 2 2" xfId="2832"/>
    <cellStyle name="Normal 4 2 3 4 2 2 2" xfId="7314"/>
    <cellStyle name="Normal 4 2 3 4 2 2 2 2" xfId="16344"/>
    <cellStyle name="Normal 4 2 3 4 2 2 3" xfId="11862"/>
    <cellStyle name="Normal 4 2 3 4 2 3" xfId="4326"/>
    <cellStyle name="Normal 4 2 3 4 2 3 2" xfId="8808"/>
    <cellStyle name="Normal 4 2 3 4 2 3 2 2" xfId="17838"/>
    <cellStyle name="Normal 4 2 3 4 2 3 3" xfId="13356"/>
    <cellStyle name="Normal 4 2 3 4 2 4" xfId="5820"/>
    <cellStyle name="Normal 4 2 3 4 2 4 2" xfId="14850"/>
    <cellStyle name="Normal 4 2 3 4 2 5" xfId="10368"/>
    <cellStyle name="Normal 4 2 3 4 3" xfId="2085"/>
    <cellStyle name="Normal 4 2 3 4 3 2" xfId="6567"/>
    <cellStyle name="Normal 4 2 3 4 3 2 2" xfId="15597"/>
    <cellStyle name="Normal 4 2 3 4 3 3" xfId="11115"/>
    <cellStyle name="Normal 4 2 3 4 4" xfId="3579"/>
    <cellStyle name="Normal 4 2 3 4 4 2" xfId="8061"/>
    <cellStyle name="Normal 4 2 3 4 4 2 2" xfId="17091"/>
    <cellStyle name="Normal 4 2 3 4 4 3" xfId="12609"/>
    <cellStyle name="Normal 4 2 3 4 5" xfId="5073"/>
    <cellStyle name="Normal 4 2 3 4 5 2" xfId="14103"/>
    <cellStyle name="Normal 4 2 3 4 6" xfId="9621"/>
    <cellStyle name="Normal 4 2 3 5" xfId="778"/>
    <cellStyle name="Normal 4 2 3 5 2" xfId="2272"/>
    <cellStyle name="Normal 4 2 3 5 2 2" xfId="6754"/>
    <cellStyle name="Normal 4 2 3 5 2 2 2" xfId="15784"/>
    <cellStyle name="Normal 4 2 3 5 2 3" xfId="11302"/>
    <cellStyle name="Normal 4 2 3 5 3" xfId="3766"/>
    <cellStyle name="Normal 4 2 3 5 3 2" xfId="8248"/>
    <cellStyle name="Normal 4 2 3 5 3 2 2" xfId="17278"/>
    <cellStyle name="Normal 4 2 3 5 3 3" xfId="12796"/>
    <cellStyle name="Normal 4 2 3 5 4" xfId="5260"/>
    <cellStyle name="Normal 4 2 3 5 4 2" xfId="14290"/>
    <cellStyle name="Normal 4 2 3 5 5" xfId="9808"/>
    <cellStyle name="Normal 4 2 3 6" xfId="1527"/>
    <cellStyle name="Normal 4 2 3 6 2" xfId="6009"/>
    <cellStyle name="Normal 4 2 3 6 2 2" xfId="15039"/>
    <cellStyle name="Normal 4 2 3 6 3" xfId="10557"/>
    <cellStyle name="Normal 4 2 3 7" xfId="3021"/>
    <cellStyle name="Normal 4 2 3 7 2" xfId="7503"/>
    <cellStyle name="Normal 4 2 3 7 2 2" xfId="16533"/>
    <cellStyle name="Normal 4 2 3 7 3" xfId="12051"/>
    <cellStyle name="Normal 4 2 3 8" xfId="4515"/>
    <cellStyle name="Normal 4 2 3 8 2" xfId="13545"/>
    <cellStyle name="Normal 4 2 3 9" xfId="9063"/>
    <cellStyle name="Normal 4 2 4" xfId="56"/>
    <cellStyle name="Normal 4 2 4 2" xfId="242"/>
    <cellStyle name="Normal 4 2 4 2 2" xfId="987"/>
    <cellStyle name="Normal 4 2 4 2 2 2" xfId="2481"/>
    <cellStyle name="Normal 4 2 4 2 2 2 2" xfId="6963"/>
    <cellStyle name="Normal 4 2 4 2 2 2 2 2" xfId="15993"/>
    <cellStyle name="Normal 4 2 4 2 2 2 3" xfId="11511"/>
    <cellStyle name="Normal 4 2 4 2 2 3" xfId="3975"/>
    <cellStyle name="Normal 4 2 4 2 2 3 2" xfId="8457"/>
    <cellStyle name="Normal 4 2 4 2 2 3 2 2" xfId="17487"/>
    <cellStyle name="Normal 4 2 4 2 2 3 3" xfId="13005"/>
    <cellStyle name="Normal 4 2 4 2 2 4" xfId="5469"/>
    <cellStyle name="Normal 4 2 4 2 2 4 2" xfId="14499"/>
    <cellStyle name="Normal 4 2 4 2 2 5" xfId="10017"/>
    <cellStyle name="Normal 4 2 4 2 3" xfId="1736"/>
    <cellStyle name="Normal 4 2 4 2 3 2" xfId="6218"/>
    <cellStyle name="Normal 4 2 4 2 3 2 2" xfId="15248"/>
    <cellStyle name="Normal 4 2 4 2 3 3" xfId="10766"/>
    <cellStyle name="Normal 4 2 4 2 4" xfId="3230"/>
    <cellStyle name="Normal 4 2 4 2 4 2" xfId="7712"/>
    <cellStyle name="Normal 4 2 4 2 4 2 2" xfId="16742"/>
    <cellStyle name="Normal 4 2 4 2 4 3" xfId="12260"/>
    <cellStyle name="Normal 4 2 4 2 5" xfId="4724"/>
    <cellStyle name="Normal 4 2 4 2 5 2" xfId="13754"/>
    <cellStyle name="Normal 4 2 4 2 6" xfId="9272"/>
    <cellStyle name="Normal 4 2 4 3" xfId="428"/>
    <cellStyle name="Normal 4 2 4 3 2" xfId="1175"/>
    <cellStyle name="Normal 4 2 4 3 2 2" xfId="2669"/>
    <cellStyle name="Normal 4 2 4 3 2 2 2" xfId="7151"/>
    <cellStyle name="Normal 4 2 4 3 2 2 2 2" xfId="16181"/>
    <cellStyle name="Normal 4 2 4 3 2 2 3" xfId="11699"/>
    <cellStyle name="Normal 4 2 4 3 2 3" xfId="4163"/>
    <cellStyle name="Normal 4 2 4 3 2 3 2" xfId="8645"/>
    <cellStyle name="Normal 4 2 4 3 2 3 2 2" xfId="17675"/>
    <cellStyle name="Normal 4 2 4 3 2 3 3" xfId="13193"/>
    <cellStyle name="Normal 4 2 4 3 2 4" xfId="5657"/>
    <cellStyle name="Normal 4 2 4 3 2 4 2" xfId="14687"/>
    <cellStyle name="Normal 4 2 4 3 2 5" xfId="10205"/>
    <cellStyle name="Normal 4 2 4 3 3" xfId="1922"/>
    <cellStyle name="Normal 4 2 4 3 3 2" xfId="6404"/>
    <cellStyle name="Normal 4 2 4 3 3 2 2" xfId="15434"/>
    <cellStyle name="Normal 4 2 4 3 3 3" xfId="10952"/>
    <cellStyle name="Normal 4 2 4 3 4" xfId="3416"/>
    <cellStyle name="Normal 4 2 4 3 4 2" xfId="7898"/>
    <cellStyle name="Normal 4 2 4 3 4 2 2" xfId="16928"/>
    <cellStyle name="Normal 4 2 4 3 4 3" xfId="12446"/>
    <cellStyle name="Normal 4 2 4 3 5" xfId="4910"/>
    <cellStyle name="Normal 4 2 4 3 5 2" xfId="13940"/>
    <cellStyle name="Normal 4 2 4 3 6" xfId="9458"/>
    <cellStyle name="Normal 4 2 4 4" xfId="614"/>
    <cellStyle name="Normal 4 2 4 4 2" xfId="1361"/>
    <cellStyle name="Normal 4 2 4 4 2 2" xfId="2855"/>
    <cellStyle name="Normal 4 2 4 4 2 2 2" xfId="7337"/>
    <cellStyle name="Normal 4 2 4 4 2 2 2 2" xfId="16367"/>
    <cellStyle name="Normal 4 2 4 4 2 2 3" xfId="11885"/>
    <cellStyle name="Normal 4 2 4 4 2 3" xfId="4349"/>
    <cellStyle name="Normal 4 2 4 4 2 3 2" xfId="8831"/>
    <cellStyle name="Normal 4 2 4 4 2 3 2 2" xfId="17861"/>
    <cellStyle name="Normal 4 2 4 4 2 3 3" xfId="13379"/>
    <cellStyle name="Normal 4 2 4 4 2 4" xfId="5843"/>
    <cellStyle name="Normal 4 2 4 4 2 4 2" xfId="14873"/>
    <cellStyle name="Normal 4 2 4 4 2 5" xfId="10391"/>
    <cellStyle name="Normal 4 2 4 4 3" xfId="2108"/>
    <cellStyle name="Normal 4 2 4 4 3 2" xfId="6590"/>
    <cellStyle name="Normal 4 2 4 4 3 2 2" xfId="15620"/>
    <cellStyle name="Normal 4 2 4 4 3 3" xfId="11138"/>
    <cellStyle name="Normal 4 2 4 4 4" xfId="3602"/>
    <cellStyle name="Normal 4 2 4 4 4 2" xfId="8084"/>
    <cellStyle name="Normal 4 2 4 4 4 2 2" xfId="17114"/>
    <cellStyle name="Normal 4 2 4 4 4 3" xfId="12632"/>
    <cellStyle name="Normal 4 2 4 4 5" xfId="5096"/>
    <cellStyle name="Normal 4 2 4 4 5 2" xfId="14126"/>
    <cellStyle name="Normal 4 2 4 4 6" xfId="9644"/>
    <cellStyle name="Normal 4 2 4 5" xfId="801"/>
    <cellStyle name="Normal 4 2 4 5 2" xfId="2295"/>
    <cellStyle name="Normal 4 2 4 5 2 2" xfId="6777"/>
    <cellStyle name="Normal 4 2 4 5 2 2 2" xfId="15807"/>
    <cellStyle name="Normal 4 2 4 5 2 3" xfId="11325"/>
    <cellStyle name="Normal 4 2 4 5 3" xfId="3789"/>
    <cellStyle name="Normal 4 2 4 5 3 2" xfId="8271"/>
    <cellStyle name="Normal 4 2 4 5 3 2 2" xfId="17301"/>
    <cellStyle name="Normal 4 2 4 5 3 3" xfId="12819"/>
    <cellStyle name="Normal 4 2 4 5 4" xfId="5283"/>
    <cellStyle name="Normal 4 2 4 5 4 2" xfId="14313"/>
    <cellStyle name="Normal 4 2 4 5 5" xfId="9831"/>
    <cellStyle name="Normal 4 2 4 6" xfId="1550"/>
    <cellStyle name="Normal 4 2 4 6 2" xfId="6032"/>
    <cellStyle name="Normal 4 2 4 6 2 2" xfId="15062"/>
    <cellStyle name="Normal 4 2 4 6 3" xfId="10580"/>
    <cellStyle name="Normal 4 2 4 7" xfId="3044"/>
    <cellStyle name="Normal 4 2 4 7 2" xfId="7526"/>
    <cellStyle name="Normal 4 2 4 7 2 2" xfId="16556"/>
    <cellStyle name="Normal 4 2 4 7 3" xfId="12074"/>
    <cellStyle name="Normal 4 2 4 8" xfId="4538"/>
    <cellStyle name="Normal 4 2 4 8 2" xfId="13568"/>
    <cellStyle name="Normal 4 2 4 9" xfId="9086"/>
    <cellStyle name="Normal 4 2 5" xfId="80"/>
    <cellStyle name="Normal 4 2 5 2" xfId="266"/>
    <cellStyle name="Normal 4 2 5 2 2" xfId="1010"/>
    <cellStyle name="Normal 4 2 5 2 2 2" xfId="2504"/>
    <cellStyle name="Normal 4 2 5 2 2 2 2" xfId="6986"/>
    <cellStyle name="Normal 4 2 5 2 2 2 2 2" xfId="16016"/>
    <cellStyle name="Normal 4 2 5 2 2 2 3" xfId="11534"/>
    <cellStyle name="Normal 4 2 5 2 2 3" xfId="3998"/>
    <cellStyle name="Normal 4 2 5 2 2 3 2" xfId="8480"/>
    <cellStyle name="Normal 4 2 5 2 2 3 2 2" xfId="17510"/>
    <cellStyle name="Normal 4 2 5 2 2 3 3" xfId="13028"/>
    <cellStyle name="Normal 4 2 5 2 2 4" xfId="5492"/>
    <cellStyle name="Normal 4 2 5 2 2 4 2" xfId="14522"/>
    <cellStyle name="Normal 4 2 5 2 2 5" xfId="10040"/>
    <cellStyle name="Normal 4 2 5 2 3" xfId="1760"/>
    <cellStyle name="Normal 4 2 5 2 3 2" xfId="6242"/>
    <cellStyle name="Normal 4 2 5 2 3 2 2" xfId="15272"/>
    <cellStyle name="Normal 4 2 5 2 3 3" xfId="10790"/>
    <cellStyle name="Normal 4 2 5 2 4" xfId="3254"/>
    <cellStyle name="Normal 4 2 5 2 4 2" xfId="7736"/>
    <cellStyle name="Normal 4 2 5 2 4 2 2" xfId="16766"/>
    <cellStyle name="Normal 4 2 5 2 4 3" xfId="12284"/>
    <cellStyle name="Normal 4 2 5 2 5" xfId="4748"/>
    <cellStyle name="Normal 4 2 5 2 5 2" xfId="13778"/>
    <cellStyle name="Normal 4 2 5 2 6" xfId="9296"/>
    <cellStyle name="Normal 4 2 5 3" xfId="452"/>
    <cellStyle name="Normal 4 2 5 3 2" xfId="1199"/>
    <cellStyle name="Normal 4 2 5 3 2 2" xfId="2693"/>
    <cellStyle name="Normal 4 2 5 3 2 2 2" xfId="7175"/>
    <cellStyle name="Normal 4 2 5 3 2 2 2 2" xfId="16205"/>
    <cellStyle name="Normal 4 2 5 3 2 2 3" xfId="11723"/>
    <cellStyle name="Normal 4 2 5 3 2 3" xfId="4187"/>
    <cellStyle name="Normal 4 2 5 3 2 3 2" xfId="8669"/>
    <cellStyle name="Normal 4 2 5 3 2 3 2 2" xfId="17699"/>
    <cellStyle name="Normal 4 2 5 3 2 3 3" xfId="13217"/>
    <cellStyle name="Normal 4 2 5 3 2 4" xfId="5681"/>
    <cellStyle name="Normal 4 2 5 3 2 4 2" xfId="14711"/>
    <cellStyle name="Normal 4 2 5 3 2 5" xfId="10229"/>
    <cellStyle name="Normal 4 2 5 3 3" xfId="1946"/>
    <cellStyle name="Normal 4 2 5 3 3 2" xfId="6428"/>
    <cellStyle name="Normal 4 2 5 3 3 2 2" xfId="15458"/>
    <cellStyle name="Normal 4 2 5 3 3 3" xfId="10976"/>
    <cellStyle name="Normal 4 2 5 3 4" xfId="3440"/>
    <cellStyle name="Normal 4 2 5 3 4 2" xfId="7922"/>
    <cellStyle name="Normal 4 2 5 3 4 2 2" xfId="16952"/>
    <cellStyle name="Normal 4 2 5 3 4 3" xfId="12470"/>
    <cellStyle name="Normal 4 2 5 3 5" xfId="4934"/>
    <cellStyle name="Normal 4 2 5 3 5 2" xfId="13964"/>
    <cellStyle name="Normal 4 2 5 3 6" xfId="9482"/>
    <cellStyle name="Normal 4 2 5 4" xfId="638"/>
    <cellStyle name="Normal 4 2 5 4 2" xfId="1385"/>
    <cellStyle name="Normal 4 2 5 4 2 2" xfId="2879"/>
    <cellStyle name="Normal 4 2 5 4 2 2 2" xfId="7361"/>
    <cellStyle name="Normal 4 2 5 4 2 2 2 2" xfId="16391"/>
    <cellStyle name="Normal 4 2 5 4 2 2 3" xfId="11909"/>
    <cellStyle name="Normal 4 2 5 4 2 3" xfId="4373"/>
    <cellStyle name="Normal 4 2 5 4 2 3 2" xfId="8855"/>
    <cellStyle name="Normal 4 2 5 4 2 3 2 2" xfId="17885"/>
    <cellStyle name="Normal 4 2 5 4 2 3 3" xfId="13403"/>
    <cellStyle name="Normal 4 2 5 4 2 4" xfId="5867"/>
    <cellStyle name="Normal 4 2 5 4 2 4 2" xfId="14897"/>
    <cellStyle name="Normal 4 2 5 4 2 5" xfId="10415"/>
    <cellStyle name="Normal 4 2 5 4 3" xfId="2132"/>
    <cellStyle name="Normal 4 2 5 4 3 2" xfId="6614"/>
    <cellStyle name="Normal 4 2 5 4 3 2 2" xfId="15644"/>
    <cellStyle name="Normal 4 2 5 4 3 3" xfId="11162"/>
    <cellStyle name="Normal 4 2 5 4 4" xfId="3626"/>
    <cellStyle name="Normal 4 2 5 4 4 2" xfId="8108"/>
    <cellStyle name="Normal 4 2 5 4 4 2 2" xfId="17138"/>
    <cellStyle name="Normal 4 2 5 4 4 3" xfId="12656"/>
    <cellStyle name="Normal 4 2 5 4 5" xfId="5120"/>
    <cellStyle name="Normal 4 2 5 4 5 2" xfId="14150"/>
    <cellStyle name="Normal 4 2 5 4 6" xfId="9668"/>
    <cellStyle name="Normal 4 2 5 5" xfId="825"/>
    <cellStyle name="Normal 4 2 5 5 2" xfId="2319"/>
    <cellStyle name="Normal 4 2 5 5 2 2" xfId="6801"/>
    <cellStyle name="Normal 4 2 5 5 2 2 2" xfId="15831"/>
    <cellStyle name="Normal 4 2 5 5 2 3" xfId="11349"/>
    <cellStyle name="Normal 4 2 5 5 3" xfId="3813"/>
    <cellStyle name="Normal 4 2 5 5 3 2" xfId="8295"/>
    <cellStyle name="Normal 4 2 5 5 3 2 2" xfId="17325"/>
    <cellStyle name="Normal 4 2 5 5 3 3" xfId="12843"/>
    <cellStyle name="Normal 4 2 5 5 4" xfId="5307"/>
    <cellStyle name="Normal 4 2 5 5 4 2" xfId="14337"/>
    <cellStyle name="Normal 4 2 5 5 5" xfId="9855"/>
    <cellStyle name="Normal 4 2 5 6" xfId="1574"/>
    <cellStyle name="Normal 4 2 5 6 2" xfId="6056"/>
    <cellStyle name="Normal 4 2 5 6 2 2" xfId="15086"/>
    <cellStyle name="Normal 4 2 5 6 3" xfId="10604"/>
    <cellStyle name="Normal 4 2 5 7" xfId="3068"/>
    <cellStyle name="Normal 4 2 5 7 2" xfId="7550"/>
    <cellStyle name="Normal 4 2 5 7 2 2" xfId="16580"/>
    <cellStyle name="Normal 4 2 5 7 3" xfId="12098"/>
    <cellStyle name="Normal 4 2 5 8" xfId="4562"/>
    <cellStyle name="Normal 4 2 5 8 2" xfId="13592"/>
    <cellStyle name="Normal 4 2 5 9" xfId="9110"/>
    <cellStyle name="Normal 4 2 6" xfId="111"/>
    <cellStyle name="Normal 4 2 6 2" xfId="297"/>
    <cellStyle name="Normal 4 2 6 2 2" xfId="1040"/>
    <cellStyle name="Normal 4 2 6 2 2 2" xfId="2534"/>
    <cellStyle name="Normal 4 2 6 2 2 2 2" xfId="7016"/>
    <cellStyle name="Normal 4 2 6 2 2 2 2 2" xfId="16046"/>
    <cellStyle name="Normal 4 2 6 2 2 2 3" xfId="11564"/>
    <cellStyle name="Normal 4 2 6 2 2 3" xfId="4028"/>
    <cellStyle name="Normal 4 2 6 2 2 3 2" xfId="8510"/>
    <cellStyle name="Normal 4 2 6 2 2 3 2 2" xfId="17540"/>
    <cellStyle name="Normal 4 2 6 2 2 3 3" xfId="13058"/>
    <cellStyle name="Normal 4 2 6 2 2 4" xfId="5522"/>
    <cellStyle name="Normal 4 2 6 2 2 4 2" xfId="14552"/>
    <cellStyle name="Normal 4 2 6 2 2 5" xfId="10070"/>
    <cellStyle name="Normal 4 2 6 2 3" xfId="1791"/>
    <cellStyle name="Normal 4 2 6 2 3 2" xfId="6273"/>
    <cellStyle name="Normal 4 2 6 2 3 2 2" xfId="15303"/>
    <cellStyle name="Normal 4 2 6 2 3 3" xfId="10821"/>
    <cellStyle name="Normal 4 2 6 2 4" xfId="3285"/>
    <cellStyle name="Normal 4 2 6 2 4 2" xfId="7767"/>
    <cellStyle name="Normal 4 2 6 2 4 2 2" xfId="16797"/>
    <cellStyle name="Normal 4 2 6 2 4 3" xfId="12315"/>
    <cellStyle name="Normal 4 2 6 2 5" xfId="4779"/>
    <cellStyle name="Normal 4 2 6 2 5 2" xfId="13809"/>
    <cellStyle name="Normal 4 2 6 2 6" xfId="9327"/>
    <cellStyle name="Normal 4 2 6 3" xfId="483"/>
    <cellStyle name="Normal 4 2 6 3 2" xfId="1230"/>
    <cellStyle name="Normal 4 2 6 3 2 2" xfId="2724"/>
    <cellStyle name="Normal 4 2 6 3 2 2 2" xfId="7206"/>
    <cellStyle name="Normal 4 2 6 3 2 2 2 2" xfId="16236"/>
    <cellStyle name="Normal 4 2 6 3 2 2 3" xfId="11754"/>
    <cellStyle name="Normal 4 2 6 3 2 3" xfId="4218"/>
    <cellStyle name="Normal 4 2 6 3 2 3 2" xfId="8700"/>
    <cellStyle name="Normal 4 2 6 3 2 3 2 2" xfId="17730"/>
    <cellStyle name="Normal 4 2 6 3 2 3 3" xfId="13248"/>
    <cellStyle name="Normal 4 2 6 3 2 4" xfId="5712"/>
    <cellStyle name="Normal 4 2 6 3 2 4 2" xfId="14742"/>
    <cellStyle name="Normal 4 2 6 3 2 5" xfId="10260"/>
    <cellStyle name="Normal 4 2 6 3 3" xfId="1977"/>
    <cellStyle name="Normal 4 2 6 3 3 2" xfId="6459"/>
    <cellStyle name="Normal 4 2 6 3 3 2 2" xfId="15489"/>
    <cellStyle name="Normal 4 2 6 3 3 3" xfId="11007"/>
    <cellStyle name="Normal 4 2 6 3 4" xfId="3471"/>
    <cellStyle name="Normal 4 2 6 3 4 2" xfId="7953"/>
    <cellStyle name="Normal 4 2 6 3 4 2 2" xfId="16983"/>
    <cellStyle name="Normal 4 2 6 3 4 3" xfId="12501"/>
    <cellStyle name="Normal 4 2 6 3 5" xfId="4965"/>
    <cellStyle name="Normal 4 2 6 3 5 2" xfId="13995"/>
    <cellStyle name="Normal 4 2 6 3 6" xfId="9513"/>
    <cellStyle name="Normal 4 2 6 4" xfId="669"/>
    <cellStyle name="Normal 4 2 6 4 2" xfId="1416"/>
    <cellStyle name="Normal 4 2 6 4 2 2" xfId="2910"/>
    <cellStyle name="Normal 4 2 6 4 2 2 2" xfId="7392"/>
    <cellStyle name="Normal 4 2 6 4 2 2 2 2" xfId="16422"/>
    <cellStyle name="Normal 4 2 6 4 2 2 3" xfId="11940"/>
    <cellStyle name="Normal 4 2 6 4 2 3" xfId="4404"/>
    <cellStyle name="Normal 4 2 6 4 2 3 2" xfId="8886"/>
    <cellStyle name="Normal 4 2 6 4 2 3 2 2" xfId="17916"/>
    <cellStyle name="Normal 4 2 6 4 2 3 3" xfId="13434"/>
    <cellStyle name="Normal 4 2 6 4 2 4" xfId="5898"/>
    <cellStyle name="Normal 4 2 6 4 2 4 2" xfId="14928"/>
    <cellStyle name="Normal 4 2 6 4 2 5" xfId="10446"/>
    <cellStyle name="Normal 4 2 6 4 3" xfId="2163"/>
    <cellStyle name="Normal 4 2 6 4 3 2" xfId="6645"/>
    <cellStyle name="Normal 4 2 6 4 3 2 2" xfId="15675"/>
    <cellStyle name="Normal 4 2 6 4 3 3" xfId="11193"/>
    <cellStyle name="Normal 4 2 6 4 4" xfId="3657"/>
    <cellStyle name="Normal 4 2 6 4 4 2" xfId="8139"/>
    <cellStyle name="Normal 4 2 6 4 4 2 2" xfId="17169"/>
    <cellStyle name="Normal 4 2 6 4 4 3" xfId="12687"/>
    <cellStyle name="Normal 4 2 6 4 5" xfId="5151"/>
    <cellStyle name="Normal 4 2 6 4 5 2" xfId="14181"/>
    <cellStyle name="Normal 4 2 6 4 6" xfId="9699"/>
    <cellStyle name="Normal 4 2 6 5" xfId="856"/>
    <cellStyle name="Normal 4 2 6 5 2" xfId="2350"/>
    <cellStyle name="Normal 4 2 6 5 2 2" xfId="6832"/>
    <cellStyle name="Normal 4 2 6 5 2 2 2" xfId="15862"/>
    <cellStyle name="Normal 4 2 6 5 2 3" xfId="11380"/>
    <cellStyle name="Normal 4 2 6 5 3" xfId="3844"/>
    <cellStyle name="Normal 4 2 6 5 3 2" xfId="8326"/>
    <cellStyle name="Normal 4 2 6 5 3 2 2" xfId="17356"/>
    <cellStyle name="Normal 4 2 6 5 3 3" xfId="12874"/>
    <cellStyle name="Normal 4 2 6 5 4" xfId="5338"/>
    <cellStyle name="Normal 4 2 6 5 4 2" xfId="14368"/>
    <cellStyle name="Normal 4 2 6 5 5" xfId="9886"/>
    <cellStyle name="Normal 4 2 6 6" xfId="1605"/>
    <cellStyle name="Normal 4 2 6 6 2" xfId="6087"/>
    <cellStyle name="Normal 4 2 6 6 2 2" xfId="15117"/>
    <cellStyle name="Normal 4 2 6 6 3" xfId="10635"/>
    <cellStyle name="Normal 4 2 6 7" xfId="3099"/>
    <cellStyle name="Normal 4 2 6 7 2" xfId="7581"/>
    <cellStyle name="Normal 4 2 6 7 2 2" xfId="16611"/>
    <cellStyle name="Normal 4 2 6 7 3" xfId="12129"/>
    <cellStyle name="Normal 4 2 6 8" xfId="4593"/>
    <cellStyle name="Normal 4 2 6 8 2" xfId="13623"/>
    <cellStyle name="Normal 4 2 6 9" xfId="9141"/>
    <cellStyle name="Normal 4 2 7" xfId="127"/>
    <cellStyle name="Normal 4 2 7 2" xfId="313"/>
    <cellStyle name="Normal 4 2 7 2 2" xfId="1056"/>
    <cellStyle name="Normal 4 2 7 2 2 2" xfId="2550"/>
    <cellStyle name="Normal 4 2 7 2 2 2 2" xfId="7032"/>
    <cellStyle name="Normal 4 2 7 2 2 2 2 2" xfId="16062"/>
    <cellStyle name="Normal 4 2 7 2 2 2 3" xfId="11580"/>
    <cellStyle name="Normal 4 2 7 2 2 3" xfId="4044"/>
    <cellStyle name="Normal 4 2 7 2 2 3 2" xfId="8526"/>
    <cellStyle name="Normal 4 2 7 2 2 3 2 2" xfId="17556"/>
    <cellStyle name="Normal 4 2 7 2 2 3 3" xfId="13074"/>
    <cellStyle name="Normal 4 2 7 2 2 4" xfId="5538"/>
    <cellStyle name="Normal 4 2 7 2 2 4 2" xfId="14568"/>
    <cellStyle name="Normal 4 2 7 2 2 5" xfId="10086"/>
    <cellStyle name="Normal 4 2 7 2 3" xfId="1807"/>
    <cellStyle name="Normal 4 2 7 2 3 2" xfId="6289"/>
    <cellStyle name="Normal 4 2 7 2 3 2 2" xfId="15319"/>
    <cellStyle name="Normal 4 2 7 2 3 3" xfId="10837"/>
    <cellStyle name="Normal 4 2 7 2 4" xfId="3301"/>
    <cellStyle name="Normal 4 2 7 2 4 2" xfId="7783"/>
    <cellStyle name="Normal 4 2 7 2 4 2 2" xfId="16813"/>
    <cellStyle name="Normal 4 2 7 2 4 3" xfId="12331"/>
    <cellStyle name="Normal 4 2 7 2 5" xfId="4795"/>
    <cellStyle name="Normal 4 2 7 2 5 2" xfId="13825"/>
    <cellStyle name="Normal 4 2 7 2 6" xfId="9343"/>
    <cellStyle name="Normal 4 2 7 3" xfId="499"/>
    <cellStyle name="Normal 4 2 7 3 2" xfId="1246"/>
    <cellStyle name="Normal 4 2 7 3 2 2" xfId="2740"/>
    <cellStyle name="Normal 4 2 7 3 2 2 2" xfId="7222"/>
    <cellStyle name="Normal 4 2 7 3 2 2 2 2" xfId="16252"/>
    <cellStyle name="Normal 4 2 7 3 2 2 3" xfId="11770"/>
    <cellStyle name="Normal 4 2 7 3 2 3" xfId="4234"/>
    <cellStyle name="Normal 4 2 7 3 2 3 2" xfId="8716"/>
    <cellStyle name="Normal 4 2 7 3 2 3 2 2" xfId="17746"/>
    <cellStyle name="Normal 4 2 7 3 2 3 3" xfId="13264"/>
    <cellStyle name="Normal 4 2 7 3 2 4" xfId="5728"/>
    <cellStyle name="Normal 4 2 7 3 2 4 2" xfId="14758"/>
    <cellStyle name="Normal 4 2 7 3 2 5" xfId="10276"/>
    <cellStyle name="Normal 4 2 7 3 3" xfId="1993"/>
    <cellStyle name="Normal 4 2 7 3 3 2" xfId="6475"/>
    <cellStyle name="Normal 4 2 7 3 3 2 2" xfId="15505"/>
    <cellStyle name="Normal 4 2 7 3 3 3" xfId="11023"/>
    <cellStyle name="Normal 4 2 7 3 4" xfId="3487"/>
    <cellStyle name="Normal 4 2 7 3 4 2" xfId="7969"/>
    <cellStyle name="Normal 4 2 7 3 4 2 2" xfId="16999"/>
    <cellStyle name="Normal 4 2 7 3 4 3" xfId="12517"/>
    <cellStyle name="Normal 4 2 7 3 5" xfId="4981"/>
    <cellStyle name="Normal 4 2 7 3 5 2" xfId="14011"/>
    <cellStyle name="Normal 4 2 7 3 6" xfId="9529"/>
    <cellStyle name="Normal 4 2 7 4" xfId="685"/>
    <cellStyle name="Normal 4 2 7 4 2" xfId="1432"/>
    <cellStyle name="Normal 4 2 7 4 2 2" xfId="2926"/>
    <cellStyle name="Normal 4 2 7 4 2 2 2" xfId="7408"/>
    <cellStyle name="Normal 4 2 7 4 2 2 2 2" xfId="16438"/>
    <cellStyle name="Normal 4 2 7 4 2 2 3" xfId="11956"/>
    <cellStyle name="Normal 4 2 7 4 2 3" xfId="4420"/>
    <cellStyle name="Normal 4 2 7 4 2 3 2" xfId="8902"/>
    <cellStyle name="Normal 4 2 7 4 2 3 2 2" xfId="17932"/>
    <cellStyle name="Normal 4 2 7 4 2 3 3" xfId="13450"/>
    <cellStyle name="Normal 4 2 7 4 2 4" xfId="5914"/>
    <cellStyle name="Normal 4 2 7 4 2 4 2" xfId="14944"/>
    <cellStyle name="Normal 4 2 7 4 2 5" xfId="10462"/>
    <cellStyle name="Normal 4 2 7 4 3" xfId="2179"/>
    <cellStyle name="Normal 4 2 7 4 3 2" xfId="6661"/>
    <cellStyle name="Normal 4 2 7 4 3 2 2" xfId="15691"/>
    <cellStyle name="Normal 4 2 7 4 3 3" xfId="11209"/>
    <cellStyle name="Normal 4 2 7 4 4" xfId="3673"/>
    <cellStyle name="Normal 4 2 7 4 4 2" xfId="8155"/>
    <cellStyle name="Normal 4 2 7 4 4 2 2" xfId="17185"/>
    <cellStyle name="Normal 4 2 7 4 4 3" xfId="12703"/>
    <cellStyle name="Normal 4 2 7 4 5" xfId="5167"/>
    <cellStyle name="Normal 4 2 7 4 5 2" xfId="14197"/>
    <cellStyle name="Normal 4 2 7 4 6" xfId="9715"/>
    <cellStyle name="Normal 4 2 7 5" xfId="872"/>
    <cellStyle name="Normal 4 2 7 5 2" xfId="2366"/>
    <cellStyle name="Normal 4 2 7 5 2 2" xfId="6848"/>
    <cellStyle name="Normal 4 2 7 5 2 2 2" xfId="15878"/>
    <cellStyle name="Normal 4 2 7 5 2 3" xfId="11396"/>
    <cellStyle name="Normal 4 2 7 5 3" xfId="3860"/>
    <cellStyle name="Normal 4 2 7 5 3 2" xfId="8342"/>
    <cellStyle name="Normal 4 2 7 5 3 2 2" xfId="17372"/>
    <cellStyle name="Normal 4 2 7 5 3 3" xfId="12890"/>
    <cellStyle name="Normal 4 2 7 5 4" xfId="5354"/>
    <cellStyle name="Normal 4 2 7 5 4 2" xfId="14384"/>
    <cellStyle name="Normal 4 2 7 5 5" xfId="9902"/>
    <cellStyle name="Normal 4 2 7 6" xfId="1621"/>
    <cellStyle name="Normal 4 2 7 6 2" xfId="6103"/>
    <cellStyle name="Normal 4 2 7 6 2 2" xfId="15133"/>
    <cellStyle name="Normal 4 2 7 6 3" xfId="10651"/>
    <cellStyle name="Normal 4 2 7 7" xfId="3115"/>
    <cellStyle name="Normal 4 2 7 7 2" xfId="7597"/>
    <cellStyle name="Normal 4 2 7 7 2 2" xfId="16627"/>
    <cellStyle name="Normal 4 2 7 7 3" xfId="12145"/>
    <cellStyle name="Normal 4 2 7 8" xfId="4609"/>
    <cellStyle name="Normal 4 2 7 8 2" xfId="13639"/>
    <cellStyle name="Normal 4 2 7 9" xfId="9157"/>
    <cellStyle name="Normal 4 2 8" xfId="150"/>
    <cellStyle name="Normal 4 2 8 2" xfId="336"/>
    <cellStyle name="Normal 4 2 8 2 2" xfId="1079"/>
    <cellStyle name="Normal 4 2 8 2 2 2" xfId="2573"/>
    <cellStyle name="Normal 4 2 8 2 2 2 2" xfId="7055"/>
    <cellStyle name="Normal 4 2 8 2 2 2 2 2" xfId="16085"/>
    <cellStyle name="Normal 4 2 8 2 2 2 3" xfId="11603"/>
    <cellStyle name="Normal 4 2 8 2 2 3" xfId="4067"/>
    <cellStyle name="Normal 4 2 8 2 2 3 2" xfId="8549"/>
    <cellStyle name="Normal 4 2 8 2 2 3 2 2" xfId="17579"/>
    <cellStyle name="Normal 4 2 8 2 2 3 3" xfId="13097"/>
    <cellStyle name="Normal 4 2 8 2 2 4" xfId="5561"/>
    <cellStyle name="Normal 4 2 8 2 2 4 2" xfId="14591"/>
    <cellStyle name="Normal 4 2 8 2 2 5" xfId="10109"/>
    <cellStyle name="Normal 4 2 8 2 3" xfId="1830"/>
    <cellStyle name="Normal 4 2 8 2 3 2" xfId="6312"/>
    <cellStyle name="Normal 4 2 8 2 3 2 2" xfId="15342"/>
    <cellStyle name="Normal 4 2 8 2 3 3" xfId="10860"/>
    <cellStyle name="Normal 4 2 8 2 4" xfId="3324"/>
    <cellStyle name="Normal 4 2 8 2 4 2" xfId="7806"/>
    <cellStyle name="Normal 4 2 8 2 4 2 2" xfId="16836"/>
    <cellStyle name="Normal 4 2 8 2 4 3" xfId="12354"/>
    <cellStyle name="Normal 4 2 8 2 5" xfId="4818"/>
    <cellStyle name="Normal 4 2 8 2 5 2" xfId="13848"/>
    <cellStyle name="Normal 4 2 8 2 6" xfId="9366"/>
    <cellStyle name="Normal 4 2 8 3" xfId="522"/>
    <cellStyle name="Normal 4 2 8 3 2" xfId="1269"/>
    <cellStyle name="Normal 4 2 8 3 2 2" xfId="2763"/>
    <cellStyle name="Normal 4 2 8 3 2 2 2" xfId="7245"/>
    <cellStyle name="Normal 4 2 8 3 2 2 2 2" xfId="16275"/>
    <cellStyle name="Normal 4 2 8 3 2 2 3" xfId="11793"/>
    <cellStyle name="Normal 4 2 8 3 2 3" xfId="4257"/>
    <cellStyle name="Normal 4 2 8 3 2 3 2" xfId="8739"/>
    <cellStyle name="Normal 4 2 8 3 2 3 2 2" xfId="17769"/>
    <cellStyle name="Normal 4 2 8 3 2 3 3" xfId="13287"/>
    <cellStyle name="Normal 4 2 8 3 2 4" xfId="5751"/>
    <cellStyle name="Normal 4 2 8 3 2 4 2" xfId="14781"/>
    <cellStyle name="Normal 4 2 8 3 2 5" xfId="10299"/>
    <cellStyle name="Normal 4 2 8 3 3" xfId="2016"/>
    <cellStyle name="Normal 4 2 8 3 3 2" xfId="6498"/>
    <cellStyle name="Normal 4 2 8 3 3 2 2" xfId="15528"/>
    <cellStyle name="Normal 4 2 8 3 3 3" xfId="11046"/>
    <cellStyle name="Normal 4 2 8 3 4" xfId="3510"/>
    <cellStyle name="Normal 4 2 8 3 4 2" xfId="7992"/>
    <cellStyle name="Normal 4 2 8 3 4 2 2" xfId="17022"/>
    <cellStyle name="Normal 4 2 8 3 4 3" xfId="12540"/>
    <cellStyle name="Normal 4 2 8 3 5" xfId="5004"/>
    <cellStyle name="Normal 4 2 8 3 5 2" xfId="14034"/>
    <cellStyle name="Normal 4 2 8 3 6" xfId="9552"/>
    <cellStyle name="Normal 4 2 8 4" xfId="708"/>
    <cellStyle name="Normal 4 2 8 4 2" xfId="1455"/>
    <cellStyle name="Normal 4 2 8 4 2 2" xfId="2949"/>
    <cellStyle name="Normal 4 2 8 4 2 2 2" xfId="7431"/>
    <cellStyle name="Normal 4 2 8 4 2 2 2 2" xfId="16461"/>
    <cellStyle name="Normal 4 2 8 4 2 2 3" xfId="11979"/>
    <cellStyle name="Normal 4 2 8 4 2 3" xfId="4443"/>
    <cellStyle name="Normal 4 2 8 4 2 3 2" xfId="8925"/>
    <cellStyle name="Normal 4 2 8 4 2 3 2 2" xfId="17955"/>
    <cellStyle name="Normal 4 2 8 4 2 3 3" xfId="13473"/>
    <cellStyle name="Normal 4 2 8 4 2 4" xfId="5937"/>
    <cellStyle name="Normal 4 2 8 4 2 4 2" xfId="14967"/>
    <cellStyle name="Normal 4 2 8 4 2 5" xfId="10485"/>
    <cellStyle name="Normal 4 2 8 4 3" xfId="2202"/>
    <cellStyle name="Normal 4 2 8 4 3 2" xfId="6684"/>
    <cellStyle name="Normal 4 2 8 4 3 2 2" xfId="15714"/>
    <cellStyle name="Normal 4 2 8 4 3 3" xfId="11232"/>
    <cellStyle name="Normal 4 2 8 4 4" xfId="3696"/>
    <cellStyle name="Normal 4 2 8 4 4 2" xfId="8178"/>
    <cellStyle name="Normal 4 2 8 4 4 2 2" xfId="17208"/>
    <cellStyle name="Normal 4 2 8 4 4 3" xfId="12726"/>
    <cellStyle name="Normal 4 2 8 4 5" xfId="5190"/>
    <cellStyle name="Normal 4 2 8 4 5 2" xfId="14220"/>
    <cellStyle name="Normal 4 2 8 4 6" xfId="9738"/>
    <cellStyle name="Normal 4 2 8 5" xfId="895"/>
    <cellStyle name="Normal 4 2 8 5 2" xfId="2389"/>
    <cellStyle name="Normal 4 2 8 5 2 2" xfId="6871"/>
    <cellStyle name="Normal 4 2 8 5 2 2 2" xfId="15901"/>
    <cellStyle name="Normal 4 2 8 5 2 3" xfId="11419"/>
    <cellStyle name="Normal 4 2 8 5 3" xfId="3883"/>
    <cellStyle name="Normal 4 2 8 5 3 2" xfId="8365"/>
    <cellStyle name="Normal 4 2 8 5 3 2 2" xfId="17395"/>
    <cellStyle name="Normal 4 2 8 5 3 3" xfId="12913"/>
    <cellStyle name="Normal 4 2 8 5 4" xfId="5377"/>
    <cellStyle name="Normal 4 2 8 5 4 2" xfId="14407"/>
    <cellStyle name="Normal 4 2 8 5 5" xfId="9925"/>
    <cellStyle name="Normal 4 2 8 6" xfId="1644"/>
    <cellStyle name="Normal 4 2 8 6 2" xfId="6126"/>
    <cellStyle name="Normal 4 2 8 6 2 2" xfId="15156"/>
    <cellStyle name="Normal 4 2 8 6 3" xfId="10674"/>
    <cellStyle name="Normal 4 2 8 7" xfId="3138"/>
    <cellStyle name="Normal 4 2 8 7 2" xfId="7620"/>
    <cellStyle name="Normal 4 2 8 7 2 2" xfId="16650"/>
    <cellStyle name="Normal 4 2 8 7 3" xfId="12168"/>
    <cellStyle name="Normal 4 2 8 8" xfId="4632"/>
    <cellStyle name="Normal 4 2 8 8 2" xfId="13662"/>
    <cellStyle name="Normal 4 2 8 9" xfId="9180"/>
    <cellStyle name="Normal 4 2 9" xfId="173"/>
    <cellStyle name="Normal 4 2 9 2" xfId="359"/>
    <cellStyle name="Normal 4 2 9 2 2" xfId="1102"/>
    <cellStyle name="Normal 4 2 9 2 2 2" xfId="2596"/>
    <cellStyle name="Normal 4 2 9 2 2 2 2" xfId="7078"/>
    <cellStyle name="Normal 4 2 9 2 2 2 2 2" xfId="16108"/>
    <cellStyle name="Normal 4 2 9 2 2 2 3" xfId="11626"/>
    <cellStyle name="Normal 4 2 9 2 2 3" xfId="4090"/>
    <cellStyle name="Normal 4 2 9 2 2 3 2" xfId="8572"/>
    <cellStyle name="Normal 4 2 9 2 2 3 2 2" xfId="17602"/>
    <cellStyle name="Normal 4 2 9 2 2 3 3" xfId="13120"/>
    <cellStyle name="Normal 4 2 9 2 2 4" xfId="5584"/>
    <cellStyle name="Normal 4 2 9 2 2 4 2" xfId="14614"/>
    <cellStyle name="Normal 4 2 9 2 2 5" xfId="10132"/>
    <cellStyle name="Normal 4 2 9 2 3" xfId="1853"/>
    <cellStyle name="Normal 4 2 9 2 3 2" xfId="6335"/>
    <cellStyle name="Normal 4 2 9 2 3 2 2" xfId="15365"/>
    <cellStyle name="Normal 4 2 9 2 3 3" xfId="10883"/>
    <cellStyle name="Normal 4 2 9 2 4" xfId="3347"/>
    <cellStyle name="Normal 4 2 9 2 4 2" xfId="7829"/>
    <cellStyle name="Normal 4 2 9 2 4 2 2" xfId="16859"/>
    <cellStyle name="Normal 4 2 9 2 4 3" xfId="12377"/>
    <cellStyle name="Normal 4 2 9 2 5" xfId="4841"/>
    <cellStyle name="Normal 4 2 9 2 5 2" xfId="13871"/>
    <cellStyle name="Normal 4 2 9 2 6" xfId="9389"/>
    <cellStyle name="Normal 4 2 9 3" xfId="545"/>
    <cellStyle name="Normal 4 2 9 3 2" xfId="1292"/>
    <cellStyle name="Normal 4 2 9 3 2 2" xfId="2786"/>
    <cellStyle name="Normal 4 2 9 3 2 2 2" xfId="7268"/>
    <cellStyle name="Normal 4 2 9 3 2 2 2 2" xfId="16298"/>
    <cellStyle name="Normal 4 2 9 3 2 2 3" xfId="11816"/>
    <cellStyle name="Normal 4 2 9 3 2 3" xfId="4280"/>
    <cellStyle name="Normal 4 2 9 3 2 3 2" xfId="8762"/>
    <cellStyle name="Normal 4 2 9 3 2 3 2 2" xfId="17792"/>
    <cellStyle name="Normal 4 2 9 3 2 3 3" xfId="13310"/>
    <cellStyle name="Normal 4 2 9 3 2 4" xfId="5774"/>
    <cellStyle name="Normal 4 2 9 3 2 4 2" xfId="14804"/>
    <cellStyle name="Normal 4 2 9 3 2 5" xfId="10322"/>
    <cellStyle name="Normal 4 2 9 3 3" xfId="2039"/>
    <cellStyle name="Normal 4 2 9 3 3 2" xfId="6521"/>
    <cellStyle name="Normal 4 2 9 3 3 2 2" xfId="15551"/>
    <cellStyle name="Normal 4 2 9 3 3 3" xfId="11069"/>
    <cellStyle name="Normal 4 2 9 3 4" xfId="3533"/>
    <cellStyle name="Normal 4 2 9 3 4 2" xfId="8015"/>
    <cellStyle name="Normal 4 2 9 3 4 2 2" xfId="17045"/>
    <cellStyle name="Normal 4 2 9 3 4 3" xfId="12563"/>
    <cellStyle name="Normal 4 2 9 3 5" xfId="5027"/>
    <cellStyle name="Normal 4 2 9 3 5 2" xfId="14057"/>
    <cellStyle name="Normal 4 2 9 3 6" xfId="9575"/>
    <cellStyle name="Normal 4 2 9 4" xfId="731"/>
    <cellStyle name="Normal 4 2 9 4 2" xfId="1478"/>
    <cellStyle name="Normal 4 2 9 4 2 2" xfId="2972"/>
    <cellStyle name="Normal 4 2 9 4 2 2 2" xfId="7454"/>
    <cellStyle name="Normal 4 2 9 4 2 2 2 2" xfId="16484"/>
    <cellStyle name="Normal 4 2 9 4 2 2 3" xfId="12002"/>
    <cellStyle name="Normal 4 2 9 4 2 3" xfId="4466"/>
    <cellStyle name="Normal 4 2 9 4 2 3 2" xfId="8948"/>
    <cellStyle name="Normal 4 2 9 4 2 3 2 2" xfId="17978"/>
    <cellStyle name="Normal 4 2 9 4 2 3 3" xfId="13496"/>
    <cellStyle name="Normal 4 2 9 4 2 4" xfId="5960"/>
    <cellStyle name="Normal 4 2 9 4 2 4 2" xfId="14990"/>
    <cellStyle name="Normal 4 2 9 4 2 5" xfId="10508"/>
    <cellStyle name="Normal 4 2 9 4 3" xfId="2225"/>
    <cellStyle name="Normal 4 2 9 4 3 2" xfId="6707"/>
    <cellStyle name="Normal 4 2 9 4 3 2 2" xfId="15737"/>
    <cellStyle name="Normal 4 2 9 4 3 3" xfId="11255"/>
    <cellStyle name="Normal 4 2 9 4 4" xfId="3719"/>
    <cellStyle name="Normal 4 2 9 4 4 2" xfId="8201"/>
    <cellStyle name="Normal 4 2 9 4 4 2 2" xfId="17231"/>
    <cellStyle name="Normal 4 2 9 4 4 3" xfId="12749"/>
    <cellStyle name="Normal 4 2 9 4 5" xfId="5213"/>
    <cellStyle name="Normal 4 2 9 4 5 2" xfId="14243"/>
    <cellStyle name="Normal 4 2 9 4 6" xfId="9761"/>
    <cellStyle name="Normal 4 2 9 5" xfId="918"/>
    <cellStyle name="Normal 4 2 9 5 2" xfId="2412"/>
    <cellStyle name="Normal 4 2 9 5 2 2" xfId="6894"/>
    <cellStyle name="Normal 4 2 9 5 2 2 2" xfId="15924"/>
    <cellStyle name="Normal 4 2 9 5 2 3" xfId="11442"/>
    <cellStyle name="Normal 4 2 9 5 3" xfId="3906"/>
    <cellStyle name="Normal 4 2 9 5 3 2" xfId="8388"/>
    <cellStyle name="Normal 4 2 9 5 3 2 2" xfId="17418"/>
    <cellStyle name="Normal 4 2 9 5 3 3" xfId="12936"/>
    <cellStyle name="Normal 4 2 9 5 4" xfId="5400"/>
    <cellStyle name="Normal 4 2 9 5 4 2" xfId="14430"/>
    <cellStyle name="Normal 4 2 9 5 5" xfId="9948"/>
    <cellStyle name="Normal 4 2 9 6" xfId="1667"/>
    <cellStyle name="Normal 4 2 9 6 2" xfId="6149"/>
    <cellStyle name="Normal 4 2 9 6 2 2" xfId="15179"/>
    <cellStyle name="Normal 4 2 9 6 3" xfId="10697"/>
    <cellStyle name="Normal 4 2 9 7" xfId="3161"/>
    <cellStyle name="Normal 4 2 9 7 2" xfId="7643"/>
    <cellStyle name="Normal 4 2 9 7 2 2" xfId="16673"/>
    <cellStyle name="Normal 4 2 9 7 3" xfId="12191"/>
    <cellStyle name="Normal 4 2 9 8" xfId="4655"/>
    <cellStyle name="Normal 4 2 9 8 2" xfId="13685"/>
    <cellStyle name="Normal 4 2 9 9" xfId="9203"/>
    <cellStyle name="Normal 4 3" xfId="15"/>
    <cellStyle name="Normal 4 3 10" xfId="387"/>
    <cellStyle name="Normal 4 3 10 2" xfId="1134"/>
    <cellStyle name="Normal 4 3 10 2 2" xfId="2628"/>
    <cellStyle name="Normal 4 3 10 2 2 2" xfId="7110"/>
    <cellStyle name="Normal 4 3 10 2 2 2 2" xfId="16140"/>
    <cellStyle name="Normal 4 3 10 2 2 3" xfId="11658"/>
    <cellStyle name="Normal 4 3 10 2 3" xfId="4122"/>
    <cellStyle name="Normal 4 3 10 2 3 2" xfId="8604"/>
    <cellStyle name="Normal 4 3 10 2 3 2 2" xfId="17634"/>
    <cellStyle name="Normal 4 3 10 2 3 3" xfId="13152"/>
    <cellStyle name="Normal 4 3 10 2 4" xfId="5616"/>
    <cellStyle name="Normal 4 3 10 2 4 2" xfId="14646"/>
    <cellStyle name="Normal 4 3 10 2 5" xfId="10164"/>
    <cellStyle name="Normal 4 3 10 3" xfId="1881"/>
    <cellStyle name="Normal 4 3 10 3 2" xfId="6363"/>
    <cellStyle name="Normal 4 3 10 3 2 2" xfId="15393"/>
    <cellStyle name="Normal 4 3 10 3 3" xfId="10911"/>
    <cellStyle name="Normal 4 3 10 4" xfId="3375"/>
    <cellStyle name="Normal 4 3 10 4 2" xfId="7857"/>
    <cellStyle name="Normal 4 3 10 4 2 2" xfId="16887"/>
    <cellStyle name="Normal 4 3 10 4 3" xfId="12405"/>
    <cellStyle name="Normal 4 3 10 5" xfId="4869"/>
    <cellStyle name="Normal 4 3 10 5 2" xfId="13899"/>
    <cellStyle name="Normal 4 3 10 6" xfId="9417"/>
    <cellStyle name="Normal 4 3 11" xfId="573"/>
    <cellStyle name="Normal 4 3 11 2" xfId="1320"/>
    <cellStyle name="Normal 4 3 11 2 2" xfId="2814"/>
    <cellStyle name="Normal 4 3 11 2 2 2" xfId="7296"/>
    <cellStyle name="Normal 4 3 11 2 2 2 2" xfId="16326"/>
    <cellStyle name="Normal 4 3 11 2 2 3" xfId="11844"/>
    <cellStyle name="Normal 4 3 11 2 3" xfId="4308"/>
    <cellStyle name="Normal 4 3 11 2 3 2" xfId="8790"/>
    <cellStyle name="Normal 4 3 11 2 3 2 2" xfId="17820"/>
    <cellStyle name="Normal 4 3 11 2 3 3" xfId="13338"/>
    <cellStyle name="Normal 4 3 11 2 4" xfId="5802"/>
    <cellStyle name="Normal 4 3 11 2 4 2" xfId="14832"/>
    <cellStyle name="Normal 4 3 11 2 5" xfId="10350"/>
    <cellStyle name="Normal 4 3 11 3" xfId="2067"/>
    <cellStyle name="Normal 4 3 11 3 2" xfId="6549"/>
    <cellStyle name="Normal 4 3 11 3 2 2" xfId="15579"/>
    <cellStyle name="Normal 4 3 11 3 3" xfId="11097"/>
    <cellStyle name="Normal 4 3 11 4" xfId="3561"/>
    <cellStyle name="Normal 4 3 11 4 2" xfId="8043"/>
    <cellStyle name="Normal 4 3 11 4 2 2" xfId="17073"/>
    <cellStyle name="Normal 4 3 11 4 3" xfId="12591"/>
    <cellStyle name="Normal 4 3 11 5" xfId="5055"/>
    <cellStyle name="Normal 4 3 11 5 2" xfId="14085"/>
    <cellStyle name="Normal 4 3 11 6" xfId="9603"/>
    <cellStyle name="Normal 4 3 12" xfId="760"/>
    <cellStyle name="Normal 4 3 12 2" xfId="2254"/>
    <cellStyle name="Normal 4 3 12 2 2" xfId="6736"/>
    <cellStyle name="Normal 4 3 12 2 2 2" xfId="15766"/>
    <cellStyle name="Normal 4 3 12 2 3" xfId="11284"/>
    <cellStyle name="Normal 4 3 12 3" xfId="3748"/>
    <cellStyle name="Normal 4 3 12 3 2" xfId="8230"/>
    <cellStyle name="Normal 4 3 12 3 2 2" xfId="17260"/>
    <cellStyle name="Normal 4 3 12 3 3" xfId="12778"/>
    <cellStyle name="Normal 4 3 12 4" xfId="5242"/>
    <cellStyle name="Normal 4 3 12 4 2" xfId="14272"/>
    <cellStyle name="Normal 4 3 12 5" xfId="9790"/>
    <cellStyle name="Normal 4 3 13" xfId="1509"/>
    <cellStyle name="Normal 4 3 13 2" xfId="5991"/>
    <cellStyle name="Normal 4 3 13 2 2" xfId="15021"/>
    <cellStyle name="Normal 4 3 13 3" xfId="10539"/>
    <cellStyle name="Normal 4 3 14" xfId="3003"/>
    <cellStyle name="Normal 4 3 14 2" xfId="7485"/>
    <cellStyle name="Normal 4 3 14 2 2" xfId="16515"/>
    <cellStyle name="Normal 4 3 14 3" xfId="12033"/>
    <cellStyle name="Normal 4 3 15" xfId="4497"/>
    <cellStyle name="Normal 4 3 15 2" xfId="13527"/>
    <cellStyle name="Normal 4 3 16" xfId="9045"/>
    <cellStyle name="Normal 4 3 2" xfId="38"/>
    <cellStyle name="Normal 4 3 2 2" xfId="224"/>
    <cellStyle name="Normal 4 3 2 2 2" xfId="969"/>
    <cellStyle name="Normal 4 3 2 2 2 2" xfId="2463"/>
    <cellStyle name="Normal 4 3 2 2 2 2 2" xfId="6945"/>
    <cellStyle name="Normal 4 3 2 2 2 2 2 2" xfId="15975"/>
    <cellStyle name="Normal 4 3 2 2 2 2 3" xfId="11493"/>
    <cellStyle name="Normal 4 3 2 2 2 3" xfId="3957"/>
    <cellStyle name="Normal 4 3 2 2 2 3 2" xfId="8439"/>
    <cellStyle name="Normal 4 3 2 2 2 3 2 2" xfId="17469"/>
    <cellStyle name="Normal 4 3 2 2 2 3 3" xfId="12987"/>
    <cellStyle name="Normal 4 3 2 2 2 4" xfId="5451"/>
    <cellStyle name="Normal 4 3 2 2 2 4 2" xfId="14481"/>
    <cellStyle name="Normal 4 3 2 2 2 5" xfId="9999"/>
    <cellStyle name="Normal 4 3 2 2 3" xfId="1718"/>
    <cellStyle name="Normal 4 3 2 2 3 2" xfId="6200"/>
    <cellStyle name="Normal 4 3 2 2 3 2 2" xfId="15230"/>
    <cellStyle name="Normal 4 3 2 2 3 3" xfId="10748"/>
    <cellStyle name="Normal 4 3 2 2 4" xfId="3212"/>
    <cellStyle name="Normal 4 3 2 2 4 2" xfId="7694"/>
    <cellStyle name="Normal 4 3 2 2 4 2 2" xfId="16724"/>
    <cellStyle name="Normal 4 3 2 2 4 3" xfId="12242"/>
    <cellStyle name="Normal 4 3 2 2 5" xfId="4706"/>
    <cellStyle name="Normal 4 3 2 2 5 2" xfId="13736"/>
    <cellStyle name="Normal 4 3 2 2 6" xfId="9254"/>
    <cellStyle name="Normal 4 3 2 3" xfId="410"/>
    <cellStyle name="Normal 4 3 2 3 2" xfId="1157"/>
    <cellStyle name="Normal 4 3 2 3 2 2" xfId="2651"/>
    <cellStyle name="Normal 4 3 2 3 2 2 2" xfId="7133"/>
    <cellStyle name="Normal 4 3 2 3 2 2 2 2" xfId="16163"/>
    <cellStyle name="Normal 4 3 2 3 2 2 3" xfId="11681"/>
    <cellStyle name="Normal 4 3 2 3 2 3" xfId="4145"/>
    <cellStyle name="Normal 4 3 2 3 2 3 2" xfId="8627"/>
    <cellStyle name="Normal 4 3 2 3 2 3 2 2" xfId="17657"/>
    <cellStyle name="Normal 4 3 2 3 2 3 3" xfId="13175"/>
    <cellStyle name="Normal 4 3 2 3 2 4" xfId="5639"/>
    <cellStyle name="Normal 4 3 2 3 2 4 2" xfId="14669"/>
    <cellStyle name="Normal 4 3 2 3 2 5" xfId="10187"/>
    <cellStyle name="Normal 4 3 2 3 3" xfId="1904"/>
    <cellStyle name="Normal 4 3 2 3 3 2" xfId="6386"/>
    <cellStyle name="Normal 4 3 2 3 3 2 2" xfId="15416"/>
    <cellStyle name="Normal 4 3 2 3 3 3" xfId="10934"/>
    <cellStyle name="Normal 4 3 2 3 4" xfId="3398"/>
    <cellStyle name="Normal 4 3 2 3 4 2" xfId="7880"/>
    <cellStyle name="Normal 4 3 2 3 4 2 2" xfId="16910"/>
    <cellStyle name="Normal 4 3 2 3 4 3" xfId="12428"/>
    <cellStyle name="Normal 4 3 2 3 5" xfId="4892"/>
    <cellStyle name="Normal 4 3 2 3 5 2" xfId="13922"/>
    <cellStyle name="Normal 4 3 2 3 6" xfId="9440"/>
    <cellStyle name="Normal 4 3 2 4" xfId="596"/>
    <cellStyle name="Normal 4 3 2 4 2" xfId="1343"/>
    <cellStyle name="Normal 4 3 2 4 2 2" xfId="2837"/>
    <cellStyle name="Normal 4 3 2 4 2 2 2" xfId="7319"/>
    <cellStyle name="Normal 4 3 2 4 2 2 2 2" xfId="16349"/>
    <cellStyle name="Normal 4 3 2 4 2 2 3" xfId="11867"/>
    <cellStyle name="Normal 4 3 2 4 2 3" xfId="4331"/>
    <cellStyle name="Normal 4 3 2 4 2 3 2" xfId="8813"/>
    <cellStyle name="Normal 4 3 2 4 2 3 2 2" xfId="17843"/>
    <cellStyle name="Normal 4 3 2 4 2 3 3" xfId="13361"/>
    <cellStyle name="Normal 4 3 2 4 2 4" xfId="5825"/>
    <cellStyle name="Normal 4 3 2 4 2 4 2" xfId="14855"/>
    <cellStyle name="Normal 4 3 2 4 2 5" xfId="10373"/>
    <cellStyle name="Normal 4 3 2 4 3" xfId="2090"/>
    <cellStyle name="Normal 4 3 2 4 3 2" xfId="6572"/>
    <cellStyle name="Normal 4 3 2 4 3 2 2" xfId="15602"/>
    <cellStyle name="Normal 4 3 2 4 3 3" xfId="11120"/>
    <cellStyle name="Normal 4 3 2 4 4" xfId="3584"/>
    <cellStyle name="Normal 4 3 2 4 4 2" xfId="8066"/>
    <cellStyle name="Normal 4 3 2 4 4 2 2" xfId="17096"/>
    <cellStyle name="Normal 4 3 2 4 4 3" xfId="12614"/>
    <cellStyle name="Normal 4 3 2 4 5" xfId="5078"/>
    <cellStyle name="Normal 4 3 2 4 5 2" xfId="14108"/>
    <cellStyle name="Normal 4 3 2 4 6" xfId="9626"/>
    <cellStyle name="Normal 4 3 2 5" xfId="783"/>
    <cellStyle name="Normal 4 3 2 5 2" xfId="2277"/>
    <cellStyle name="Normal 4 3 2 5 2 2" xfId="6759"/>
    <cellStyle name="Normal 4 3 2 5 2 2 2" xfId="15789"/>
    <cellStyle name="Normal 4 3 2 5 2 3" xfId="11307"/>
    <cellStyle name="Normal 4 3 2 5 3" xfId="3771"/>
    <cellStyle name="Normal 4 3 2 5 3 2" xfId="8253"/>
    <cellStyle name="Normal 4 3 2 5 3 2 2" xfId="17283"/>
    <cellStyle name="Normal 4 3 2 5 3 3" xfId="12801"/>
    <cellStyle name="Normal 4 3 2 5 4" xfId="5265"/>
    <cellStyle name="Normal 4 3 2 5 4 2" xfId="14295"/>
    <cellStyle name="Normal 4 3 2 5 5" xfId="9813"/>
    <cellStyle name="Normal 4 3 2 6" xfId="1532"/>
    <cellStyle name="Normal 4 3 2 6 2" xfId="6014"/>
    <cellStyle name="Normal 4 3 2 6 2 2" xfId="15044"/>
    <cellStyle name="Normal 4 3 2 6 3" xfId="10562"/>
    <cellStyle name="Normal 4 3 2 7" xfId="3026"/>
    <cellStyle name="Normal 4 3 2 7 2" xfId="7508"/>
    <cellStyle name="Normal 4 3 2 7 2 2" xfId="16538"/>
    <cellStyle name="Normal 4 3 2 7 3" xfId="12056"/>
    <cellStyle name="Normal 4 3 2 8" xfId="4520"/>
    <cellStyle name="Normal 4 3 2 8 2" xfId="13550"/>
    <cellStyle name="Normal 4 3 2 9" xfId="9068"/>
    <cellStyle name="Normal 4 3 3" xfId="61"/>
    <cellStyle name="Normal 4 3 3 2" xfId="247"/>
    <cellStyle name="Normal 4 3 3 2 2" xfId="992"/>
    <cellStyle name="Normal 4 3 3 2 2 2" xfId="2486"/>
    <cellStyle name="Normal 4 3 3 2 2 2 2" xfId="6968"/>
    <cellStyle name="Normal 4 3 3 2 2 2 2 2" xfId="15998"/>
    <cellStyle name="Normal 4 3 3 2 2 2 3" xfId="11516"/>
    <cellStyle name="Normal 4 3 3 2 2 3" xfId="3980"/>
    <cellStyle name="Normal 4 3 3 2 2 3 2" xfId="8462"/>
    <cellStyle name="Normal 4 3 3 2 2 3 2 2" xfId="17492"/>
    <cellStyle name="Normal 4 3 3 2 2 3 3" xfId="13010"/>
    <cellStyle name="Normal 4 3 3 2 2 4" xfId="5474"/>
    <cellStyle name="Normal 4 3 3 2 2 4 2" xfId="14504"/>
    <cellStyle name="Normal 4 3 3 2 2 5" xfId="10022"/>
    <cellStyle name="Normal 4 3 3 2 3" xfId="1741"/>
    <cellStyle name="Normal 4 3 3 2 3 2" xfId="6223"/>
    <cellStyle name="Normal 4 3 3 2 3 2 2" xfId="15253"/>
    <cellStyle name="Normal 4 3 3 2 3 3" xfId="10771"/>
    <cellStyle name="Normal 4 3 3 2 4" xfId="3235"/>
    <cellStyle name="Normal 4 3 3 2 4 2" xfId="7717"/>
    <cellStyle name="Normal 4 3 3 2 4 2 2" xfId="16747"/>
    <cellStyle name="Normal 4 3 3 2 4 3" xfId="12265"/>
    <cellStyle name="Normal 4 3 3 2 5" xfId="4729"/>
    <cellStyle name="Normal 4 3 3 2 5 2" xfId="13759"/>
    <cellStyle name="Normal 4 3 3 2 6" xfId="9277"/>
    <cellStyle name="Normal 4 3 3 3" xfId="433"/>
    <cellStyle name="Normal 4 3 3 3 2" xfId="1180"/>
    <cellStyle name="Normal 4 3 3 3 2 2" xfId="2674"/>
    <cellStyle name="Normal 4 3 3 3 2 2 2" xfId="7156"/>
    <cellStyle name="Normal 4 3 3 3 2 2 2 2" xfId="16186"/>
    <cellStyle name="Normal 4 3 3 3 2 2 3" xfId="11704"/>
    <cellStyle name="Normal 4 3 3 3 2 3" xfId="4168"/>
    <cellStyle name="Normal 4 3 3 3 2 3 2" xfId="8650"/>
    <cellStyle name="Normal 4 3 3 3 2 3 2 2" xfId="17680"/>
    <cellStyle name="Normal 4 3 3 3 2 3 3" xfId="13198"/>
    <cellStyle name="Normal 4 3 3 3 2 4" xfId="5662"/>
    <cellStyle name="Normal 4 3 3 3 2 4 2" xfId="14692"/>
    <cellStyle name="Normal 4 3 3 3 2 5" xfId="10210"/>
    <cellStyle name="Normal 4 3 3 3 3" xfId="1927"/>
    <cellStyle name="Normal 4 3 3 3 3 2" xfId="6409"/>
    <cellStyle name="Normal 4 3 3 3 3 2 2" xfId="15439"/>
    <cellStyle name="Normal 4 3 3 3 3 3" xfId="10957"/>
    <cellStyle name="Normal 4 3 3 3 4" xfId="3421"/>
    <cellStyle name="Normal 4 3 3 3 4 2" xfId="7903"/>
    <cellStyle name="Normal 4 3 3 3 4 2 2" xfId="16933"/>
    <cellStyle name="Normal 4 3 3 3 4 3" xfId="12451"/>
    <cellStyle name="Normal 4 3 3 3 5" xfId="4915"/>
    <cellStyle name="Normal 4 3 3 3 5 2" xfId="13945"/>
    <cellStyle name="Normal 4 3 3 3 6" xfId="9463"/>
    <cellStyle name="Normal 4 3 3 4" xfId="619"/>
    <cellStyle name="Normal 4 3 3 4 2" xfId="1366"/>
    <cellStyle name="Normal 4 3 3 4 2 2" xfId="2860"/>
    <cellStyle name="Normal 4 3 3 4 2 2 2" xfId="7342"/>
    <cellStyle name="Normal 4 3 3 4 2 2 2 2" xfId="16372"/>
    <cellStyle name="Normal 4 3 3 4 2 2 3" xfId="11890"/>
    <cellStyle name="Normal 4 3 3 4 2 3" xfId="4354"/>
    <cellStyle name="Normal 4 3 3 4 2 3 2" xfId="8836"/>
    <cellStyle name="Normal 4 3 3 4 2 3 2 2" xfId="17866"/>
    <cellStyle name="Normal 4 3 3 4 2 3 3" xfId="13384"/>
    <cellStyle name="Normal 4 3 3 4 2 4" xfId="5848"/>
    <cellStyle name="Normal 4 3 3 4 2 4 2" xfId="14878"/>
    <cellStyle name="Normal 4 3 3 4 2 5" xfId="10396"/>
    <cellStyle name="Normal 4 3 3 4 3" xfId="2113"/>
    <cellStyle name="Normal 4 3 3 4 3 2" xfId="6595"/>
    <cellStyle name="Normal 4 3 3 4 3 2 2" xfId="15625"/>
    <cellStyle name="Normal 4 3 3 4 3 3" xfId="11143"/>
    <cellStyle name="Normal 4 3 3 4 4" xfId="3607"/>
    <cellStyle name="Normal 4 3 3 4 4 2" xfId="8089"/>
    <cellStyle name="Normal 4 3 3 4 4 2 2" xfId="17119"/>
    <cellStyle name="Normal 4 3 3 4 4 3" xfId="12637"/>
    <cellStyle name="Normal 4 3 3 4 5" xfId="5101"/>
    <cellStyle name="Normal 4 3 3 4 5 2" xfId="14131"/>
    <cellStyle name="Normal 4 3 3 4 6" xfId="9649"/>
    <cellStyle name="Normal 4 3 3 5" xfId="806"/>
    <cellStyle name="Normal 4 3 3 5 2" xfId="2300"/>
    <cellStyle name="Normal 4 3 3 5 2 2" xfId="6782"/>
    <cellStyle name="Normal 4 3 3 5 2 2 2" xfId="15812"/>
    <cellStyle name="Normal 4 3 3 5 2 3" xfId="11330"/>
    <cellStyle name="Normal 4 3 3 5 3" xfId="3794"/>
    <cellStyle name="Normal 4 3 3 5 3 2" xfId="8276"/>
    <cellStyle name="Normal 4 3 3 5 3 2 2" xfId="17306"/>
    <cellStyle name="Normal 4 3 3 5 3 3" xfId="12824"/>
    <cellStyle name="Normal 4 3 3 5 4" xfId="5288"/>
    <cellStyle name="Normal 4 3 3 5 4 2" xfId="14318"/>
    <cellStyle name="Normal 4 3 3 5 5" xfId="9836"/>
    <cellStyle name="Normal 4 3 3 6" xfId="1555"/>
    <cellStyle name="Normal 4 3 3 6 2" xfId="6037"/>
    <cellStyle name="Normal 4 3 3 6 2 2" xfId="15067"/>
    <cellStyle name="Normal 4 3 3 6 3" xfId="10585"/>
    <cellStyle name="Normal 4 3 3 7" xfId="3049"/>
    <cellStyle name="Normal 4 3 3 7 2" xfId="7531"/>
    <cellStyle name="Normal 4 3 3 7 2 2" xfId="16561"/>
    <cellStyle name="Normal 4 3 3 7 3" xfId="12079"/>
    <cellStyle name="Normal 4 3 3 8" xfId="4543"/>
    <cellStyle name="Normal 4 3 3 8 2" xfId="13573"/>
    <cellStyle name="Normal 4 3 3 9" xfId="9091"/>
    <cellStyle name="Normal 4 3 4" xfId="85"/>
    <cellStyle name="Normal 4 3 4 2" xfId="271"/>
    <cellStyle name="Normal 4 3 4 2 2" xfId="1015"/>
    <cellStyle name="Normal 4 3 4 2 2 2" xfId="2509"/>
    <cellStyle name="Normal 4 3 4 2 2 2 2" xfId="6991"/>
    <cellStyle name="Normal 4 3 4 2 2 2 2 2" xfId="16021"/>
    <cellStyle name="Normal 4 3 4 2 2 2 3" xfId="11539"/>
    <cellStyle name="Normal 4 3 4 2 2 3" xfId="4003"/>
    <cellStyle name="Normal 4 3 4 2 2 3 2" xfId="8485"/>
    <cellStyle name="Normal 4 3 4 2 2 3 2 2" xfId="17515"/>
    <cellStyle name="Normal 4 3 4 2 2 3 3" xfId="13033"/>
    <cellStyle name="Normal 4 3 4 2 2 4" xfId="5497"/>
    <cellStyle name="Normal 4 3 4 2 2 4 2" xfId="14527"/>
    <cellStyle name="Normal 4 3 4 2 2 5" xfId="10045"/>
    <cellStyle name="Normal 4 3 4 2 3" xfId="1765"/>
    <cellStyle name="Normal 4 3 4 2 3 2" xfId="6247"/>
    <cellStyle name="Normal 4 3 4 2 3 2 2" xfId="15277"/>
    <cellStyle name="Normal 4 3 4 2 3 3" xfId="10795"/>
    <cellStyle name="Normal 4 3 4 2 4" xfId="3259"/>
    <cellStyle name="Normal 4 3 4 2 4 2" xfId="7741"/>
    <cellStyle name="Normal 4 3 4 2 4 2 2" xfId="16771"/>
    <cellStyle name="Normal 4 3 4 2 4 3" xfId="12289"/>
    <cellStyle name="Normal 4 3 4 2 5" xfId="4753"/>
    <cellStyle name="Normal 4 3 4 2 5 2" xfId="13783"/>
    <cellStyle name="Normal 4 3 4 2 6" xfId="9301"/>
    <cellStyle name="Normal 4 3 4 3" xfId="457"/>
    <cellStyle name="Normal 4 3 4 3 2" xfId="1204"/>
    <cellStyle name="Normal 4 3 4 3 2 2" xfId="2698"/>
    <cellStyle name="Normal 4 3 4 3 2 2 2" xfId="7180"/>
    <cellStyle name="Normal 4 3 4 3 2 2 2 2" xfId="16210"/>
    <cellStyle name="Normal 4 3 4 3 2 2 3" xfId="11728"/>
    <cellStyle name="Normal 4 3 4 3 2 3" xfId="4192"/>
    <cellStyle name="Normal 4 3 4 3 2 3 2" xfId="8674"/>
    <cellStyle name="Normal 4 3 4 3 2 3 2 2" xfId="17704"/>
    <cellStyle name="Normal 4 3 4 3 2 3 3" xfId="13222"/>
    <cellStyle name="Normal 4 3 4 3 2 4" xfId="5686"/>
    <cellStyle name="Normal 4 3 4 3 2 4 2" xfId="14716"/>
    <cellStyle name="Normal 4 3 4 3 2 5" xfId="10234"/>
    <cellStyle name="Normal 4 3 4 3 3" xfId="1951"/>
    <cellStyle name="Normal 4 3 4 3 3 2" xfId="6433"/>
    <cellStyle name="Normal 4 3 4 3 3 2 2" xfId="15463"/>
    <cellStyle name="Normal 4 3 4 3 3 3" xfId="10981"/>
    <cellStyle name="Normal 4 3 4 3 4" xfId="3445"/>
    <cellStyle name="Normal 4 3 4 3 4 2" xfId="7927"/>
    <cellStyle name="Normal 4 3 4 3 4 2 2" xfId="16957"/>
    <cellStyle name="Normal 4 3 4 3 4 3" xfId="12475"/>
    <cellStyle name="Normal 4 3 4 3 5" xfId="4939"/>
    <cellStyle name="Normal 4 3 4 3 5 2" xfId="13969"/>
    <cellStyle name="Normal 4 3 4 3 6" xfId="9487"/>
    <cellStyle name="Normal 4 3 4 4" xfId="643"/>
    <cellStyle name="Normal 4 3 4 4 2" xfId="1390"/>
    <cellStyle name="Normal 4 3 4 4 2 2" xfId="2884"/>
    <cellStyle name="Normal 4 3 4 4 2 2 2" xfId="7366"/>
    <cellStyle name="Normal 4 3 4 4 2 2 2 2" xfId="16396"/>
    <cellStyle name="Normal 4 3 4 4 2 2 3" xfId="11914"/>
    <cellStyle name="Normal 4 3 4 4 2 3" xfId="4378"/>
    <cellStyle name="Normal 4 3 4 4 2 3 2" xfId="8860"/>
    <cellStyle name="Normal 4 3 4 4 2 3 2 2" xfId="17890"/>
    <cellStyle name="Normal 4 3 4 4 2 3 3" xfId="13408"/>
    <cellStyle name="Normal 4 3 4 4 2 4" xfId="5872"/>
    <cellStyle name="Normal 4 3 4 4 2 4 2" xfId="14902"/>
    <cellStyle name="Normal 4 3 4 4 2 5" xfId="10420"/>
    <cellStyle name="Normal 4 3 4 4 3" xfId="2137"/>
    <cellStyle name="Normal 4 3 4 4 3 2" xfId="6619"/>
    <cellStyle name="Normal 4 3 4 4 3 2 2" xfId="15649"/>
    <cellStyle name="Normal 4 3 4 4 3 3" xfId="11167"/>
    <cellStyle name="Normal 4 3 4 4 4" xfId="3631"/>
    <cellStyle name="Normal 4 3 4 4 4 2" xfId="8113"/>
    <cellStyle name="Normal 4 3 4 4 4 2 2" xfId="17143"/>
    <cellStyle name="Normal 4 3 4 4 4 3" xfId="12661"/>
    <cellStyle name="Normal 4 3 4 4 5" xfId="5125"/>
    <cellStyle name="Normal 4 3 4 4 5 2" xfId="14155"/>
    <cellStyle name="Normal 4 3 4 4 6" xfId="9673"/>
    <cellStyle name="Normal 4 3 4 5" xfId="830"/>
    <cellStyle name="Normal 4 3 4 5 2" xfId="2324"/>
    <cellStyle name="Normal 4 3 4 5 2 2" xfId="6806"/>
    <cellStyle name="Normal 4 3 4 5 2 2 2" xfId="15836"/>
    <cellStyle name="Normal 4 3 4 5 2 3" xfId="11354"/>
    <cellStyle name="Normal 4 3 4 5 3" xfId="3818"/>
    <cellStyle name="Normal 4 3 4 5 3 2" xfId="8300"/>
    <cellStyle name="Normal 4 3 4 5 3 2 2" xfId="17330"/>
    <cellStyle name="Normal 4 3 4 5 3 3" xfId="12848"/>
    <cellStyle name="Normal 4 3 4 5 4" xfId="5312"/>
    <cellStyle name="Normal 4 3 4 5 4 2" xfId="14342"/>
    <cellStyle name="Normal 4 3 4 5 5" xfId="9860"/>
    <cellStyle name="Normal 4 3 4 6" xfId="1579"/>
    <cellStyle name="Normal 4 3 4 6 2" xfId="6061"/>
    <cellStyle name="Normal 4 3 4 6 2 2" xfId="15091"/>
    <cellStyle name="Normal 4 3 4 6 3" xfId="10609"/>
    <cellStyle name="Normal 4 3 4 7" xfId="3073"/>
    <cellStyle name="Normal 4 3 4 7 2" xfId="7555"/>
    <cellStyle name="Normal 4 3 4 7 2 2" xfId="16585"/>
    <cellStyle name="Normal 4 3 4 7 3" xfId="12103"/>
    <cellStyle name="Normal 4 3 4 8" xfId="4567"/>
    <cellStyle name="Normal 4 3 4 8 2" xfId="13597"/>
    <cellStyle name="Normal 4 3 4 9" xfId="9115"/>
    <cellStyle name="Normal 4 3 5" xfId="113"/>
    <cellStyle name="Normal 4 3 5 2" xfId="299"/>
    <cellStyle name="Normal 4 3 5 2 2" xfId="1042"/>
    <cellStyle name="Normal 4 3 5 2 2 2" xfId="2536"/>
    <cellStyle name="Normal 4 3 5 2 2 2 2" xfId="7018"/>
    <cellStyle name="Normal 4 3 5 2 2 2 2 2" xfId="16048"/>
    <cellStyle name="Normal 4 3 5 2 2 2 3" xfId="11566"/>
    <cellStyle name="Normal 4 3 5 2 2 3" xfId="4030"/>
    <cellStyle name="Normal 4 3 5 2 2 3 2" xfId="8512"/>
    <cellStyle name="Normal 4 3 5 2 2 3 2 2" xfId="17542"/>
    <cellStyle name="Normal 4 3 5 2 2 3 3" xfId="13060"/>
    <cellStyle name="Normal 4 3 5 2 2 4" xfId="5524"/>
    <cellStyle name="Normal 4 3 5 2 2 4 2" xfId="14554"/>
    <cellStyle name="Normal 4 3 5 2 2 5" xfId="10072"/>
    <cellStyle name="Normal 4 3 5 2 3" xfId="1793"/>
    <cellStyle name="Normal 4 3 5 2 3 2" xfId="6275"/>
    <cellStyle name="Normal 4 3 5 2 3 2 2" xfId="15305"/>
    <cellStyle name="Normal 4 3 5 2 3 3" xfId="10823"/>
    <cellStyle name="Normal 4 3 5 2 4" xfId="3287"/>
    <cellStyle name="Normal 4 3 5 2 4 2" xfId="7769"/>
    <cellStyle name="Normal 4 3 5 2 4 2 2" xfId="16799"/>
    <cellStyle name="Normal 4 3 5 2 4 3" xfId="12317"/>
    <cellStyle name="Normal 4 3 5 2 5" xfId="4781"/>
    <cellStyle name="Normal 4 3 5 2 5 2" xfId="13811"/>
    <cellStyle name="Normal 4 3 5 2 6" xfId="9329"/>
    <cellStyle name="Normal 4 3 5 3" xfId="485"/>
    <cellStyle name="Normal 4 3 5 3 2" xfId="1232"/>
    <cellStyle name="Normal 4 3 5 3 2 2" xfId="2726"/>
    <cellStyle name="Normal 4 3 5 3 2 2 2" xfId="7208"/>
    <cellStyle name="Normal 4 3 5 3 2 2 2 2" xfId="16238"/>
    <cellStyle name="Normal 4 3 5 3 2 2 3" xfId="11756"/>
    <cellStyle name="Normal 4 3 5 3 2 3" xfId="4220"/>
    <cellStyle name="Normal 4 3 5 3 2 3 2" xfId="8702"/>
    <cellStyle name="Normal 4 3 5 3 2 3 2 2" xfId="17732"/>
    <cellStyle name="Normal 4 3 5 3 2 3 3" xfId="13250"/>
    <cellStyle name="Normal 4 3 5 3 2 4" xfId="5714"/>
    <cellStyle name="Normal 4 3 5 3 2 4 2" xfId="14744"/>
    <cellStyle name="Normal 4 3 5 3 2 5" xfId="10262"/>
    <cellStyle name="Normal 4 3 5 3 3" xfId="1979"/>
    <cellStyle name="Normal 4 3 5 3 3 2" xfId="6461"/>
    <cellStyle name="Normal 4 3 5 3 3 2 2" xfId="15491"/>
    <cellStyle name="Normal 4 3 5 3 3 3" xfId="11009"/>
    <cellStyle name="Normal 4 3 5 3 4" xfId="3473"/>
    <cellStyle name="Normal 4 3 5 3 4 2" xfId="7955"/>
    <cellStyle name="Normal 4 3 5 3 4 2 2" xfId="16985"/>
    <cellStyle name="Normal 4 3 5 3 4 3" xfId="12503"/>
    <cellStyle name="Normal 4 3 5 3 5" xfId="4967"/>
    <cellStyle name="Normal 4 3 5 3 5 2" xfId="13997"/>
    <cellStyle name="Normal 4 3 5 3 6" xfId="9515"/>
    <cellStyle name="Normal 4 3 5 4" xfId="671"/>
    <cellStyle name="Normal 4 3 5 4 2" xfId="1418"/>
    <cellStyle name="Normal 4 3 5 4 2 2" xfId="2912"/>
    <cellStyle name="Normal 4 3 5 4 2 2 2" xfId="7394"/>
    <cellStyle name="Normal 4 3 5 4 2 2 2 2" xfId="16424"/>
    <cellStyle name="Normal 4 3 5 4 2 2 3" xfId="11942"/>
    <cellStyle name="Normal 4 3 5 4 2 3" xfId="4406"/>
    <cellStyle name="Normal 4 3 5 4 2 3 2" xfId="8888"/>
    <cellStyle name="Normal 4 3 5 4 2 3 2 2" xfId="17918"/>
    <cellStyle name="Normal 4 3 5 4 2 3 3" xfId="13436"/>
    <cellStyle name="Normal 4 3 5 4 2 4" xfId="5900"/>
    <cellStyle name="Normal 4 3 5 4 2 4 2" xfId="14930"/>
    <cellStyle name="Normal 4 3 5 4 2 5" xfId="10448"/>
    <cellStyle name="Normal 4 3 5 4 3" xfId="2165"/>
    <cellStyle name="Normal 4 3 5 4 3 2" xfId="6647"/>
    <cellStyle name="Normal 4 3 5 4 3 2 2" xfId="15677"/>
    <cellStyle name="Normal 4 3 5 4 3 3" xfId="11195"/>
    <cellStyle name="Normal 4 3 5 4 4" xfId="3659"/>
    <cellStyle name="Normal 4 3 5 4 4 2" xfId="8141"/>
    <cellStyle name="Normal 4 3 5 4 4 2 2" xfId="17171"/>
    <cellStyle name="Normal 4 3 5 4 4 3" xfId="12689"/>
    <cellStyle name="Normal 4 3 5 4 5" xfId="5153"/>
    <cellStyle name="Normal 4 3 5 4 5 2" xfId="14183"/>
    <cellStyle name="Normal 4 3 5 4 6" xfId="9701"/>
    <cellStyle name="Normal 4 3 5 5" xfId="858"/>
    <cellStyle name="Normal 4 3 5 5 2" xfId="2352"/>
    <cellStyle name="Normal 4 3 5 5 2 2" xfId="6834"/>
    <cellStyle name="Normal 4 3 5 5 2 2 2" xfId="15864"/>
    <cellStyle name="Normal 4 3 5 5 2 3" xfId="11382"/>
    <cellStyle name="Normal 4 3 5 5 3" xfId="3846"/>
    <cellStyle name="Normal 4 3 5 5 3 2" xfId="8328"/>
    <cellStyle name="Normal 4 3 5 5 3 2 2" xfId="17358"/>
    <cellStyle name="Normal 4 3 5 5 3 3" xfId="12876"/>
    <cellStyle name="Normal 4 3 5 5 4" xfId="5340"/>
    <cellStyle name="Normal 4 3 5 5 4 2" xfId="14370"/>
    <cellStyle name="Normal 4 3 5 5 5" xfId="9888"/>
    <cellStyle name="Normal 4 3 5 6" xfId="1607"/>
    <cellStyle name="Normal 4 3 5 6 2" xfId="6089"/>
    <cellStyle name="Normal 4 3 5 6 2 2" xfId="15119"/>
    <cellStyle name="Normal 4 3 5 6 3" xfId="10637"/>
    <cellStyle name="Normal 4 3 5 7" xfId="3101"/>
    <cellStyle name="Normal 4 3 5 7 2" xfId="7583"/>
    <cellStyle name="Normal 4 3 5 7 2 2" xfId="16613"/>
    <cellStyle name="Normal 4 3 5 7 3" xfId="12131"/>
    <cellStyle name="Normal 4 3 5 8" xfId="4595"/>
    <cellStyle name="Normal 4 3 5 8 2" xfId="13625"/>
    <cellStyle name="Normal 4 3 5 9" xfId="9143"/>
    <cellStyle name="Normal 4 3 6" xfId="132"/>
    <cellStyle name="Normal 4 3 6 2" xfId="318"/>
    <cellStyle name="Normal 4 3 6 2 2" xfId="1061"/>
    <cellStyle name="Normal 4 3 6 2 2 2" xfId="2555"/>
    <cellStyle name="Normal 4 3 6 2 2 2 2" xfId="7037"/>
    <cellStyle name="Normal 4 3 6 2 2 2 2 2" xfId="16067"/>
    <cellStyle name="Normal 4 3 6 2 2 2 3" xfId="11585"/>
    <cellStyle name="Normal 4 3 6 2 2 3" xfId="4049"/>
    <cellStyle name="Normal 4 3 6 2 2 3 2" xfId="8531"/>
    <cellStyle name="Normal 4 3 6 2 2 3 2 2" xfId="17561"/>
    <cellStyle name="Normal 4 3 6 2 2 3 3" xfId="13079"/>
    <cellStyle name="Normal 4 3 6 2 2 4" xfId="5543"/>
    <cellStyle name="Normal 4 3 6 2 2 4 2" xfId="14573"/>
    <cellStyle name="Normal 4 3 6 2 2 5" xfId="10091"/>
    <cellStyle name="Normal 4 3 6 2 3" xfId="1812"/>
    <cellStyle name="Normal 4 3 6 2 3 2" xfId="6294"/>
    <cellStyle name="Normal 4 3 6 2 3 2 2" xfId="15324"/>
    <cellStyle name="Normal 4 3 6 2 3 3" xfId="10842"/>
    <cellStyle name="Normal 4 3 6 2 4" xfId="3306"/>
    <cellStyle name="Normal 4 3 6 2 4 2" xfId="7788"/>
    <cellStyle name="Normal 4 3 6 2 4 2 2" xfId="16818"/>
    <cellStyle name="Normal 4 3 6 2 4 3" xfId="12336"/>
    <cellStyle name="Normal 4 3 6 2 5" xfId="4800"/>
    <cellStyle name="Normal 4 3 6 2 5 2" xfId="13830"/>
    <cellStyle name="Normal 4 3 6 2 6" xfId="9348"/>
    <cellStyle name="Normal 4 3 6 3" xfId="504"/>
    <cellStyle name="Normal 4 3 6 3 2" xfId="1251"/>
    <cellStyle name="Normal 4 3 6 3 2 2" xfId="2745"/>
    <cellStyle name="Normal 4 3 6 3 2 2 2" xfId="7227"/>
    <cellStyle name="Normal 4 3 6 3 2 2 2 2" xfId="16257"/>
    <cellStyle name="Normal 4 3 6 3 2 2 3" xfId="11775"/>
    <cellStyle name="Normal 4 3 6 3 2 3" xfId="4239"/>
    <cellStyle name="Normal 4 3 6 3 2 3 2" xfId="8721"/>
    <cellStyle name="Normal 4 3 6 3 2 3 2 2" xfId="17751"/>
    <cellStyle name="Normal 4 3 6 3 2 3 3" xfId="13269"/>
    <cellStyle name="Normal 4 3 6 3 2 4" xfId="5733"/>
    <cellStyle name="Normal 4 3 6 3 2 4 2" xfId="14763"/>
    <cellStyle name="Normal 4 3 6 3 2 5" xfId="10281"/>
    <cellStyle name="Normal 4 3 6 3 3" xfId="1998"/>
    <cellStyle name="Normal 4 3 6 3 3 2" xfId="6480"/>
    <cellStyle name="Normal 4 3 6 3 3 2 2" xfId="15510"/>
    <cellStyle name="Normal 4 3 6 3 3 3" xfId="11028"/>
    <cellStyle name="Normal 4 3 6 3 4" xfId="3492"/>
    <cellStyle name="Normal 4 3 6 3 4 2" xfId="7974"/>
    <cellStyle name="Normal 4 3 6 3 4 2 2" xfId="17004"/>
    <cellStyle name="Normal 4 3 6 3 4 3" xfId="12522"/>
    <cellStyle name="Normal 4 3 6 3 5" xfId="4986"/>
    <cellStyle name="Normal 4 3 6 3 5 2" xfId="14016"/>
    <cellStyle name="Normal 4 3 6 3 6" xfId="9534"/>
    <cellStyle name="Normal 4 3 6 4" xfId="690"/>
    <cellStyle name="Normal 4 3 6 4 2" xfId="1437"/>
    <cellStyle name="Normal 4 3 6 4 2 2" xfId="2931"/>
    <cellStyle name="Normal 4 3 6 4 2 2 2" xfId="7413"/>
    <cellStyle name="Normal 4 3 6 4 2 2 2 2" xfId="16443"/>
    <cellStyle name="Normal 4 3 6 4 2 2 3" xfId="11961"/>
    <cellStyle name="Normal 4 3 6 4 2 3" xfId="4425"/>
    <cellStyle name="Normal 4 3 6 4 2 3 2" xfId="8907"/>
    <cellStyle name="Normal 4 3 6 4 2 3 2 2" xfId="17937"/>
    <cellStyle name="Normal 4 3 6 4 2 3 3" xfId="13455"/>
    <cellStyle name="Normal 4 3 6 4 2 4" xfId="5919"/>
    <cellStyle name="Normal 4 3 6 4 2 4 2" xfId="14949"/>
    <cellStyle name="Normal 4 3 6 4 2 5" xfId="10467"/>
    <cellStyle name="Normal 4 3 6 4 3" xfId="2184"/>
    <cellStyle name="Normal 4 3 6 4 3 2" xfId="6666"/>
    <cellStyle name="Normal 4 3 6 4 3 2 2" xfId="15696"/>
    <cellStyle name="Normal 4 3 6 4 3 3" xfId="11214"/>
    <cellStyle name="Normal 4 3 6 4 4" xfId="3678"/>
    <cellStyle name="Normal 4 3 6 4 4 2" xfId="8160"/>
    <cellStyle name="Normal 4 3 6 4 4 2 2" xfId="17190"/>
    <cellStyle name="Normal 4 3 6 4 4 3" xfId="12708"/>
    <cellStyle name="Normal 4 3 6 4 5" xfId="5172"/>
    <cellStyle name="Normal 4 3 6 4 5 2" xfId="14202"/>
    <cellStyle name="Normal 4 3 6 4 6" xfId="9720"/>
    <cellStyle name="Normal 4 3 6 5" xfId="877"/>
    <cellStyle name="Normal 4 3 6 5 2" xfId="2371"/>
    <cellStyle name="Normal 4 3 6 5 2 2" xfId="6853"/>
    <cellStyle name="Normal 4 3 6 5 2 2 2" xfId="15883"/>
    <cellStyle name="Normal 4 3 6 5 2 3" xfId="11401"/>
    <cellStyle name="Normal 4 3 6 5 3" xfId="3865"/>
    <cellStyle name="Normal 4 3 6 5 3 2" xfId="8347"/>
    <cellStyle name="Normal 4 3 6 5 3 2 2" xfId="17377"/>
    <cellStyle name="Normal 4 3 6 5 3 3" xfId="12895"/>
    <cellStyle name="Normal 4 3 6 5 4" xfId="5359"/>
    <cellStyle name="Normal 4 3 6 5 4 2" xfId="14389"/>
    <cellStyle name="Normal 4 3 6 5 5" xfId="9907"/>
    <cellStyle name="Normal 4 3 6 6" xfId="1626"/>
    <cellStyle name="Normal 4 3 6 6 2" xfId="6108"/>
    <cellStyle name="Normal 4 3 6 6 2 2" xfId="15138"/>
    <cellStyle name="Normal 4 3 6 6 3" xfId="10656"/>
    <cellStyle name="Normal 4 3 6 7" xfId="3120"/>
    <cellStyle name="Normal 4 3 6 7 2" xfId="7602"/>
    <cellStyle name="Normal 4 3 6 7 2 2" xfId="16632"/>
    <cellStyle name="Normal 4 3 6 7 3" xfId="12150"/>
    <cellStyle name="Normal 4 3 6 8" xfId="4614"/>
    <cellStyle name="Normal 4 3 6 8 2" xfId="13644"/>
    <cellStyle name="Normal 4 3 6 9" xfId="9162"/>
    <cellStyle name="Normal 4 3 7" xfId="155"/>
    <cellStyle name="Normal 4 3 7 2" xfId="341"/>
    <cellStyle name="Normal 4 3 7 2 2" xfId="1084"/>
    <cellStyle name="Normal 4 3 7 2 2 2" xfId="2578"/>
    <cellStyle name="Normal 4 3 7 2 2 2 2" xfId="7060"/>
    <cellStyle name="Normal 4 3 7 2 2 2 2 2" xfId="16090"/>
    <cellStyle name="Normal 4 3 7 2 2 2 3" xfId="11608"/>
    <cellStyle name="Normal 4 3 7 2 2 3" xfId="4072"/>
    <cellStyle name="Normal 4 3 7 2 2 3 2" xfId="8554"/>
    <cellStyle name="Normal 4 3 7 2 2 3 2 2" xfId="17584"/>
    <cellStyle name="Normal 4 3 7 2 2 3 3" xfId="13102"/>
    <cellStyle name="Normal 4 3 7 2 2 4" xfId="5566"/>
    <cellStyle name="Normal 4 3 7 2 2 4 2" xfId="14596"/>
    <cellStyle name="Normal 4 3 7 2 2 5" xfId="10114"/>
    <cellStyle name="Normal 4 3 7 2 3" xfId="1835"/>
    <cellStyle name="Normal 4 3 7 2 3 2" xfId="6317"/>
    <cellStyle name="Normal 4 3 7 2 3 2 2" xfId="15347"/>
    <cellStyle name="Normal 4 3 7 2 3 3" xfId="10865"/>
    <cellStyle name="Normal 4 3 7 2 4" xfId="3329"/>
    <cellStyle name="Normal 4 3 7 2 4 2" xfId="7811"/>
    <cellStyle name="Normal 4 3 7 2 4 2 2" xfId="16841"/>
    <cellStyle name="Normal 4 3 7 2 4 3" xfId="12359"/>
    <cellStyle name="Normal 4 3 7 2 5" xfId="4823"/>
    <cellStyle name="Normal 4 3 7 2 5 2" xfId="13853"/>
    <cellStyle name="Normal 4 3 7 2 6" xfId="9371"/>
    <cellStyle name="Normal 4 3 7 3" xfId="527"/>
    <cellStyle name="Normal 4 3 7 3 2" xfId="1274"/>
    <cellStyle name="Normal 4 3 7 3 2 2" xfId="2768"/>
    <cellStyle name="Normal 4 3 7 3 2 2 2" xfId="7250"/>
    <cellStyle name="Normal 4 3 7 3 2 2 2 2" xfId="16280"/>
    <cellStyle name="Normal 4 3 7 3 2 2 3" xfId="11798"/>
    <cellStyle name="Normal 4 3 7 3 2 3" xfId="4262"/>
    <cellStyle name="Normal 4 3 7 3 2 3 2" xfId="8744"/>
    <cellStyle name="Normal 4 3 7 3 2 3 2 2" xfId="17774"/>
    <cellStyle name="Normal 4 3 7 3 2 3 3" xfId="13292"/>
    <cellStyle name="Normal 4 3 7 3 2 4" xfId="5756"/>
    <cellStyle name="Normal 4 3 7 3 2 4 2" xfId="14786"/>
    <cellStyle name="Normal 4 3 7 3 2 5" xfId="10304"/>
    <cellStyle name="Normal 4 3 7 3 3" xfId="2021"/>
    <cellStyle name="Normal 4 3 7 3 3 2" xfId="6503"/>
    <cellStyle name="Normal 4 3 7 3 3 2 2" xfId="15533"/>
    <cellStyle name="Normal 4 3 7 3 3 3" xfId="11051"/>
    <cellStyle name="Normal 4 3 7 3 4" xfId="3515"/>
    <cellStyle name="Normal 4 3 7 3 4 2" xfId="7997"/>
    <cellStyle name="Normal 4 3 7 3 4 2 2" xfId="17027"/>
    <cellStyle name="Normal 4 3 7 3 4 3" xfId="12545"/>
    <cellStyle name="Normal 4 3 7 3 5" xfId="5009"/>
    <cellStyle name="Normal 4 3 7 3 5 2" xfId="14039"/>
    <cellStyle name="Normal 4 3 7 3 6" xfId="9557"/>
    <cellStyle name="Normal 4 3 7 4" xfId="713"/>
    <cellStyle name="Normal 4 3 7 4 2" xfId="1460"/>
    <cellStyle name="Normal 4 3 7 4 2 2" xfId="2954"/>
    <cellStyle name="Normal 4 3 7 4 2 2 2" xfId="7436"/>
    <cellStyle name="Normal 4 3 7 4 2 2 2 2" xfId="16466"/>
    <cellStyle name="Normal 4 3 7 4 2 2 3" xfId="11984"/>
    <cellStyle name="Normal 4 3 7 4 2 3" xfId="4448"/>
    <cellStyle name="Normal 4 3 7 4 2 3 2" xfId="8930"/>
    <cellStyle name="Normal 4 3 7 4 2 3 2 2" xfId="17960"/>
    <cellStyle name="Normal 4 3 7 4 2 3 3" xfId="13478"/>
    <cellStyle name="Normal 4 3 7 4 2 4" xfId="5942"/>
    <cellStyle name="Normal 4 3 7 4 2 4 2" xfId="14972"/>
    <cellStyle name="Normal 4 3 7 4 2 5" xfId="10490"/>
    <cellStyle name="Normal 4 3 7 4 3" xfId="2207"/>
    <cellStyle name="Normal 4 3 7 4 3 2" xfId="6689"/>
    <cellStyle name="Normal 4 3 7 4 3 2 2" xfId="15719"/>
    <cellStyle name="Normal 4 3 7 4 3 3" xfId="11237"/>
    <cellStyle name="Normal 4 3 7 4 4" xfId="3701"/>
    <cellStyle name="Normal 4 3 7 4 4 2" xfId="8183"/>
    <cellStyle name="Normal 4 3 7 4 4 2 2" xfId="17213"/>
    <cellStyle name="Normal 4 3 7 4 4 3" xfId="12731"/>
    <cellStyle name="Normal 4 3 7 4 5" xfId="5195"/>
    <cellStyle name="Normal 4 3 7 4 5 2" xfId="14225"/>
    <cellStyle name="Normal 4 3 7 4 6" xfId="9743"/>
    <cellStyle name="Normal 4 3 7 5" xfId="900"/>
    <cellStyle name="Normal 4 3 7 5 2" xfId="2394"/>
    <cellStyle name="Normal 4 3 7 5 2 2" xfId="6876"/>
    <cellStyle name="Normal 4 3 7 5 2 2 2" xfId="15906"/>
    <cellStyle name="Normal 4 3 7 5 2 3" xfId="11424"/>
    <cellStyle name="Normal 4 3 7 5 3" xfId="3888"/>
    <cellStyle name="Normal 4 3 7 5 3 2" xfId="8370"/>
    <cellStyle name="Normal 4 3 7 5 3 2 2" xfId="17400"/>
    <cellStyle name="Normal 4 3 7 5 3 3" xfId="12918"/>
    <cellStyle name="Normal 4 3 7 5 4" xfId="5382"/>
    <cellStyle name="Normal 4 3 7 5 4 2" xfId="14412"/>
    <cellStyle name="Normal 4 3 7 5 5" xfId="9930"/>
    <cellStyle name="Normal 4 3 7 6" xfId="1649"/>
    <cellStyle name="Normal 4 3 7 6 2" xfId="6131"/>
    <cellStyle name="Normal 4 3 7 6 2 2" xfId="15161"/>
    <cellStyle name="Normal 4 3 7 6 3" xfId="10679"/>
    <cellStyle name="Normal 4 3 7 7" xfId="3143"/>
    <cellStyle name="Normal 4 3 7 7 2" xfId="7625"/>
    <cellStyle name="Normal 4 3 7 7 2 2" xfId="16655"/>
    <cellStyle name="Normal 4 3 7 7 3" xfId="12173"/>
    <cellStyle name="Normal 4 3 7 8" xfId="4637"/>
    <cellStyle name="Normal 4 3 7 8 2" xfId="13667"/>
    <cellStyle name="Normal 4 3 7 9" xfId="9185"/>
    <cellStyle name="Normal 4 3 8" xfId="178"/>
    <cellStyle name="Normal 4 3 8 2" xfId="364"/>
    <cellStyle name="Normal 4 3 8 2 2" xfId="1107"/>
    <cellStyle name="Normal 4 3 8 2 2 2" xfId="2601"/>
    <cellStyle name="Normal 4 3 8 2 2 2 2" xfId="7083"/>
    <cellStyle name="Normal 4 3 8 2 2 2 2 2" xfId="16113"/>
    <cellStyle name="Normal 4 3 8 2 2 2 3" xfId="11631"/>
    <cellStyle name="Normal 4 3 8 2 2 3" xfId="4095"/>
    <cellStyle name="Normal 4 3 8 2 2 3 2" xfId="8577"/>
    <cellStyle name="Normal 4 3 8 2 2 3 2 2" xfId="17607"/>
    <cellStyle name="Normal 4 3 8 2 2 3 3" xfId="13125"/>
    <cellStyle name="Normal 4 3 8 2 2 4" xfId="5589"/>
    <cellStyle name="Normal 4 3 8 2 2 4 2" xfId="14619"/>
    <cellStyle name="Normal 4 3 8 2 2 5" xfId="10137"/>
    <cellStyle name="Normal 4 3 8 2 3" xfId="1858"/>
    <cellStyle name="Normal 4 3 8 2 3 2" xfId="6340"/>
    <cellStyle name="Normal 4 3 8 2 3 2 2" xfId="15370"/>
    <cellStyle name="Normal 4 3 8 2 3 3" xfId="10888"/>
    <cellStyle name="Normal 4 3 8 2 4" xfId="3352"/>
    <cellStyle name="Normal 4 3 8 2 4 2" xfId="7834"/>
    <cellStyle name="Normal 4 3 8 2 4 2 2" xfId="16864"/>
    <cellStyle name="Normal 4 3 8 2 4 3" xfId="12382"/>
    <cellStyle name="Normal 4 3 8 2 5" xfId="4846"/>
    <cellStyle name="Normal 4 3 8 2 5 2" xfId="13876"/>
    <cellStyle name="Normal 4 3 8 2 6" xfId="9394"/>
    <cellStyle name="Normal 4 3 8 3" xfId="550"/>
    <cellStyle name="Normal 4 3 8 3 2" xfId="1297"/>
    <cellStyle name="Normal 4 3 8 3 2 2" xfId="2791"/>
    <cellStyle name="Normal 4 3 8 3 2 2 2" xfId="7273"/>
    <cellStyle name="Normal 4 3 8 3 2 2 2 2" xfId="16303"/>
    <cellStyle name="Normal 4 3 8 3 2 2 3" xfId="11821"/>
    <cellStyle name="Normal 4 3 8 3 2 3" xfId="4285"/>
    <cellStyle name="Normal 4 3 8 3 2 3 2" xfId="8767"/>
    <cellStyle name="Normal 4 3 8 3 2 3 2 2" xfId="17797"/>
    <cellStyle name="Normal 4 3 8 3 2 3 3" xfId="13315"/>
    <cellStyle name="Normal 4 3 8 3 2 4" xfId="5779"/>
    <cellStyle name="Normal 4 3 8 3 2 4 2" xfId="14809"/>
    <cellStyle name="Normal 4 3 8 3 2 5" xfId="10327"/>
    <cellStyle name="Normal 4 3 8 3 3" xfId="2044"/>
    <cellStyle name="Normal 4 3 8 3 3 2" xfId="6526"/>
    <cellStyle name="Normal 4 3 8 3 3 2 2" xfId="15556"/>
    <cellStyle name="Normal 4 3 8 3 3 3" xfId="11074"/>
    <cellStyle name="Normal 4 3 8 3 4" xfId="3538"/>
    <cellStyle name="Normal 4 3 8 3 4 2" xfId="8020"/>
    <cellStyle name="Normal 4 3 8 3 4 2 2" xfId="17050"/>
    <cellStyle name="Normal 4 3 8 3 4 3" xfId="12568"/>
    <cellStyle name="Normal 4 3 8 3 5" xfId="5032"/>
    <cellStyle name="Normal 4 3 8 3 5 2" xfId="14062"/>
    <cellStyle name="Normal 4 3 8 3 6" xfId="9580"/>
    <cellStyle name="Normal 4 3 8 4" xfId="736"/>
    <cellStyle name="Normal 4 3 8 4 2" xfId="1483"/>
    <cellStyle name="Normal 4 3 8 4 2 2" xfId="2977"/>
    <cellStyle name="Normal 4 3 8 4 2 2 2" xfId="7459"/>
    <cellStyle name="Normal 4 3 8 4 2 2 2 2" xfId="16489"/>
    <cellStyle name="Normal 4 3 8 4 2 2 3" xfId="12007"/>
    <cellStyle name="Normal 4 3 8 4 2 3" xfId="4471"/>
    <cellStyle name="Normal 4 3 8 4 2 3 2" xfId="8953"/>
    <cellStyle name="Normal 4 3 8 4 2 3 2 2" xfId="17983"/>
    <cellStyle name="Normal 4 3 8 4 2 3 3" xfId="13501"/>
    <cellStyle name="Normal 4 3 8 4 2 4" xfId="5965"/>
    <cellStyle name="Normal 4 3 8 4 2 4 2" xfId="14995"/>
    <cellStyle name="Normal 4 3 8 4 2 5" xfId="10513"/>
    <cellStyle name="Normal 4 3 8 4 3" xfId="2230"/>
    <cellStyle name="Normal 4 3 8 4 3 2" xfId="6712"/>
    <cellStyle name="Normal 4 3 8 4 3 2 2" xfId="15742"/>
    <cellStyle name="Normal 4 3 8 4 3 3" xfId="11260"/>
    <cellStyle name="Normal 4 3 8 4 4" xfId="3724"/>
    <cellStyle name="Normal 4 3 8 4 4 2" xfId="8206"/>
    <cellStyle name="Normal 4 3 8 4 4 2 2" xfId="17236"/>
    <cellStyle name="Normal 4 3 8 4 4 3" xfId="12754"/>
    <cellStyle name="Normal 4 3 8 4 5" xfId="5218"/>
    <cellStyle name="Normal 4 3 8 4 5 2" xfId="14248"/>
    <cellStyle name="Normal 4 3 8 4 6" xfId="9766"/>
    <cellStyle name="Normal 4 3 8 5" xfId="923"/>
    <cellStyle name="Normal 4 3 8 5 2" xfId="2417"/>
    <cellStyle name="Normal 4 3 8 5 2 2" xfId="6899"/>
    <cellStyle name="Normal 4 3 8 5 2 2 2" xfId="15929"/>
    <cellStyle name="Normal 4 3 8 5 2 3" xfId="11447"/>
    <cellStyle name="Normal 4 3 8 5 3" xfId="3911"/>
    <cellStyle name="Normal 4 3 8 5 3 2" xfId="8393"/>
    <cellStyle name="Normal 4 3 8 5 3 2 2" xfId="17423"/>
    <cellStyle name="Normal 4 3 8 5 3 3" xfId="12941"/>
    <cellStyle name="Normal 4 3 8 5 4" xfId="5405"/>
    <cellStyle name="Normal 4 3 8 5 4 2" xfId="14435"/>
    <cellStyle name="Normal 4 3 8 5 5" xfId="9953"/>
    <cellStyle name="Normal 4 3 8 6" xfId="1672"/>
    <cellStyle name="Normal 4 3 8 6 2" xfId="6154"/>
    <cellStyle name="Normal 4 3 8 6 2 2" xfId="15184"/>
    <cellStyle name="Normal 4 3 8 6 3" xfId="10702"/>
    <cellStyle name="Normal 4 3 8 7" xfId="3166"/>
    <cellStyle name="Normal 4 3 8 7 2" xfId="7648"/>
    <cellStyle name="Normal 4 3 8 7 2 2" xfId="16678"/>
    <cellStyle name="Normal 4 3 8 7 3" xfId="12196"/>
    <cellStyle name="Normal 4 3 8 8" xfId="4660"/>
    <cellStyle name="Normal 4 3 8 8 2" xfId="13690"/>
    <cellStyle name="Normal 4 3 8 9" xfId="9208"/>
    <cellStyle name="Normal 4 3 9" xfId="201"/>
    <cellStyle name="Normal 4 3 9 2" xfId="946"/>
    <cellStyle name="Normal 4 3 9 2 2" xfId="2440"/>
    <cellStyle name="Normal 4 3 9 2 2 2" xfId="6922"/>
    <cellStyle name="Normal 4 3 9 2 2 2 2" xfId="15952"/>
    <cellStyle name="Normal 4 3 9 2 2 3" xfId="11470"/>
    <cellStyle name="Normal 4 3 9 2 3" xfId="3934"/>
    <cellStyle name="Normal 4 3 9 2 3 2" xfId="8416"/>
    <cellStyle name="Normal 4 3 9 2 3 2 2" xfId="17446"/>
    <cellStyle name="Normal 4 3 9 2 3 3" xfId="12964"/>
    <cellStyle name="Normal 4 3 9 2 4" xfId="5428"/>
    <cellStyle name="Normal 4 3 9 2 4 2" xfId="14458"/>
    <cellStyle name="Normal 4 3 9 2 5" xfId="9976"/>
    <cellStyle name="Normal 4 3 9 3" xfId="1695"/>
    <cellStyle name="Normal 4 3 9 3 2" xfId="6177"/>
    <cellStyle name="Normal 4 3 9 3 2 2" xfId="15207"/>
    <cellStyle name="Normal 4 3 9 3 3" xfId="10725"/>
    <cellStyle name="Normal 4 3 9 4" xfId="3189"/>
    <cellStyle name="Normal 4 3 9 4 2" xfId="7671"/>
    <cellStyle name="Normal 4 3 9 4 2 2" xfId="16701"/>
    <cellStyle name="Normal 4 3 9 4 3" xfId="12219"/>
    <cellStyle name="Normal 4 3 9 5" xfId="4683"/>
    <cellStyle name="Normal 4 3 9 5 2" xfId="13713"/>
    <cellStyle name="Normal 4 3 9 6" xfId="9231"/>
    <cellStyle name="Normal 4 4" xfId="28"/>
    <cellStyle name="Normal 4 4 2" xfId="214"/>
    <cellStyle name="Normal 4 4 2 2" xfId="959"/>
    <cellStyle name="Normal 4 4 2 2 2" xfId="2453"/>
    <cellStyle name="Normal 4 4 2 2 2 2" xfId="6935"/>
    <cellStyle name="Normal 4 4 2 2 2 2 2" xfId="15965"/>
    <cellStyle name="Normal 4 4 2 2 2 3" xfId="11483"/>
    <cellStyle name="Normal 4 4 2 2 3" xfId="3947"/>
    <cellStyle name="Normal 4 4 2 2 3 2" xfId="8429"/>
    <cellStyle name="Normal 4 4 2 2 3 2 2" xfId="17459"/>
    <cellStyle name="Normal 4 4 2 2 3 3" xfId="12977"/>
    <cellStyle name="Normal 4 4 2 2 4" xfId="5441"/>
    <cellStyle name="Normal 4 4 2 2 4 2" xfId="14471"/>
    <cellStyle name="Normal 4 4 2 2 5" xfId="9989"/>
    <cellStyle name="Normal 4 4 2 3" xfId="1708"/>
    <cellStyle name="Normal 4 4 2 3 2" xfId="6190"/>
    <cellStyle name="Normal 4 4 2 3 2 2" xfId="15220"/>
    <cellStyle name="Normal 4 4 2 3 3" xfId="10738"/>
    <cellStyle name="Normal 4 4 2 4" xfId="3202"/>
    <cellStyle name="Normal 4 4 2 4 2" xfId="7684"/>
    <cellStyle name="Normal 4 4 2 4 2 2" xfId="16714"/>
    <cellStyle name="Normal 4 4 2 4 3" xfId="12232"/>
    <cellStyle name="Normal 4 4 2 5" xfId="4696"/>
    <cellStyle name="Normal 4 4 2 5 2" xfId="13726"/>
    <cellStyle name="Normal 4 4 2 6" xfId="9244"/>
    <cellStyle name="Normal 4 4 3" xfId="400"/>
    <cellStyle name="Normal 4 4 3 2" xfId="1147"/>
    <cellStyle name="Normal 4 4 3 2 2" xfId="2641"/>
    <cellStyle name="Normal 4 4 3 2 2 2" xfId="7123"/>
    <cellStyle name="Normal 4 4 3 2 2 2 2" xfId="16153"/>
    <cellStyle name="Normal 4 4 3 2 2 3" xfId="11671"/>
    <cellStyle name="Normal 4 4 3 2 3" xfId="4135"/>
    <cellStyle name="Normal 4 4 3 2 3 2" xfId="8617"/>
    <cellStyle name="Normal 4 4 3 2 3 2 2" xfId="17647"/>
    <cellStyle name="Normal 4 4 3 2 3 3" xfId="13165"/>
    <cellStyle name="Normal 4 4 3 2 4" xfId="5629"/>
    <cellStyle name="Normal 4 4 3 2 4 2" xfId="14659"/>
    <cellStyle name="Normal 4 4 3 2 5" xfId="10177"/>
    <cellStyle name="Normal 4 4 3 3" xfId="1894"/>
    <cellStyle name="Normal 4 4 3 3 2" xfId="6376"/>
    <cellStyle name="Normal 4 4 3 3 2 2" xfId="15406"/>
    <cellStyle name="Normal 4 4 3 3 3" xfId="10924"/>
    <cellStyle name="Normal 4 4 3 4" xfId="3388"/>
    <cellStyle name="Normal 4 4 3 4 2" xfId="7870"/>
    <cellStyle name="Normal 4 4 3 4 2 2" xfId="16900"/>
    <cellStyle name="Normal 4 4 3 4 3" xfId="12418"/>
    <cellStyle name="Normal 4 4 3 5" xfId="4882"/>
    <cellStyle name="Normal 4 4 3 5 2" xfId="13912"/>
    <cellStyle name="Normal 4 4 3 6" xfId="9430"/>
    <cellStyle name="Normal 4 4 4" xfId="586"/>
    <cellStyle name="Normal 4 4 4 2" xfId="1333"/>
    <cellStyle name="Normal 4 4 4 2 2" xfId="2827"/>
    <cellStyle name="Normal 4 4 4 2 2 2" xfId="7309"/>
    <cellStyle name="Normal 4 4 4 2 2 2 2" xfId="16339"/>
    <cellStyle name="Normal 4 4 4 2 2 3" xfId="11857"/>
    <cellStyle name="Normal 4 4 4 2 3" xfId="4321"/>
    <cellStyle name="Normal 4 4 4 2 3 2" xfId="8803"/>
    <cellStyle name="Normal 4 4 4 2 3 2 2" xfId="17833"/>
    <cellStyle name="Normal 4 4 4 2 3 3" xfId="13351"/>
    <cellStyle name="Normal 4 4 4 2 4" xfId="5815"/>
    <cellStyle name="Normal 4 4 4 2 4 2" xfId="14845"/>
    <cellStyle name="Normal 4 4 4 2 5" xfId="10363"/>
    <cellStyle name="Normal 4 4 4 3" xfId="2080"/>
    <cellStyle name="Normal 4 4 4 3 2" xfId="6562"/>
    <cellStyle name="Normal 4 4 4 3 2 2" xfId="15592"/>
    <cellStyle name="Normal 4 4 4 3 3" xfId="11110"/>
    <cellStyle name="Normal 4 4 4 4" xfId="3574"/>
    <cellStyle name="Normal 4 4 4 4 2" xfId="8056"/>
    <cellStyle name="Normal 4 4 4 4 2 2" xfId="17086"/>
    <cellStyle name="Normal 4 4 4 4 3" xfId="12604"/>
    <cellStyle name="Normal 4 4 4 5" xfId="5068"/>
    <cellStyle name="Normal 4 4 4 5 2" xfId="14098"/>
    <cellStyle name="Normal 4 4 4 6" xfId="9616"/>
    <cellStyle name="Normal 4 4 5" xfId="773"/>
    <cellStyle name="Normal 4 4 5 2" xfId="2267"/>
    <cellStyle name="Normal 4 4 5 2 2" xfId="6749"/>
    <cellStyle name="Normal 4 4 5 2 2 2" xfId="15779"/>
    <cellStyle name="Normal 4 4 5 2 3" xfId="11297"/>
    <cellStyle name="Normal 4 4 5 3" xfId="3761"/>
    <cellStyle name="Normal 4 4 5 3 2" xfId="8243"/>
    <cellStyle name="Normal 4 4 5 3 2 2" xfId="17273"/>
    <cellStyle name="Normal 4 4 5 3 3" xfId="12791"/>
    <cellStyle name="Normal 4 4 5 4" xfId="5255"/>
    <cellStyle name="Normal 4 4 5 4 2" xfId="14285"/>
    <cellStyle name="Normal 4 4 5 5" xfId="9803"/>
    <cellStyle name="Normal 4 4 6" xfId="1522"/>
    <cellStyle name="Normal 4 4 6 2" xfId="6004"/>
    <cellStyle name="Normal 4 4 6 2 2" xfId="15034"/>
    <cellStyle name="Normal 4 4 6 3" xfId="10552"/>
    <cellStyle name="Normal 4 4 7" xfId="3016"/>
    <cellStyle name="Normal 4 4 7 2" xfId="7498"/>
    <cellStyle name="Normal 4 4 7 2 2" xfId="16528"/>
    <cellStyle name="Normal 4 4 7 3" xfId="12046"/>
    <cellStyle name="Normal 4 4 8" xfId="4510"/>
    <cellStyle name="Normal 4 4 8 2" xfId="13540"/>
    <cellStyle name="Normal 4 4 9" xfId="9058"/>
    <cellStyle name="Normal 4 5" xfId="51"/>
    <cellStyle name="Normal 4 5 2" xfId="237"/>
    <cellStyle name="Normal 4 5 2 2" xfId="982"/>
    <cellStyle name="Normal 4 5 2 2 2" xfId="2476"/>
    <cellStyle name="Normal 4 5 2 2 2 2" xfId="6958"/>
    <cellStyle name="Normal 4 5 2 2 2 2 2" xfId="15988"/>
    <cellStyle name="Normal 4 5 2 2 2 3" xfId="11506"/>
    <cellStyle name="Normal 4 5 2 2 3" xfId="3970"/>
    <cellStyle name="Normal 4 5 2 2 3 2" xfId="8452"/>
    <cellStyle name="Normal 4 5 2 2 3 2 2" xfId="17482"/>
    <cellStyle name="Normal 4 5 2 2 3 3" xfId="13000"/>
    <cellStyle name="Normal 4 5 2 2 4" xfId="5464"/>
    <cellStyle name="Normal 4 5 2 2 4 2" xfId="14494"/>
    <cellStyle name="Normal 4 5 2 2 5" xfId="10012"/>
    <cellStyle name="Normal 4 5 2 3" xfId="1731"/>
    <cellStyle name="Normal 4 5 2 3 2" xfId="6213"/>
    <cellStyle name="Normal 4 5 2 3 2 2" xfId="15243"/>
    <cellStyle name="Normal 4 5 2 3 3" xfId="10761"/>
    <cellStyle name="Normal 4 5 2 4" xfId="3225"/>
    <cellStyle name="Normal 4 5 2 4 2" xfId="7707"/>
    <cellStyle name="Normal 4 5 2 4 2 2" xfId="16737"/>
    <cellStyle name="Normal 4 5 2 4 3" xfId="12255"/>
    <cellStyle name="Normal 4 5 2 5" xfId="4719"/>
    <cellStyle name="Normal 4 5 2 5 2" xfId="13749"/>
    <cellStyle name="Normal 4 5 2 6" xfId="9267"/>
    <cellStyle name="Normal 4 5 3" xfId="423"/>
    <cellStyle name="Normal 4 5 3 2" xfId="1170"/>
    <cellStyle name="Normal 4 5 3 2 2" xfId="2664"/>
    <cellStyle name="Normal 4 5 3 2 2 2" xfId="7146"/>
    <cellStyle name="Normal 4 5 3 2 2 2 2" xfId="16176"/>
    <cellStyle name="Normal 4 5 3 2 2 3" xfId="11694"/>
    <cellStyle name="Normal 4 5 3 2 3" xfId="4158"/>
    <cellStyle name="Normal 4 5 3 2 3 2" xfId="8640"/>
    <cellStyle name="Normal 4 5 3 2 3 2 2" xfId="17670"/>
    <cellStyle name="Normal 4 5 3 2 3 3" xfId="13188"/>
    <cellStyle name="Normal 4 5 3 2 4" xfId="5652"/>
    <cellStyle name="Normal 4 5 3 2 4 2" xfId="14682"/>
    <cellStyle name="Normal 4 5 3 2 5" xfId="10200"/>
    <cellStyle name="Normal 4 5 3 3" xfId="1917"/>
    <cellStyle name="Normal 4 5 3 3 2" xfId="6399"/>
    <cellStyle name="Normal 4 5 3 3 2 2" xfId="15429"/>
    <cellStyle name="Normal 4 5 3 3 3" xfId="10947"/>
    <cellStyle name="Normal 4 5 3 4" xfId="3411"/>
    <cellStyle name="Normal 4 5 3 4 2" xfId="7893"/>
    <cellStyle name="Normal 4 5 3 4 2 2" xfId="16923"/>
    <cellStyle name="Normal 4 5 3 4 3" xfId="12441"/>
    <cellStyle name="Normal 4 5 3 5" xfId="4905"/>
    <cellStyle name="Normal 4 5 3 5 2" xfId="13935"/>
    <cellStyle name="Normal 4 5 3 6" xfId="9453"/>
    <cellStyle name="Normal 4 5 4" xfId="609"/>
    <cellStyle name="Normal 4 5 4 2" xfId="1356"/>
    <cellStyle name="Normal 4 5 4 2 2" xfId="2850"/>
    <cellStyle name="Normal 4 5 4 2 2 2" xfId="7332"/>
    <cellStyle name="Normal 4 5 4 2 2 2 2" xfId="16362"/>
    <cellStyle name="Normal 4 5 4 2 2 3" xfId="11880"/>
    <cellStyle name="Normal 4 5 4 2 3" xfId="4344"/>
    <cellStyle name="Normal 4 5 4 2 3 2" xfId="8826"/>
    <cellStyle name="Normal 4 5 4 2 3 2 2" xfId="17856"/>
    <cellStyle name="Normal 4 5 4 2 3 3" xfId="13374"/>
    <cellStyle name="Normal 4 5 4 2 4" xfId="5838"/>
    <cellStyle name="Normal 4 5 4 2 4 2" xfId="14868"/>
    <cellStyle name="Normal 4 5 4 2 5" xfId="10386"/>
    <cellStyle name="Normal 4 5 4 3" xfId="2103"/>
    <cellStyle name="Normal 4 5 4 3 2" xfId="6585"/>
    <cellStyle name="Normal 4 5 4 3 2 2" xfId="15615"/>
    <cellStyle name="Normal 4 5 4 3 3" xfId="11133"/>
    <cellStyle name="Normal 4 5 4 4" xfId="3597"/>
    <cellStyle name="Normal 4 5 4 4 2" xfId="8079"/>
    <cellStyle name="Normal 4 5 4 4 2 2" xfId="17109"/>
    <cellStyle name="Normal 4 5 4 4 3" xfId="12627"/>
    <cellStyle name="Normal 4 5 4 5" xfId="5091"/>
    <cellStyle name="Normal 4 5 4 5 2" xfId="14121"/>
    <cellStyle name="Normal 4 5 4 6" xfId="9639"/>
    <cellStyle name="Normal 4 5 5" xfId="796"/>
    <cellStyle name="Normal 4 5 5 2" xfId="2290"/>
    <cellStyle name="Normal 4 5 5 2 2" xfId="6772"/>
    <cellStyle name="Normal 4 5 5 2 2 2" xfId="15802"/>
    <cellStyle name="Normal 4 5 5 2 3" xfId="11320"/>
    <cellStyle name="Normal 4 5 5 3" xfId="3784"/>
    <cellStyle name="Normal 4 5 5 3 2" xfId="8266"/>
    <cellStyle name="Normal 4 5 5 3 2 2" xfId="17296"/>
    <cellStyle name="Normal 4 5 5 3 3" xfId="12814"/>
    <cellStyle name="Normal 4 5 5 4" xfId="5278"/>
    <cellStyle name="Normal 4 5 5 4 2" xfId="14308"/>
    <cellStyle name="Normal 4 5 5 5" xfId="9826"/>
    <cellStyle name="Normal 4 5 6" xfId="1545"/>
    <cellStyle name="Normal 4 5 6 2" xfId="6027"/>
    <cellStyle name="Normal 4 5 6 2 2" xfId="15057"/>
    <cellStyle name="Normal 4 5 6 3" xfId="10575"/>
    <cellStyle name="Normal 4 5 7" xfId="3039"/>
    <cellStyle name="Normal 4 5 7 2" xfId="7521"/>
    <cellStyle name="Normal 4 5 7 2 2" xfId="16551"/>
    <cellStyle name="Normal 4 5 7 3" xfId="12069"/>
    <cellStyle name="Normal 4 5 8" xfId="4533"/>
    <cellStyle name="Normal 4 5 8 2" xfId="13563"/>
    <cellStyle name="Normal 4 5 9" xfId="9081"/>
    <cellStyle name="Normal 4 6" xfId="75"/>
    <cellStyle name="Normal 4 6 2" xfId="261"/>
    <cellStyle name="Normal 4 6 2 2" xfId="1005"/>
    <cellStyle name="Normal 4 6 2 2 2" xfId="2499"/>
    <cellStyle name="Normal 4 6 2 2 2 2" xfId="6981"/>
    <cellStyle name="Normal 4 6 2 2 2 2 2" xfId="16011"/>
    <cellStyle name="Normal 4 6 2 2 2 3" xfId="11529"/>
    <cellStyle name="Normal 4 6 2 2 3" xfId="3993"/>
    <cellStyle name="Normal 4 6 2 2 3 2" xfId="8475"/>
    <cellStyle name="Normal 4 6 2 2 3 2 2" xfId="17505"/>
    <cellStyle name="Normal 4 6 2 2 3 3" xfId="13023"/>
    <cellStyle name="Normal 4 6 2 2 4" xfId="5487"/>
    <cellStyle name="Normal 4 6 2 2 4 2" xfId="14517"/>
    <cellStyle name="Normal 4 6 2 2 5" xfId="10035"/>
    <cellStyle name="Normal 4 6 2 3" xfId="1755"/>
    <cellStyle name="Normal 4 6 2 3 2" xfId="6237"/>
    <cellStyle name="Normal 4 6 2 3 2 2" xfId="15267"/>
    <cellStyle name="Normal 4 6 2 3 3" xfId="10785"/>
    <cellStyle name="Normal 4 6 2 4" xfId="3249"/>
    <cellStyle name="Normal 4 6 2 4 2" xfId="7731"/>
    <cellStyle name="Normal 4 6 2 4 2 2" xfId="16761"/>
    <cellStyle name="Normal 4 6 2 4 3" xfId="12279"/>
    <cellStyle name="Normal 4 6 2 5" xfId="4743"/>
    <cellStyle name="Normal 4 6 2 5 2" xfId="13773"/>
    <cellStyle name="Normal 4 6 2 6" xfId="9291"/>
    <cellStyle name="Normal 4 6 3" xfId="447"/>
    <cellStyle name="Normal 4 6 3 2" xfId="1194"/>
    <cellStyle name="Normal 4 6 3 2 2" xfId="2688"/>
    <cellStyle name="Normal 4 6 3 2 2 2" xfId="7170"/>
    <cellStyle name="Normal 4 6 3 2 2 2 2" xfId="16200"/>
    <cellStyle name="Normal 4 6 3 2 2 3" xfId="11718"/>
    <cellStyle name="Normal 4 6 3 2 3" xfId="4182"/>
    <cellStyle name="Normal 4 6 3 2 3 2" xfId="8664"/>
    <cellStyle name="Normal 4 6 3 2 3 2 2" xfId="17694"/>
    <cellStyle name="Normal 4 6 3 2 3 3" xfId="13212"/>
    <cellStyle name="Normal 4 6 3 2 4" xfId="5676"/>
    <cellStyle name="Normal 4 6 3 2 4 2" xfId="14706"/>
    <cellStyle name="Normal 4 6 3 2 5" xfId="10224"/>
    <cellStyle name="Normal 4 6 3 3" xfId="1941"/>
    <cellStyle name="Normal 4 6 3 3 2" xfId="6423"/>
    <cellStyle name="Normal 4 6 3 3 2 2" xfId="15453"/>
    <cellStyle name="Normal 4 6 3 3 3" xfId="10971"/>
    <cellStyle name="Normal 4 6 3 4" xfId="3435"/>
    <cellStyle name="Normal 4 6 3 4 2" xfId="7917"/>
    <cellStyle name="Normal 4 6 3 4 2 2" xfId="16947"/>
    <cellStyle name="Normal 4 6 3 4 3" xfId="12465"/>
    <cellStyle name="Normal 4 6 3 5" xfId="4929"/>
    <cellStyle name="Normal 4 6 3 5 2" xfId="13959"/>
    <cellStyle name="Normal 4 6 3 6" xfId="9477"/>
    <cellStyle name="Normal 4 6 4" xfId="633"/>
    <cellStyle name="Normal 4 6 4 2" xfId="1380"/>
    <cellStyle name="Normal 4 6 4 2 2" xfId="2874"/>
    <cellStyle name="Normal 4 6 4 2 2 2" xfId="7356"/>
    <cellStyle name="Normal 4 6 4 2 2 2 2" xfId="16386"/>
    <cellStyle name="Normal 4 6 4 2 2 3" xfId="11904"/>
    <cellStyle name="Normal 4 6 4 2 3" xfId="4368"/>
    <cellStyle name="Normal 4 6 4 2 3 2" xfId="8850"/>
    <cellStyle name="Normal 4 6 4 2 3 2 2" xfId="17880"/>
    <cellStyle name="Normal 4 6 4 2 3 3" xfId="13398"/>
    <cellStyle name="Normal 4 6 4 2 4" xfId="5862"/>
    <cellStyle name="Normal 4 6 4 2 4 2" xfId="14892"/>
    <cellStyle name="Normal 4 6 4 2 5" xfId="10410"/>
    <cellStyle name="Normal 4 6 4 3" xfId="2127"/>
    <cellStyle name="Normal 4 6 4 3 2" xfId="6609"/>
    <cellStyle name="Normal 4 6 4 3 2 2" xfId="15639"/>
    <cellStyle name="Normal 4 6 4 3 3" xfId="11157"/>
    <cellStyle name="Normal 4 6 4 4" xfId="3621"/>
    <cellStyle name="Normal 4 6 4 4 2" xfId="8103"/>
    <cellStyle name="Normal 4 6 4 4 2 2" xfId="17133"/>
    <cellStyle name="Normal 4 6 4 4 3" xfId="12651"/>
    <cellStyle name="Normal 4 6 4 5" xfId="5115"/>
    <cellStyle name="Normal 4 6 4 5 2" xfId="14145"/>
    <cellStyle name="Normal 4 6 4 6" xfId="9663"/>
    <cellStyle name="Normal 4 6 5" xfId="820"/>
    <cellStyle name="Normal 4 6 5 2" xfId="2314"/>
    <cellStyle name="Normal 4 6 5 2 2" xfId="6796"/>
    <cellStyle name="Normal 4 6 5 2 2 2" xfId="15826"/>
    <cellStyle name="Normal 4 6 5 2 3" xfId="11344"/>
    <cellStyle name="Normal 4 6 5 3" xfId="3808"/>
    <cellStyle name="Normal 4 6 5 3 2" xfId="8290"/>
    <cellStyle name="Normal 4 6 5 3 2 2" xfId="17320"/>
    <cellStyle name="Normal 4 6 5 3 3" xfId="12838"/>
    <cellStyle name="Normal 4 6 5 4" xfId="5302"/>
    <cellStyle name="Normal 4 6 5 4 2" xfId="14332"/>
    <cellStyle name="Normal 4 6 5 5" xfId="9850"/>
    <cellStyle name="Normal 4 6 6" xfId="1569"/>
    <cellStyle name="Normal 4 6 6 2" xfId="6051"/>
    <cellStyle name="Normal 4 6 6 2 2" xfId="15081"/>
    <cellStyle name="Normal 4 6 6 3" xfId="10599"/>
    <cellStyle name="Normal 4 6 7" xfId="3063"/>
    <cellStyle name="Normal 4 6 7 2" xfId="7545"/>
    <cellStyle name="Normal 4 6 7 2 2" xfId="16575"/>
    <cellStyle name="Normal 4 6 7 3" xfId="12093"/>
    <cellStyle name="Normal 4 6 8" xfId="4557"/>
    <cellStyle name="Normal 4 6 8 2" xfId="13587"/>
    <cellStyle name="Normal 4 6 9" xfId="9105"/>
    <cellStyle name="Normal 4 7" xfId="110"/>
    <cellStyle name="Normal 4 7 2" xfId="296"/>
    <cellStyle name="Normal 4 7 2 2" xfId="1039"/>
    <cellStyle name="Normal 4 7 2 2 2" xfId="2533"/>
    <cellStyle name="Normal 4 7 2 2 2 2" xfId="7015"/>
    <cellStyle name="Normal 4 7 2 2 2 2 2" xfId="16045"/>
    <cellStyle name="Normal 4 7 2 2 2 3" xfId="11563"/>
    <cellStyle name="Normal 4 7 2 2 3" xfId="4027"/>
    <cellStyle name="Normal 4 7 2 2 3 2" xfId="8509"/>
    <cellStyle name="Normal 4 7 2 2 3 2 2" xfId="17539"/>
    <cellStyle name="Normal 4 7 2 2 3 3" xfId="13057"/>
    <cellStyle name="Normal 4 7 2 2 4" xfId="5521"/>
    <cellStyle name="Normal 4 7 2 2 4 2" xfId="14551"/>
    <cellStyle name="Normal 4 7 2 2 5" xfId="10069"/>
    <cellStyle name="Normal 4 7 2 3" xfId="1790"/>
    <cellStyle name="Normal 4 7 2 3 2" xfId="6272"/>
    <cellStyle name="Normal 4 7 2 3 2 2" xfId="15302"/>
    <cellStyle name="Normal 4 7 2 3 3" xfId="10820"/>
    <cellStyle name="Normal 4 7 2 4" xfId="3284"/>
    <cellStyle name="Normal 4 7 2 4 2" xfId="7766"/>
    <cellStyle name="Normal 4 7 2 4 2 2" xfId="16796"/>
    <cellStyle name="Normal 4 7 2 4 3" xfId="12314"/>
    <cellStyle name="Normal 4 7 2 5" xfId="4778"/>
    <cellStyle name="Normal 4 7 2 5 2" xfId="13808"/>
    <cellStyle name="Normal 4 7 2 6" xfId="9326"/>
    <cellStyle name="Normal 4 7 3" xfId="482"/>
    <cellStyle name="Normal 4 7 3 2" xfId="1229"/>
    <cellStyle name="Normal 4 7 3 2 2" xfId="2723"/>
    <cellStyle name="Normal 4 7 3 2 2 2" xfId="7205"/>
    <cellStyle name="Normal 4 7 3 2 2 2 2" xfId="16235"/>
    <cellStyle name="Normal 4 7 3 2 2 3" xfId="11753"/>
    <cellStyle name="Normal 4 7 3 2 3" xfId="4217"/>
    <cellStyle name="Normal 4 7 3 2 3 2" xfId="8699"/>
    <cellStyle name="Normal 4 7 3 2 3 2 2" xfId="17729"/>
    <cellStyle name="Normal 4 7 3 2 3 3" xfId="13247"/>
    <cellStyle name="Normal 4 7 3 2 4" xfId="5711"/>
    <cellStyle name="Normal 4 7 3 2 4 2" xfId="14741"/>
    <cellStyle name="Normal 4 7 3 2 5" xfId="10259"/>
    <cellStyle name="Normal 4 7 3 3" xfId="1976"/>
    <cellStyle name="Normal 4 7 3 3 2" xfId="6458"/>
    <cellStyle name="Normal 4 7 3 3 2 2" xfId="15488"/>
    <cellStyle name="Normal 4 7 3 3 3" xfId="11006"/>
    <cellStyle name="Normal 4 7 3 4" xfId="3470"/>
    <cellStyle name="Normal 4 7 3 4 2" xfId="7952"/>
    <cellStyle name="Normal 4 7 3 4 2 2" xfId="16982"/>
    <cellStyle name="Normal 4 7 3 4 3" xfId="12500"/>
    <cellStyle name="Normal 4 7 3 5" xfId="4964"/>
    <cellStyle name="Normal 4 7 3 5 2" xfId="13994"/>
    <cellStyle name="Normal 4 7 3 6" xfId="9512"/>
    <cellStyle name="Normal 4 7 4" xfId="668"/>
    <cellStyle name="Normal 4 7 4 2" xfId="1415"/>
    <cellStyle name="Normal 4 7 4 2 2" xfId="2909"/>
    <cellStyle name="Normal 4 7 4 2 2 2" xfId="7391"/>
    <cellStyle name="Normal 4 7 4 2 2 2 2" xfId="16421"/>
    <cellStyle name="Normal 4 7 4 2 2 3" xfId="11939"/>
    <cellStyle name="Normal 4 7 4 2 3" xfId="4403"/>
    <cellStyle name="Normal 4 7 4 2 3 2" xfId="8885"/>
    <cellStyle name="Normal 4 7 4 2 3 2 2" xfId="17915"/>
    <cellStyle name="Normal 4 7 4 2 3 3" xfId="13433"/>
    <cellStyle name="Normal 4 7 4 2 4" xfId="5897"/>
    <cellStyle name="Normal 4 7 4 2 4 2" xfId="14927"/>
    <cellStyle name="Normal 4 7 4 2 5" xfId="10445"/>
    <cellStyle name="Normal 4 7 4 3" xfId="2162"/>
    <cellStyle name="Normal 4 7 4 3 2" xfId="6644"/>
    <cellStyle name="Normal 4 7 4 3 2 2" xfId="15674"/>
    <cellStyle name="Normal 4 7 4 3 3" xfId="11192"/>
    <cellStyle name="Normal 4 7 4 4" xfId="3656"/>
    <cellStyle name="Normal 4 7 4 4 2" xfId="8138"/>
    <cellStyle name="Normal 4 7 4 4 2 2" xfId="17168"/>
    <cellStyle name="Normal 4 7 4 4 3" xfId="12686"/>
    <cellStyle name="Normal 4 7 4 5" xfId="5150"/>
    <cellStyle name="Normal 4 7 4 5 2" xfId="14180"/>
    <cellStyle name="Normal 4 7 4 6" xfId="9698"/>
    <cellStyle name="Normal 4 7 5" xfId="855"/>
    <cellStyle name="Normal 4 7 5 2" xfId="2349"/>
    <cellStyle name="Normal 4 7 5 2 2" xfId="6831"/>
    <cellStyle name="Normal 4 7 5 2 2 2" xfId="15861"/>
    <cellStyle name="Normal 4 7 5 2 3" xfId="11379"/>
    <cellStyle name="Normal 4 7 5 3" xfId="3843"/>
    <cellStyle name="Normal 4 7 5 3 2" xfId="8325"/>
    <cellStyle name="Normal 4 7 5 3 2 2" xfId="17355"/>
    <cellStyle name="Normal 4 7 5 3 3" xfId="12873"/>
    <cellStyle name="Normal 4 7 5 4" xfId="5337"/>
    <cellStyle name="Normal 4 7 5 4 2" xfId="14367"/>
    <cellStyle name="Normal 4 7 5 5" xfId="9885"/>
    <cellStyle name="Normal 4 7 6" xfId="1604"/>
    <cellStyle name="Normal 4 7 6 2" xfId="6086"/>
    <cellStyle name="Normal 4 7 6 2 2" xfId="15116"/>
    <cellStyle name="Normal 4 7 6 3" xfId="10634"/>
    <cellStyle name="Normal 4 7 7" xfId="3098"/>
    <cellStyle name="Normal 4 7 7 2" xfId="7580"/>
    <cellStyle name="Normal 4 7 7 2 2" xfId="16610"/>
    <cellStyle name="Normal 4 7 7 3" xfId="12128"/>
    <cellStyle name="Normal 4 7 8" xfId="4592"/>
    <cellStyle name="Normal 4 7 8 2" xfId="13622"/>
    <cellStyle name="Normal 4 7 9" xfId="9140"/>
    <cellStyle name="Normal 4 8" xfId="122"/>
    <cellStyle name="Normal 4 8 2" xfId="308"/>
    <cellStyle name="Normal 4 8 2 2" xfId="1051"/>
    <cellStyle name="Normal 4 8 2 2 2" xfId="2545"/>
    <cellStyle name="Normal 4 8 2 2 2 2" xfId="7027"/>
    <cellStyle name="Normal 4 8 2 2 2 2 2" xfId="16057"/>
    <cellStyle name="Normal 4 8 2 2 2 3" xfId="11575"/>
    <cellStyle name="Normal 4 8 2 2 3" xfId="4039"/>
    <cellStyle name="Normal 4 8 2 2 3 2" xfId="8521"/>
    <cellStyle name="Normal 4 8 2 2 3 2 2" xfId="17551"/>
    <cellStyle name="Normal 4 8 2 2 3 3" xfId="13069"/>
    <cellStyle name="Normal 4 8 2 2 4" xfId="5533"/>
    <cellStyle name="Normal 4 8 2 2 4 2" xfId="14563"/>
    <cellStyle name="Normal 4 8 2 2 5" xfId="10081"/>
    <cellStyle name="Normal 4 8 2 3" xfId="1802"/>
    <cellStyle name="Normal 4 8 2 3 2" xfId="6284"/>
    <cellStyle name="Normal 4 8 2 3 2 2" xfId="15314"/>
    <cellStyle name="Normal 4 8 2 3 3" xfId="10832"/>
    <cellStyle name="Normal 4 8 2 4" xfId="3296"/>
    <cellStyle name="Normal 4 8 2 4 2" xfId="7778"/>
    <cellStyle name="Normal 4 8 2 4 2 2" xfId="16808"/>
    <cellStyle name="Normal 4 8 2 4 3" xfId="12326"/>
    <cellStyle name="Normal 4 8 2 5" xfId="4790"/>
    <cellStyle name="Normal 4 8 2 5 2" xfId="13820"/>
    <cellStyle name="Normal 4 8 2 6" xfId="9338"/>
    <cellStyle name="Normal 4 8 3" xfId="494"/>
    <cellStyle name="Normal 4 8 3 2" xfId="1241"/>
    <cellStyle name="Normal 4 8 3 2 2" xfId="2735"/>
    <cellStyle name="Normal 4 8 3 2 2 2" xfId="7217"/>
    <cellStyle name="Normal 4 8 3 2 2 2 2" xfId="16247"/>
    <cellStyle name="Normal 4 8 3 2 2 3" xfId="11765"/>
    <cellStyle name="Normal 4 8 3 2 3" xfId="4229"/>
    <cellStyle name="Normal 4 8 3 2 3 2" xfId="8711"/>
    <cellStyle name="Normal 4 8 3 2 3 2 2" xfId="17741"/>
    <cellStyle name="Normal 4 8 3 2 3 3" xfId="13259"/>
    <cellStyle name="Normal 4 8 3 2 4" xfId="5723"/>
    <cellStyle name="Normal 4 8 3 2 4 2" xfId="14753"/>
    <cellStyle name="Normal 4 8 3 2 5" xfId="10271"/>
    <cellStyle name="Normal 4 8 3 3" xfId="1988"/>
    <cellStyle name="Normal 4 8 3 3 2" xfId="6470"/>
    <cellStyle name="Normal 4 8 3 3 2 2" xfId="15500"/>
    <cellStyle name="Normal 4 8 3 3 3" xfId="11018"/>
    <cellStyle name="Normal 4 8 3 4" xfId="3482"/>
    <cellStyle name="Normal 4 8 3 4 2" xfId="7964"/>
    <cellStyle name="Normal 4 8 3 4 2 2" xfId="16994"/>
    <cellStyle name="Normal 4 8 3 4 3" xfId="12512"/>
    <cellStyle name="Normal 4 8 3 5" xfId="4976"/>
    <cellStyle name="Normal 4 8 3 5 2" xfId="14006"/>
    <cellStyle name="Normal 4 8 3 6" xfId="9524"/>
    <cellStyle name="Normal 4 8 4" xfId="680"/>
    <cellStyle name="Normal 4 8 4 2" xfId="1427"/>
    <cellStyle name="Normal 4 8 4 2 2" xfId="2921"/>
    <cellStyle name="Normal 4 8 4 2 2 2" xfId="7403"/>
    <cellStyle name="Normal 4 8 4 2 2 2 2" xfId="16433"/>
    <cellStyle name="Normal 4 8 4 2 2 3" xfId="11951"/>
    <cellStyle name="Normal 4 8 4 2 3" xfId="4415"/>
    <cellStyle name="Normal 4 8 4 2 3 2" xfId="8897"/>
    <cellStyle name="Normal 4 8 4 2 3 2 2" xfId="17927"/>
    <cellStyle name="Normal 4 8 4 2 3 3" xfId="13445"/>
    <cellStyle name="Normal 4 8 4 2 4" xfId="5909"/>
    <cellStyle name="Normal 4 8 4 2 4 2" xfId="14939"/>
    <cellStyle name="Normal 4 8 4 2 5" xfId="10457"/>
    <cellStyle name="Normal 4 8 4 3" xfId="2174"/>
    <cellStyle name="Normal 4 8 4 3 2" xfId="6656"/>
    <cellStyle name="Normal 4 8 4 3 2 2" xfId="15686"/>
    <cellStyle name="Normal 4 8 4 3 3" xfId="11204"/>
    <cellStyle name="Normal 4 8 4 4" xfId="3668"/>
    <cellStyle name="Normal 4 8 4 4 2" xfId="8150"/>
    <cellStyle name="Normal 4 8 4 4 2 2" xfId="17180"/>
    <cellStyle name="Normal 4 8 4 4 3" xfId="12698"/>
    <cellStyle name="Normal 4 8 4 5" xfId="5162"/>
    <cellStyle name="Normal 4 8 4 5 2" xfId="14192"/>
    <cellStyle name="Normal 4 8 4 6" xfId="9710"/>
    <cellStyle name="Normal 4 8 5" xfId="867"/>
    <cellStyle name="Normal 4 8 5 2" xfId="2361"/>
    <cellStyle name="Normal 4 8 5 2 2" xfId="6843"/>
    <cellStyle name="Normal 4 8 5 2 2 2" xfId="15873"/>
    <cellStyle name="Normal 4 8 5 2 3" xfId="11391"/>
    <cellStyle name="Normal 4 8 5 3" xfId="3855"/>
    <cellStyle name="Normal 4 8 5 3 2" xfId="8337"/>
    <cellStyle name="Normal 4 8 5 3 2 2" xfId="17367"/>
    <cellStyle name="Normal 4 8 5 3 3" xfId="12885"/>
    <cellStyle name="Normal 4 8 5 4" xfId="5349"/>
    <cellStyle name="Normal 4 8 5 4 2" xfId="14379"/>
    <cellStyle name="Normal 4 8 5 5" xfId="9897"/>
    <cellStyle name="Normal 4 8 6" xfId="1616"/>
    <cellStyle name="Normal 4 8 6 2" xfId="6098"/>
    <cellStyle name="Normal 4 8 6 2 2" xfId="15128"/>
    <cellStyle name="Normal 4 8 6 3" xfId="10646"/>
    <cellStyle name="Normal 4 8 7" xfId="3110"/>
    <cellStyle name="Normal 4 8 7 2" xfId="7592"/>
    <cellStyle name="Normal 4 8 7 2 2" xfId="16622"/>
    <cellStyle name="Normal 4 8 7 3" xfId="12140"/>
    <cellStyle name="Normal 4 8 8" xfId="4604"/>
    <cellStyle name="Normal 4 8 8 2" xfId="13634"/>
    <cellStyle name="Normal 4 8 9" xfId="9152"/>
    <cellStyle name="Normal 4 9" xfId="145"/>
    <cellStyle name="Normal 4 9 2" xfId="331"/>
    <cellStyle name="Normal 4 9 2 2" xfId="1074"/>
    <cellStyle name="Normal 4 9 2 2 2" xfId="2568"/>
    <cellStyle name="Normal 4 9 2 2 2 2" xfId="7050"/>
    <cellStyle name="Normal 4 9 2 2 2 2 2" xfId="16080"/>
    <cellStyle name="Normal 4 9 2 2 2 3" xfId="11598"/>
    <cellStyle name="Normal 4 9 2 2 3" xfId="4062"/>
    <cellStyle name="Normal 4 9 2 2 3 2" xfId="8544"/>
    <cellStyle name="Normal 4 9 2 2 3 2 2" xfId="17574"/>
    <cellStyle name="Normal 4 9 2 2 3 3" xfId="13092"/>
    <cellStyle name="Normal 4 9 2 2 4" xfId="5556"/>
    <cellStyle name="Normal 4 9 2 2 4 2" xfId="14586"/>
    <cellStyle name="Normal 4 9 2 2 5" xfId="10104"/>
    <cellStyle name="Normal 4 9 2 3" xfId="1825"/>
    <cellStyle name="Normal 4 9 2 3 2" xfId="6307"/>
    <cellStyle name="Normal 4 9 2 3 2 2" xfId="15337"/>
    <cellStyle name="Normal 4 9 2 3 3" xfId="10855"/>
    <cellStyle name="Normal 4 9 2 4" xfId="3319"/>
    <cellStyle name="Normal 4 9 2 4 2" xfId="7801"/>
    <cellStyle name="Normal 4 9 2 4 2 2" xfId="16831"/>
    <cellStyle name="Normal 4 9 2 4 3" xfId="12349"/>
    <cellStyle name="Normal 4 9 2 5" xfId="4813"/>
    <cellStyle name="Normal 4 9 2 5 2" xfId="13843"/>
    <cellStyle name="Normal 4 9 2 6" xfId="9361"/>
    <cellStyle name="Normal 4 9 3" xfId="517"/>
    <cellStyle name="Normal 4 9 3 2" xfId="1264"/>
    <cellStyle name="Normal 4 9 3 2 2" xfId="2758"/>
    <cellStyle name="Normal 4 9 3 2 2 2" xfId="7240"/>
    <cellStyle name="Normal 4 9 3 2 2 2 2" xfId="16270"/>
    <cellStyle name="Normal 4 9 3 2 2 3" xfId="11788"/>
    <cellStyle name="Normal 4 9 3 2 3" xfId="4252"/>
    <cellStyle name="Normal 4 9 3 2 3 2" xfId="8734"/>
    <cellStyle name="Normal 4 9 3 2 3 2 2" xfId="17764"/>
    <cellStyle name="Normal 4 9 3 2 3 3" xfId="13282"/>
    <cellStyle name="Normal 4 9 3 2 4" xfId="5746"/>
    <cellStyle name="Normal 4 9 3 2 4 2" xfId="14776"/>
    <cellStyle name="Normal 4 9 3 2 5" xfId="10294"/>
    <cellStyle name="Normal 4 9 3 3" xfId="2011"/>
    <cellStyle name="Normal 4 9 3 3 2" xfId="6493"/>
    <cellStyle name="Normal 4 9 3 3 2 2" xfId="15523"/>
    <cellStyle name="Normal 4 9 3 3 3" xfId="11041"/>
    <cellStyle name="Normal 4 9 3 4" xfId="3505"/>
    <cellStyle name="Normal 4 9 3 4 2" xfId="7987"/>
    <cellStyle name="Normal 4 9 3 4 2 2" xfId="17017"/>
    <cellStyle name="Normal 4 9 3 4 3" xfId="12535"/>
    <cellStyle name="Normal 4 9 3 5" xfId="4999"/>
    <cellStyle name="Normal 4 9 3 5 2" xfId="14029"/>
    <cellStyle name="Normal 4 9 3 6" xfId="9547"/>
    <cellStyle name="Normal 4 9 4" xfId="703"/>
    <cellStyle name="Normal 4 9 4 2" xfId="1450"/>
    <cellStyle name="Normal 4 9 4 2 2" xfId="2944"/>
    <cellStyle name="Normal 4 9 4 2 2 2" xfId="7426"/>
    <cellStyle name="Normal 4 9 4 2 2 2 2" xfId="16456"/>
    <cellStyle name="Normal 4 9 4 2 2 3" xfId="11974"/>
    <cellStyle name="Normal 4 9 4 2 3" xfId="4438"/>
    <cellStyle name="Normal 4 9 4 2 3 2" xfId="8920"/>
    <cellStyle name="Normal 4 9 4 2 3 2 2" xfId="17950"/>
    <cellStyle name="Normal 4 9 4 2 3 3" xfId="13468"/>
    <cellStyle name="Normal 4 9 4 2 4" xfId="5932"/>
    <cellStyle name="Normal 4 9 4 2 4 2" xfId="14962"/>
    <cellStyle name="Normal 4 9 4 2 5" xfId="10480"/>
    <cellStyle name="Normal 4 9 4 3" xfId="2197"/>
    <cellStyle name="Normal 4 9 4 3 2" xfId="6679"/>
    <cellStyle name="Normal 4 9 4 3 2 2" xfId="15709"/>
    <cellStyle name="Normal 4 9 4 3 3" xfId="11227"/>
    <cellStyle name="Normal 4 9 4 4" xfId="3691"/>
    <cellStyle name="Normal 4 9 4 4 2" xfId="8173"/>
    <cellStyle name="Normal 4 9 4 4 2 2" xfId="17203"/>
    <cellStyle name="Normal 4 9 4 4 3" xfId="12721"/>
    <cellStyle name="Normal 4 9 4 5" xfId="5185"/>
    <cellStyle name="Normal 4 9 4 5 2" xfId="14215"/>
    <cellStyle name="Normal 4 9 4 6" xfId="9733"/>
    <cellStyle name="Normal 4 9 5" xfId="890"/>
    <cellStyle name="Normal 4 9 5 2" xfId="2384"/>
    <cellStyle name="Normal 4 9 5 2 2" xfId="6866"/>
    <cellStyle name="Normal 4 9 5 2 2 2" xfId="15896"/>
    <cellStyle name="Normal 4 9 5 2 3" xfId="11414"/>
    <cellStyle name="Normal 4 9 5 3" xfId="3878"/>
    <cellStyle name="Normal 4 9 5 3 2" xfId="8360"/>
    <cellStyle name="Normal 4 9 5 3 2 2" xfId="17390"/>
    <cellStyle name="Normal 4 9 5 3 3" xfId="12908"/>
    <cellStyle name="Normal 4 9 5 4" xfId="5372"/>
    <cellStyle name="Normal 4 9 5 4 2" xfId="14402"/>
    <cellStyle name="Normal 4 9 5 5" xfId="9920"/>
    <cellStyle name="Normal 4 9 6" xfId="1639"/>
    <cellStyle name="Normal 4 9 6 2" xfId="6121"/>
    <cellStyle name="Normal 4 9 6 2 2" xfId="15151"/>
    <cellStyle name="Normal 4 9 6 3" xfId="10669"/>
    <cellStyle name="Normal 4 9 7" xfId="3133"/>
    <cellStyle name="Normal 4 9 7 2" xfId="7615"/>
    <cellStyle name="Normal 4 9 7 2 2" xfId="16645"/>
    <cellStyle name="Normal 4 9 7 3" xfId="12163"/>
    <cellStyle name="Normal 4 9 8" xfId="4627"/>
    <cellStyle name="Normal 4 9 8 2" xfId="13657"/>
    <cellStyle name="Normal 4 9 9" xfId="9175"/>
    <cellStyle name="Percent" xfId="1" builtinId="5"/>
    <cellStyle name="Percent 2" xfId="6"/>
    <cellStyle name="Percent 2 10" xfId="148"/>
    <cellStyle name="Percent 2 10 2" xfId="334"/>
    <cellStyle name="Percent 2 10 2 2" xfId="1077"/>
    <cellStyle name="Percent 2 10 2 2 2" xfId="2571"/>
    <cellStyle name="Percent 2 10 2 2 2 2" xfId="7053"/>
    <cellStyle name="Percent 2 10 2 2 2 2 2" xfId="16083"/>
    <cellStyle name="Percent 2 10 2 2 2 3" xfId="11601"/>
    <cellStyle name="Percent 2 10 2 2 3" xfId="4065"/>
    <cellStyle name="Percent 2 10 2 2 3 2" xfId="8547"/>
    <cellStyle name="Percent 2 10 2 2 3 2 2" xfId="17577"/>
    <cellStyle name="Percent 2 10 2 2 3 3" xfId="13095"/>
    <cellStyle name="Percent 2 10 2 2 4" xfId="5559"/>
    <cellStyle name="Percent 2 10 2 2 4 2" xfId="14589"/>
    <cellStyle name="Percent 2 10 2 2 5" xfId="10107"/>
    <cellStyle name="Percent 2 10 2 3" xfId="1828"/>
    <cellStyle name="Percent 2 10 2 3 2" xfId="6310"/>
    <cellStyle name="Percent 2 10 2 3 2 2" xfId="15340"/>
    <cellStyle name="Percent 2 10 2 3 3" xfId="10858"/>
    <cellStyle name="Percent 2 10 2 4" xfId="3322"/>
    <cellStyle name="Percent 2 10 2 4 2" xfId="7804"/>
    <cellStyle name="Percent 2 10 2 4 2 2" xfId="16834"/>
    <cellStyle name="Percent 2 10 2 4 3" xfId="12352"/>
    <cellStyle name="Percent 2 10 2 5" xfId="4816"/>
    <cellStyle name="Percent 2 10 2 5 2" xfId="13846"/>
    <cellStyle name="Percent 2 10 2 6" xfId="9364"/>
    <cellStyle name="Percent 2 10 3" xfId="520"/>
    <cellStyle name="Percent 2 10 3 2" xfId="1267"/>
    <cellStyle name="Percent 2 10 3 2 2" xfId="2761"/>
    <cellStyle name="Percent 2 10 3 2 2 2" xfId="7243"/>
    <cellStyle name="Percent 2 10 3 2 2 2 2" xfId="16273"/>
    <cellStyle name="Percent 2 10 3 2 2 3" xfId="11791"/>
    <cellStyle name="Percent 2 10 3 2 3" xfId="4255"/>
    <cellStyle name="Percent 2 10 3 2 3 2" xfId="8737"/>
    <cellStyle name="Percent 2 10 3 2 3 2 2" xfId="17767"/>
    <cellStyle name="Percent 2 10 3 2 3 3" xfId="13285"/>
    <cellStyle name="Percent 2 10 3 2 4" xfId="5749"/>
    <cellStyle name="Percent 2 10 3 2 4 2" xfId="14779"/>
    <cellStyle name="Percent 2 10 3 2 5" xfId="10297"/>
    <cellStyle name="Percent 2 10 3 3" xfId="2014"/>
    <cellStyle name="Percent 2 10 3 3 2" xfId="6496"/>
    <cellStyle name="Percent 2 10 3 3 2 2" xfId="15526"/>
    <cellStyle name="Percent 2 10 3 3 3" xfId="11044"/>
    <cellStyle name="Percent 2 10 3 4" xfId="3508"/>
    <cellStyle name="Percent 2 10 3 4 2" xfId="7990"/>
    <cellStyle name="Percent 2 10 3 4 2 2" xfId="17020"/>
    <cellStyle name="Percent 2 10 3 4 3" xfId="12538"/>
    <cellStyle name="Percent 2 10 3 5" xfId="5002"/>
    <cellStyle name="Percent 2 10 3 5 2" xfId="14032"/>
    <cellStyle name="Percent 2 10 3 6" xfId="9550"/>
    <cellStyle name="Percent 2 10 4" xfId="706"/>
    <cellStyle name="Percent 2 10 4 2" xfId="1453"/>
    <cellStyle name="Percent 2 10 4 2 2" xfId="2947"/>
    <cellStyle name="Percent 2 10 4 2 2 2" xfId="7429"/>
    <cellStyle name="Percent 2 10 4 2 2 2 2" xfId="16459"/>
    <cellStyle name="Percent 2 10 4 2 2 3" xfId="11977"/>
    <cellStyle name="Percent 2 10 4 2 3" xfId="4441"/>
    <cellStyle name="Percent 2 10 4 2 3 2" xfId="8923"/>
    <cellStyle name="Percent 2 10 4 2 3 2 2" xfId="17953"/>
    <cellStyle name="Percent 2 10 4 2 3 3" xfId="13471"/>
    <cellStyle name="Percent 2 10 4 2 4" xfId="5935"/>
    <cellStyle name="Percent 2 10 4 2 4 2" xfId="14965"/>
    <cellStyle name="Percent 2 10 4 2 5" xfId="10483"/>
    <cellStyle name="Percent 2 10 4 3" xfId="2200"/>
    <cellStyle name="Percent 2 10 4 3 2" xfId="6682"/>
    <cellStyle name="Percent 2 10 4 3 2 2" xfId="15712"/>
    <cellStyle name="Percent 2 10 4 3 3" xfId="11230"/>
    <cellStyle name="Percent 2 10 4 4" xfId="3694"/>
    <cellStyle name="Percent 2 10 4 4 2" xfId="8176"/>
    <cellStyle name="Percent 2 10 4 4 2 2" xfId="17206"/>
    <cellStyle name="Percent 2 10 4 4 3" xfId="12724"/>
    <cellStyle name="Percent 2 10 4 5" xfId="5188"/>
    <cellStyle name="Percent 2 10 4 5 2" xfId="14218"/>
    <cellStyle name="Percent 2 10 4 6" xfId="9736"/>
    <cellStyle name="Percent 2 10 5" xfId="893"/>
    <cellStyle name="Percent 2 10 5 2" xfId="2387"/>
    <cellStyle name="Percent 2 10 5 2 2" xfId="6869"/>
    <cellStyle name="Percent 2 10 5 2 2 2" xfId="15899"/>
    <cellStyle name="Percent 2 10 5 2 3" xfId="11417"/>
    <cellStyle name="Percent 2 10 5 3" xfId="3881"/>
    <cellStyle name="Percent 2 10 5 3 2" xfId="8363"/>
    <cellStyle name="Percent 2 10 5 3 2 2" xfId="17393"/>
    <cellStyle name="Percent 2 10 5 3 3" xfId="12911"/>
    <cellStyle name="Percent 2 10 5 4" xfId="5375"/>
    <cellStyle name="Percent 2 10 5 4 2" xfId="14405"/>
    <cellStyle name="Percent 2 10 5 5" xfId="9923"/>
    <cellStyle name="Percent 2 10 6" xfId="1642"/>
    <cellStyle name="Percent 2 10 6 2" xfId="6124"/>
    <cellStyle name="Percent 2 10 6 2 2" xfId="15154"/>
    <cellStyle name="Percent 2 10 6 3" xfId="10672"/>
    <cellStyle name="Percent 2 10 7" xfId="3136"/>
    <cellStyle name="Percent 2 10 7 2" xfId="7618"/>
    <cellStyle name="Percent 2 10 7 2 2" xfId="16648"/>
    <cellStyle name="Percent 2 10 7 3" xfId="12166"/>
    <cellStyle name="Percent 2 10 8" xfId="4630"/>
    <cellStyle name="Percent 2 10 8 2" xfId="13660"/>
    <cellStyle name="Percent 2 10 9" xfId="9178"/>
    <cellStyle name="Percent 2 11" xfId="171"/>
    <cellStyle name="Percent 2 11 2" xfId="357"/>
    <cellStyle name="Percent 2 11 2 2" xfId="1100"/>
    <cellStyle name="Percent 2 11 2 2 2" xfId="2594"/>
    <cellStyle name="Percent 2 11 2 2 2 2" xfId="7076"/>
    <cellStyle name="Percent 2 11 2 2 2 2 2" xfId="16106"/>
    <cellStyle name="Percent 2 11 2 2 2 3" xfId="11624"/>
    <cellStyle name="Percent 2 11 2 2 3" xfId="4088"/>
    <cellStyle name="Percent 2 11 2 2 3 2" xfId="8570"/>
    <cellStyle name="Percent 2 11 2 2 3 2 2" xfId="17600"/>
    <cellStyle name="Percent 2 11 2 2 3 3" xfId="13118"/>
    <cellStyle name="Percent 2 11 2 2 4" xfId="5582"/>
    <cellStyle name="Percent 2 11 2 2 4 2" xfId="14612"/>
    <cellStyle name="Percent 2 11 2 2 5" xfId="10130"/>
    <cellStyle name="Percent 2 11 2 3" xfId="1851"/>
    <cellStyle name="Percent 2 11 2 3 2" xfId="6333"/>
    <cellStyle name="Percent 2 11 2 3 2 2" xfId="15363"/>
    <cellStyle name="Percent 2 11 2 3 3" xfId="10881"/>
    <cellStyle name="Percent 2 11 2 4" xfId="3345"/>
    <cellStyle name="Percent 2 11 2 4 2" xfId="7827"/>
    <cellStyle name="Percent 2 11 2 4 2 2" xfId="16857"/>
    <cellStyle name="Percent 2 11 2 4 3" xfId="12375"/>
    <cellStyle name="Percent 2 11 2 5" xfId="4839"/>
    <cellStyle name="Percent 2 11 2 5 2" xfId="13869"/>
    <cellStyle name="Percent 2 11 2 6" xfId="9387"/>
    <cellStyle name="Percent 2 11 3" xfId="543"/>
    <cellStyle name="Percent 2 11 3 2" xfId="1290"/>
    <cellStyle name="Percent 2 11 3 2 2" xfId="2784"/>
    <cellStyle name="Percent 2 11 3 2 2 2" xfId="7266"/>
    <cellStyle name="Percent 2 11 3 2 2 2 2" xfId="16296"/>
    <cellStyle name="Percent 2 11 3 2 2 3" xfId="11814"/>
    <cellStyle name="Percent 2 11 3 2 3" xfId="4278"/>
    <cellStyle name="Percent 2 11 3 2 3 2" xfId="8760"/>
    <cellStyle name="Percent 2 11 3 2 3 2 2" xfId="17790"/>
    <cellStyle name="Percent 2 11 3 2 3 3" xfId="13308"/>
    <cellStyle name="Percent 2 11 3 2 4" xfId="5772"/>
    <cellStyle name="Percent 2 11 3 2 4 2" xfId="14802"/>
    <cellStyle name="Percent 2 11 3 2 5" xfId="10320"/>
    <cellStyle name="Percent 2 11 3 3" xfId="2037"/>
    <cellStyle name="Percent 2 11 3 3 2" xfId="6519"/>
    <cellStyle name="Percent 2 11 3 3 2 2" xfId="15549"/>
    <cellStyle name="Percent 2 11 3 3 3" xfId="11067"/>
    <cellStyle name="Percent 2 11 3 4" xfId="3531"/>
    <cellStyle name="Percent 2 11 3 4 2" xfId="8013"/>
    <cellStyle name="Percent 2 11 3 4 2 2" xfId="17043"/>
    <cellStyle name="Percent 2 11 3 4 3" xfId="12561"/>
    <cellStyle name="Percent 2 11 3 5" xfId="5025"/>
    <cellStyle name="Percent 2 11 3 5 2" xfId="14055"/>
    <cellStyle name="Percent 2 11 3 6" xfId="9573"/>
    <cellStyle name="Percent 2 11 4" xfId="729"/>
    <cellStyle name="Percent 2 11 4 2" xfId="1476"/>
    <cellStyle name="Percent 2 11 4 2 2" xfId="2970"/>
    <cellStyle name="Percent 2 11 4 2 2 2" xfId="7452"/>
    <cellStyle name="Percent 2 11 4 2 2 2 2" xfId="16482"/>
    <cellStyle name="Percent 2 11 4 2 2 3" xfId="12000"/>
    <cellStyle name="Percent 2 11 4 2 3" xfId="4464"/>
    <cellStyle name="Percent 2 11 4 2 3 2" xfId="8946"/>
    <cellStyle name="Percent 2 11 4 2 3 2 2" xfId="17976"/>
    <cellStyle name="Percent 2 11 4 2 3 3" xfId="13494"/>
    <cellStyle name="Percent 2 11 4 2 4" xfId="5958"/>
    <cellStyle name="Percent 2 11 4 2 4 2" xfId="14988"/>
    <cellStyle name="Percent 2 11 4 2 5" xfId="10506"/>
    <cellStyle name="Percent 2 11 4 3" xfId="2223"/>
    <cellStyle name="Percent 2 11 4 3 2" xfId="6705"/>
    <cellStyle name="Percent 2 11 4 3 2 2" xfId="15735"/>
    <cellStyle name="Percent 2 11 4 3 3" xfId="11253"/>
    <cellStyle name="Percent 2 11 4 4" xfId="3717"/>
    <cellStyle name="Percent 2 11 4 4 2" xfId="8199"/>
    <cellStyle name="Percent 2 11 4 4 2 2" xfId="17229"/>
    <cellStyle name="Percent 2 11 4 4 3" xfId="12747"/>
    <cellStyle name="Percent 2 11 4 5" xfId="5211"/>
    <cellStyle name="Percent 2 11 4 5 2" xfId="14241"/>
    <cellStyle name="Percent 2 11 4 6" xfId="9759"/>
    <cellStyle name="Percent 2 11 5" xfId="916"/>
    <cellStyle name="Percent 2 11 5 2" xfId="2410"/>
    <cellStyle name="Percent 2 11 5 2 2" xfId="6892"/>
    <cellStyle name="Percent 2 11 5 2 2 2" xfId="15922"/>
    <cellStyle name="Percent 2 11 5 2 3" xfId="11440"/>
    <cellStyle name="Percent 2 11 5 3" xfId="3904"/>
    <cellStyle name="Percent 2 11 5 3 2" xfId="8386"/>
    <cellStyle name="Percent 2 11 5 3 2 2" xfId="17416"/>
    <cellStyle name="Percent 2 11 5 3 3" xfId="12934"/>
    <cellStyle name="Percent 2 11 5 4" xfId="5398"/>
    <cellStyle name="Percent 2 11 5 4 2" xfId="14428"/>
    <cellStyle name="Percent 2 11 5 5" xfId="9946"/>
    <cellStyle name="Percent 2 11 6" xfId="1665"/>
    <cellStyle name="Percent 2 11 6 2" xfId="6147"/>
    <cellStyle name="Percent 2 11 6 2 2" xfId="15177"/>
    <cellStyle name="Percent 2 11 6 3" xfId="10695"/>
    <cellStyle name="Percent 2 11 7" xfId="3159"/>
    <cellStyle name="Percent 2 11 7 2" xfId="7641"/>
    <cellStyle name="Percent 2 11 7 2 2" xfId="16671"/>
    <cellStyle name="Percent 2 11 7 3" xfId="12189"/>
    <cellStyle name="Percent 2 11 8" xfId="4653"/>
    <cellStyle name="Percent 2 11 8 2" xfId="13683"/>
    <cellStyle name="Percent 2 11 9" xfId="9201"/>
    <cellStyle name="Percent 2 12" xfId="194"/>
    <cellStyle name="Percent 2 12 2" xfId="939"/>
    <cellStyle name="Percent 2 12 2 2" xfId="2433"/>
    <cellStyle name="Percent 2 12 2 2 2" xfId="6915"/>
    <cellStyle name="Percent 2 12 2 2 2 2" xfId="15945"/>
    <cellStyle name="Percent 2 12 2 2 3" xfId="11463"/>
    <cellStyle name="Percent 2 12 2 3" xfId="3927"/>
    <cellStyle name="Percent 2 12 2 3 2" xfId="8409"/>
    <cellStyle name="Percent 2 12 2 3 2 2" xfId="17439"/>
    <cellStyle name="Percent 2 12 2 3 3" xfId="12957"/>
    <cellStyle name="Percent 2 12 2 4" xfId="5421"/>
    <cellStyle name="Percent 2 12 2 4 2" xfId="14451"/>
    <cellStyle name="Percent 2 12 2 5" xfId="9969"/>
    <cellStyle name="Percent 2 12 3" xfId="1688"/>
    <cellStyle name="Percent 2 12 3 2" xfId="6170"/>
    <cellStyle name="Percent 2 12 3 2 2" xfId="15200"/>
    <cellStyle name="Percent 2 12 3 3" xfId="10718"/>
    <cellStyle name="Percent 2 12 4" xfId="3182"/>
    <cellStyle name="Percent 2 12 4 2" xfId="7664"/>
    <cellStyle name="Percent 2 12 4 2 2" xfId="16694"/>
    <cellStyle name="Percent 2 12 4 3" xfId="12212"/>
    <cellStyle name="Percent 2 12 5" xfId="4676"/>
    <cellStyle name="Percent 2 12 5 2" xfId="13706"/>
    <cellStyle name="Percent 2 12 6" xfId="9224"/>
    <cellStyle name="Percent 2 13" xfId="380"/>
    <cellStyle name="Percent 2 13 2" xfId="1127"/>
    <cellStyle name="Percent 2 13 2 2" xfId="2621"/>
    <cellStyle name="Percent 2 13 2 2 2" xfId="7103"/>
    <cellStyle name="Percent 2 13 2 2 2 2" xfId="16133"/>
    <cellStyle name="Percent 2 13 2 2 3" xfId="11651"/>
    <cellStyle name="Percent 2 13 2 3" xfId="4115"/>
    <cellStyle name="Percent 2 13 2 3 2" xfId="8597"/>
    <cellStyle name="Percent 2 13 2 3 2 2" xfId="17627"/>
    <cellStyle name="Percent 2 13 2 3 3" xfId="13145"/>
    <cellStyle name="Percent 2 13 2 4" xfId="5609"/>
    <cellStyle name="Percent 2 13 2 4 2" xfId="14639"/>
    <cellStyle name="Percent 2 13 2 5" xfId="10157"/>
    <cellStyle name="Percent 2 13 3" xfId="1874"/>
    <cellStyle name="Percent 2 13 3 2" xfId="6356"/>
    <cellStyle name="Percent 2 13 3 2 2" xfId="15386"/>
    <cellStyle name="Percent 2 13 3 3" xfId="10904"/>
    <cellStyle name="Percent 2 13 4" xfId="3368"/>
    <cellStyle name="Percent 2 13 4 2" xfId="7850"/>
    <cellStyle name="Percent 2 13 4 2 2" xfId="16880"/>
    <cellStyle name="Percent 2 13 4 3" xfId="12398"/>
    <cellStyle name="Percent 2 13 5" xfId="4862"/>
    <cellStyle name="Percent 2 13 5 2" xfId="13892"/>
    <cellStyle name="Percent 2 13 6" xfId="9410"/>
    <cellStyle name="Percent 2 14" xfId="566"/>
    <cellStyle name="Percent 2 14 2" xfId="1313"/>
    <cellStyle name="Percent 2 14 2 2" xfId="2807"/>
    <cellStyle name="Percent 2 14 2 2 2" xfId="7289"/>
    <cellStyle name="Percent 2 14 2 2 2 2" xfId="16319"/>
    <cellStyle name="Percent 2 14 2 2 3" xfId="11837"/>
    <cellStyle name="Percent 2 14 2 3" xfId="4301"/>
    <cellStyle name="Percent 2 14 2 3 2" xfId="8783"/>
    <cellStyle name="Percent 2 14 2 3 2 2" xfId="17813"/>
    <cellStyle name="Percent 2 14 2 3 3" xfId="13331"/>
    <cellStyle name="Percent 2 14 2 4" xfId="5795"/>
    <cellStyle name="Percent 2 14 2 4 2" xfId="14825"/>
    <cellStyle name="Percent 2 14 2 5" xfId="10343"/>
    <cellStyle name="Percent 2 14 3" xfId="2060"/>
    <cellStyle name="Percent 2 14 3 2" xfId="6542"/>
    <cellStyle name="Percent 2 14 3 2 2" xfId="15572"/>
    <cellStyle name="Percent 2 14 3 3" xfId="11090"/>
    <cellStyle name="Percent 2 14 4" xfId="3554"/>
    <cellStyle name="Percent 2 14 4 2" xfId="8036"/>
    <cellStyle name="Percent 2 14 4 2 2" xfId="17066"/>
    <cellStyle name="Percent 2 14 4 3" xfId="12584"/>
    <cellStyle name="Percent 2 14 5" xfId="5048"/>
    <cellStyle name="Percent 2 14 5 2" xfId="14078"/>
    <cellStyle name="Percent 2 14 6" xfId="9596"/>
    <cellStyle name="Percent 2 15" xfId="753"/>
    <cellStyle name="Percent 2 15 2" xfId="2247"/>
    <cellStyle name="Percent 2 15 2 2" xfId="6729"/>
    <cellStyle name="Percent 2 15 2 2 2" xfId="15759"/>
    <cellStyle name="Percent 2 15 2 3" xfId="11277"/>
    <cellStyle name="Percent 2 15 3" xfId="3741"/>
    <cellStyle name="Percent 2 15 3 2" xfId="8223"/>
    <cellStyle name="Percent 2 15 3 2 2" xfId="17253"/>
    <cellStyle name="Percent 2 15 3 3" xfId="12771"/>
    <cellStyle name="Percent 2 15 4" xfId="5235"/>
    <cellStyle name="Percent 2 15 4 2" xfId="14265"/>
    <cellStyle name="Percent 2 15 5" xfId="9783"/>
    <cellStyle name="Percent 2 16" xfId="1502"/>
    <cellStyle name="Percent 2 16 2" xfId="5984"/>
    <cellStyle name="Percent 2 16 2 2" xfId="15014"/>
    <cellStyle name="Percent 2 16 3" xfId="10532"/>
    <cellStyle name="Percent 2 17" xfId="2996"/>
    <cellStyle name="Percent 2 17 2" xfId="7478"/>
    <cellStyle name="Percent 2 17 2 2" xfId="16508"/>
    <cellStyle name="Percent 2 17 3" xfId="12026"/>
    <cellStyle name="Percent 2 18" xfId="4490"/>
    <cellStyle name="Percent 2 18 2" xfId="13520"/>
    <cellStyle name="Percent 2 19" xfId="9038"/>
    <cellStyle name="Percent 2 2" xfId="9"/>
    <cellStyle name="Percent 2 3" xfId="13"/>
    <cellStyle name="Percent 2 3 10" xfId="199"/>
    <cellStyle name="Percent 2 3 10 2" xfId="944"/>
    <cellStyle name="Percent 2 3 10 2 2" xfId="2438"/>
    <cellStyle name="Percent 2 3 10 2 2 2" xfId="6920"/>
    <cellStyle name="Percent 2 3 10 2 2 2 2" xfId="15950"/>
    <cellStyle name="Percent 2 3 10 2 2 3" xfId="11468"/>
    <cellStyle name="Percent 2 3 10 2 3" xfId="3932"/>
    <cellStyle name="Percent 2 3 10 2 3 2" xfId="8414"/>
    <cellStyle name="Percent 2 3 10 2 3 2 2" xfId="17444"/>
    <cellStyle name="Percent 2 3 10 2 3 3" xfId="12962"/>
    <cellStyle name="Percent 2 3 10 2 4" xfId="5426"/>
    <cellStyle name="Percent 2 3 10 2 4 2" xfId="14456"/>
    <cellStyle name="Percent 2 3 10 2 5" xfId="9974"/>
    <cellStyle name="Percent 2 3 10 3" xfId="1693"/>
    <cellStyle name="Percent 2 3 10 3 2" xfId="6175"/>
    <cellStyle name="Percent 2 3 10 3 2 2" xfId="15205"/>
    <cellStyle name="Percent 2 3 10 3 3" xfId="10723"/>
    <cellStyle name="Percent 2 3 10 4" xfId="3187"/>
    <cellStyle name="Percent 2 3 10 4 2" xfId="7669"/>
    <cellStyle name="Percent 2 3 10 4 2 2" xfId="16699"/>
    <cellStyle name="Percent 2 3 10 4 3" xfId="12217"/>
    <cellStyle name="Percent 2 3 10 5" xfId="4681"/>
    <cellStyle name="Percent 2 3 10 5 2" xfId="13711"/>
    <cellStyle name="Percent 2 3 10 6" xfId="9229"/>
    <cellStyle name="Percent 2 3 11" xfId="385"/>
    <cellStyle name="Percent 2 3 11 2" xfId="1132"/>
    <cellStyle name="Percent 2 3 11 2 2" xfId="2626"/>
    <cellStyle name="Percent 2 3 11 2 2 2" xfId="7108"/>
    <cellStyle name="Percent 2 3 11 2 2 2 2" xfId="16138"/>
    <cellStyle name="Percent 2 3 11 2 2 3" xfId="11656"/>
    <cellStyle name="Percent 2 3 11 2 3" xfId="4120"/>
    <cellStyle name="Percent 2 3 11 2 3 2" xfId="8602"/>
    <cellStyle name="Percent 2 3 11 2 3 2 2" xfId="17632"/>
    <cellStyle name="Percent 2 3 11 2 3 3" xfId="13150"/>
    <cellStyle name="Percent 2 3 11 2 4" xfId="5614"/>
    <cellStyle name="Percent 2 3 11 2 4 2" xfId="14644"/>
    <cellStyle name="Percent 2 3 11 2 5" xfId="10162"/>
    <cellStyle name="Percent 2 3 11 3" xfId="1879"/>
    <cellStyle name="Percent 2 3 11 3 2" xfId="6361"/>
    <cellStyle name="Percent 2 3 11 3 2 2" xfId="15391"/>
    <cellStyle name="Percent 2 3 11 3 3" xfId="10909"/>
    <cellStyle name="Percent 2 3 11 4" xfId="3373"/>
    <cellStyle name="Percent 2 3 11 4 2" xfId="7855"/>
    <cellStyle name="Percent 2 3 11 4 2 2" xfId="16885"/>
    <cellStyle name="Percent 2 3 11 4 3" xfId="12403"/>
    <cellStyle name="Percent 2 3 11 5" xfId="4867"/>
    <cellStyle name="Percent 2 3 11 5 2" xfId="13897"/>
    <cellStyle name="Percent 2 3 11 6" xfId="9415"/>
    <cellStyle name="Percent 2 3 12" xfId="571"/>
    <cellStyle name="Percent 2 3 12 2" xfId="1318"/>
    <cellStyle name="Percent 2 3 12 2 2" xfId="2812"/>
    <cellStyle name="Percent 2 3 12 2 2 2" xfId="7294"/>
    <cellStyle name="Percent 2 3 12 2 2 2 2" xfId="16324"/>
    <cellStyle name="Percent 2 3 12 2 2 3" xfId="11842"/>
    <cellStyle name="Percent 2 3 12 2 3" xfId="4306"/>
    <cellStyle name="Percent 2 3 12 2 3 2" xfId="8788"/>
    <cellStyle name="Percent 2 3 12 2 3 2 2" xfId="17818"/>
    <cellStyle name="Percent 2 3 12 2 3 3" xfId="13336"/>
    <cellStyle name="Percent 2 3 12 2 4" xfId="5800"/>
    <cellStyle name="Percent 2 3 12 2 4 2" xfId="14830"/>
    <cellStyle name="Percent 2 3 12 2 5" xfId="10348"/>
    <cellStyle name="Percent 2 3 12 3" xfId="2065"/>
    <cellStyle name="Percent 2 3 12 3 2" xfId="6547"/>
    <cellStyle name="Percent 2 3 12 3 2 2" xfId="15577"/>
    <cellStyle name="Percent 2 3 12 3 3" xfId="11095"/>
    <cellStyle name="Percent 2 3 12 4" xfId="3559"/>
    <cellStyle name="Percent 2 3 12 4 2" xfId="8041"/>
    <cellStyle name="Percent 2 3 12 4 2 2" xfId="17071"/>
    <cellStyle name="Percent 2 3 12 4 3" xfId="12589"/>
    <cellStyle name="Percent 2 3 12 5" xfId="5053"/>
    <cellStyle name="Percent 2 3 12 5 2" xfId="14083"/>
    <cellStyle name="Percent 2 3 12 6" xfId="9601"/>
    <cellStyle name="Percent 2 3 13" xfId="758"/>
    <cellStyle name="Percent 2 3 13 2" xfId="2252"/>
    <cellStyle name="Percent 2 3 13 2 2" xfId="6734"/>
    <cellStyle name="Percent 2 3 13 2 2 2" xfId="15764"/>
    <cellStyle name="Percent 2 3 13 2 3" xfId="11282"/>
    <cellStyle name="Percent 2 3 13 3" xfId="3746"/>
    <cellStyle name="Percent 2 3 13 3 2" xfId="8228"/>
    <cellStyle name="Percent 2 3 13 3 2 2" xfId="17258"/>
    <cellStyle name="Percent 2 3 13 3 3" xfId="12776"/>
    <cellStyle name="Percent 2 3 13 4" xfId="5240"/>
    <cellStyle name="Percent 2 3 13 4 2" xfId="14270"/>
    <cellStyle name="Percent 2 3 13 5" xfId="9788"/>
    <cellStyle name="Percent 2 3 14" xfId="1507"/>
    <cellStyle name="Percent 2 3 14 2" xfId="5989"/>
    <cellStyle name="Percent 2 3 14 2 2" xfId="15019"/>
    <cellStyle name="Percent 2 3 14 3" xfId="10537"/>
    <cellStyle name="Percent 2 3 15" xfId="3001"/>
    <cellStyle name="Percent 2 3 15 2" xfId="7483"/>
    <cellStyle name="Percent 2 3 15 2 2" xfId="16513"/>
    <cellStyle name="Percent 2 3 15 3" xfId="12031"/>
    <cellStyle name="Percent 2 3 16" xfId="4495"/>
    <cellStyle name="Percent 2 3 16 2" xfId="13525"/>
    <cellStyle name="Percent 2 3 17" xfId="9043"/>
    <cellStyle name="Percent 2 3 2" xfId="23"/>
    <cellStyle name="Percent 2 3 2 10" xfId="395"/>
    <cellStyle name="Percent 2 3 2 10 2" xfId="1142"/>
    <cellStyle name="Percent 2 3 2 10 2 2" xfId="2636"/>
    <cellStyle name="Percent 2 3 2 10 2 2 2" xfId="7118"/>
    <cellStyle name="Percent 2 3 2 10 2 2 2 2" xfId="16148"/>
    <cellStyle name="Percent 2 3 2 10 2 2 3" xfId="11666"/>
    <cellStyle name="Percent 2 3 2 10 2 3" xfId="4130"/>
    <cellStyle name="Percent 2 3 2 10 2 3 2" xfId="8612"/>
    <cellStyle name="Percent 2 3 2 10 2 3 2 2" xfId="17642"/>
    <cellStyle name="Percent 2 3 2 10 2 3 3" xfId="13160"/>
    <cellStyle name="Percent 2 3 2 10 2 4" xfId="5624"/>
    <cellStyle name="Percent 2 3 2 10 2 4 2" xfId="14654"/>
    <cellStyle name="Percent 2 3 2 10 2 5" xfId="10172"/>
    <cellStyle name="Percent 2 3 2 10 3" xfId="1889"/>
    <cellStyle name="Percent 2 3 2 10 3 2" xfId="6371"/>
    <cellStyle name="Percent 2 3 2 10 3 2 2" xfId="15401"/>
    <cellStyle name="Percent 2 3 2 10 3 3" xfId="10919"/>
    <cellStyle name="Percent 2 3 2 10 4" xfId="3383"/>
    <cellStyle name="Percent 2 3 2 10 4 2" xfId="7865"/>
    <cellStyle name="Percent 2 3 2 10 4 2 2" xfId="16895"/>
    <cellStyle name="Percent 2 3 2 10 4 3" xfId="12413"/>
    <cellStyle name="Percent 2 3 2 10 5" xfId="4877"/>
    <cellStyle name="Percent 2 3 2 10 5 2" xfId="13907"/>
    <cellStyle name="Percent 2 3 2 10 6" xfId="9425"/>
    <cellStyle name="Percent 2 3 2 11" xfId="581"/>
    <cellStyle name="Percent 2 3 2 11 2" xfId="1328"/>
    <cellStyle name="Percent 2 3 2 11 2 2" xfId="2822"/>
    <cellStyle name="Percent 2 3 2 11 2 2 2" xfId="7304"/>
    <cellStyle name="Percent 2 3 2 11 2 2 2 2" xfId="16334"/>
    <cellStyle name="Percent 2 3 2 11 2 2 3" xfId="11852"/>
    <cellStyle name="Percent 2 3 2 11 2 3" xfId="4316"/>
    <cellStyle name="Percent 2 3 2 11 2 3 2" xfId="8798"/>
    <cellStyle name="Percent 2 3 2 11 2 3 2 2" xfId="17828"/>
    <cellStyle name="Percent 2 3 2 11 2 3 3" xfId="13346"/>
    <cellStyle name="Percent 2 3 2 11 2 4" xfId="5810"/>
    <cellStyle name="Percent 2 3 2 11 2 4 2" xfId="14840"/>
    <cellStyle name="Percent 2 3 2 11 2 5" xfId="10358"/>
    <cellStyle name="Percent 2 3 2 11 3" xfId="2075"/>
    <cellStyle name="Percent 2 3 2 11 3 2" xfId="6557"/>
    <cellStyle name="Percent 2 3 2 11 3 2 2" xfId="15587"/>
    <cellStyle name="Percent 2 3 2 11 3 3" xfId="11105"/>
    <cellStyle name="Percent 2 3 2 11 4" xfId="3569"/>
    <cellStyle name="Percent 2 3 2 11 4 2" xfId="8051"/>
    <cellStyle name="Percent 2 3 2 11 4 2 2" xfId="17081"/>
    <cellStyle name="Percent 2 3 2 11 4 3" xfId="12599"/>
    <cellStyle name="Percent 2 3 2 11 5" xfId="5063"/>
    <cellStyle name="Percent 2 3 2 11 5 2" xfId="14093"/>
    <cellStyle name="Percent 2 3 2 11 6" xfId="9611"/>
    <cellStyle name="Percent 2 3 2 12" xfId="768"/>
    <cellStyle name="Percent 2 3 2 12 2" xfId="2262"/>
    <cellStyle name="Percent 2 3 2 12 2 2" xfId="6744"/>
    <cellStyle name="Percent 2 3 2 12 2 2 2" xfId="15774"/>
    <cellStyle name="Percent 2 3 2 12 2 3" xfId="11292"/>
    <cellStyle name="Percent 2 3 2 12 3" xfId="3756"/>
    <cellStyle name="Percent 2 3 2 12 3 2" xfId="8238"/>
    <cellStyle name="Percent 2 3 2 12 3 2 2" xfId="17268"/>
    <cellStyle name="Percent 2 3 2 12 3 3" xfId="12786"/>
    <cellStyle name="Percent 2 3 2 12 4" xfId="5250"/>
    <cellStyle name="Percent 2 3 2 12 4 2" xfId="14280"/>
    <cellStyle name="Percent 2 3 2 12 5" xfId="9798"/>
    <cellStyle name="Percent 2 3 2 13" xfId="1517"/>
    <cellStyle name="Percent 2 3 2 13 2" xfId="5999"/>
    <cellStyle name="Percent 2 3 2 13 2 2" xfId="15029"/>
    <cellStyle name="Percent 2 3 2 13 3" xfId="10547"/>
    <cellStyle name="Percent 2 3 2 14" xfId="3011"/>
    <cellStyle name="Percent 2 3 2 14 2" xfId="7493"/>
    <cellStyle name="Percent 2 3 2 14 2 2" xfId="16523"/>
    <cellStyle name="Percent 2 3 2 14 3" xfId="12041"/>
    <cellStyle name="Percent 2 3 2 15" xfId="4505"/>
    <cellStyle name="Percent 2 3 2 15 2" xfId="13535"/>
    <cellStyle name="Percent 2 3 2 16" xfId="9053"/>
    <cellStyle name="Percent 2 3 2 2" xfId="46"/>
    <cellStyle name="Percent 2 3 2 2 2" xfId="232"/>
    <cellStyle name="Percent 2 3 2 2 2 2" xfId="977"/>
    <cellStyle name="Percent 2 3 2 2 2 2 2" xfId="2471"/>
    <cellStyle name="Percent 2 3 2 2 2 2 2 2" xfId="6953"/>
    <cellStyle name="Percent 2 3 2 2 2 2 2 2 2" xfId="15983"/>
    <cellStyle name="Percent 2 3 2 2 2 2 2 3" xfId="11501"/>
    <cellStyle name="Percent 2 3 2 2 2 2 3" xfId="3965"/>
    <cellStyle name="Percent 2 3 2 2 2 2 3 2" xfId="8447"/>
    <cellStyle name="Percent 2 3 2 2 2 2 3 2 2" xfId="17477"/>
    <cellStyle name="Percent 2 3 2 2 2 2 3 3" xfId="12995"/>
    <cellStyle name="Percent 2 3 2 2 2 2 4" xfId="5459"/>
    <cellStyle name="Percent 2 3 2 2 2 2 4 2" xfId="14489"/>
    <cellStyle name="Percent 2 3 2 2 2 2 5" xfId="10007"/>
    <cellStyle name="Percent 2 3 2 2 2 3" xfId="1726"/>
    <cellStyle name="Percent 2 3 2 2 2 3 2" xfId="6208"/>
    <cellStyle name="Percent 2 3 2 2 2 3 2 2" xfId="15238"/>
    <cellStyle name="Percent 2 3 2 2 2 3 3" xfId="10756"/>
    <cellStyle name="Percent 2 3 2 2 2 4" xfId="3220"/>
    <cellStyle name="Percent 2 3 2 2 2 4 2" xfId="7702"/>
    <cellStyle name="Percent 2 3 2 2 2 4 2 2" xfId="16732"/>
    <cellStyle name="Percent 2 3 2 2 2 4 3" xfId="12250"/>
    <cellStyle name="Percent 2 3 2 2 2 5" xfId="4714"/>
    <cellStyle name="Percent 2 3 2 2 2 5 2" xfId="13744"/>
    <cellStyle name="Percent 2 3 2 2 2 6" xfId="9262"/>
    <cellStyle name="Percent 2 3 2 2 3" xfId="418"/>
    <cellStyle name="Percent 2 3 2 2 3 2" xfId="1165"/>
    <cellStyle name="Percent 2 3 2 2 3 2 2" xfId="2659"/>
    <cellStyle name="Percent 2 3 2 2 3 2 2 2" xfId="7141"/>
    <cellStyle name="Percent 2 3 2 2 3 2 2 2 2" xfId="16171"/>
    <cellStyle name="Percent 2 3 2 2 3 2 2 3" xfId="11689"/>
    <cellStyle name="Percent 2 3 2 2 3 2 3" xfId="4153"/>
    <cellStyle name="Percent 2 3 2 2 3 2 3 2" xfId="8635"/>
    <cellStyle name="Percent 2 3 2 2 3 2 3 2 2" xfId="17665"/>
    <cellStyle name="Percent 2 3 2 2 3 2 3 3" xfId="13183"/>
    <cellStyle name="Percent 2 3 2 2 3 2 4" xfId="5647"/>
    <cellStyle name="Percent 2 3 2 2 3 2 4 2" xfId="14677"/>
    <cellStyle name="Percent 2 3 2 2 3 2 5" xfId="10195"/>
    <cellStyle name="Percent 2 3 2 2 3 3" xfId="1912"/>
    <cellStyle name="Percent 2 3 2 2 3 3 2" xfId="6394"/>
    <cellStyle name="Percent 2 3 2 2 3 3 2 2" xfId="15424"/>
    <cellStyle name="Percent 2 3 2 2 3 3 3" xfId="10942"/>
    <cellStyle name="Percent 2 3 2 2 3 4" xfId="3406"/>
    <cellStyle name="Percent 2 3 2 2 3 4 2" xfId="7888"/>
    <cellStyle name="Percent 2 3 2 2 3 4 2 2" xfId="16918"/>
    <cellStyle name="Percent 2 3 2 2 3 4 3" xfId="12436"/>
    <cellStyle name="Percent 2 3 2 2 3 5" xfId="4900"/>
    <cellStyle name="Percent 2 3 2 2 3 5 2" xfId="13930"/>
    <cellStyle name="Percent 2 3 2 2 3 6" xfId="9448"/>
    <cellStyle name="Percent 2 3 2 2 4" xfId="604"/>
    <cellStyle name="Percent 2 3 2 2 4 2" xfId="1351"/>
    <cellStyle name="Percent 2 3 2 2 4 2 2" xfId="2845"/>
    <cellStyle name="Percent 2 3 2 2 4 2 2 2" xfId="7327"/>
    <cellStyle name="Percent 2 3 2 2 4 2 2 2 2" xfId="16357"/>
    <cellStyle name="Percent 2 3 2 2 4 2 2 3" xfId="11875"/>
    <cellStyle name="Percent 2 3 2 2 4 2 3" xfId="4339"/>
    <cellStyle name="Percent 2 3 2 2 4 2 3 2" xfId="8821"/>
    <cellStyle name="Percent 2 3 2 2 4 2 3 2 2" xfId="17851"/>
    <cellStyle name="Percent 2 3 2 2 4 2 3 3" xfId="13369"/>
    <cellStyle name="Percent 2 3 2 2 4 2 4" xfId="5833"/>
    <cellStyle name="Percent 2 3 2 2 4 2 4 2" xfId="14863"/>
    <cellStyle name="Percent 2 3 2 2 4 2 5" xfId="10381"/>
    <cellStyle name="Percent 2 3 2 2 4 3" xfId="2098"/>
    <cellStyle name="Percent 2 3 2 2 4 3 2" xfId="6580"/>
    <cellStyle name="Percent 2 3 2 2 4 3 2 2" xfId="15610"/>
    <cellStyle name="Percent 2 3 2 2 4 3 3" xfId="11128"/>
    <cellStyle name="Percent 2 3 2 2 4 4" xfId="3592"/>
    <cellStyle name="Percent 2 3 2 2 4 4 2" xfId="8074"/>
    <cellStyle name="Percent 2 3 2 2 4 4 2 2" xfId="17104"/>
    <cellStyle name="Percent 2 3 2 2 4 4 3" xfId="12622"/>
    <cellStyle name="Percent 2 3 2 2 4 5" xfId="5086"/>
    <cellStyle name="Percent 2 3 2 2 4 5 2" xfId="14116"/>
    <cellStyle name="Percent 2 3 2 2 4 6" xfId="9634"/>
    <cellStyle name="Percent 2 3 2 2 5" xfId="791"/>
    <cellStyle name="Percent 2 3 2 2 5 2" xfId="2285"/>
    <cellStyle name="Percent 2 3 2 2 5 2 2" xfId="6767"/>
    <cellStyle name="Percent 2 3 2 2 5 2 2 2" xfId="15797"/>
    <cellStyle name="Percent 2 3 2 2 5 2 3" xfId="11315"/>
    <cellStyle name="Percent 2 3 2 2 5 3" xfId="3779"/>
    <cellStyle name="Percent 2 3 2 2 5 3 2" xfId="8261"/>
    <cellStyle name="Percent 2 3 2 2 5 3 2 2" xfId="17291"/>
    <cellStyle name="Percent 2 3 2 2 5 3 3" xfId="12809"/>
    <cellStyle name="Percent 2 3 2 2 5 4" xfId="5273"/>
    <cellStyle name="Percent 2 3 2 2 5 4 2" xfId="14303"/>
    <cellStyle name="Percent 2 3 2 2 5 5" xfId="9821"/>
    <cellStyle name="Percent 2 3 2 2 6" xfId="1540"/>
    <cellStyle name="Percent 2 3 2 2 6 2" xfId="6022"/>
    <cellStyle name="Percent 2 3 2 2 6 2 2" xfId="15052"/>
    <cellStyle name="Percent 2 3 2 2 6 3" xfId="10570"/>
    <cellStyle name="Percent 2 3 2 2 7" xfId="3034"/>
    <cellStyle name="Percent 2 3 2 2 7 2" xfId="7516"/>
    <cellStyle name="Percent 2 3 2 2 7 2 2" xfId="16546"/>
    <cellStyle name="Percent 2 3 2 2 7 3" xfId="12064"/>
    <cellStyle name="Percent 2 3 2 2 8" xfId="4528"/>
    <cellStyle name="Percent 2 3 2 2 8 2" xfId="13558"/>
    <cellStyle name="Percent 2 3 2 2 9" xfId="9076"/>
    <cellStyle name="Percent 2 3 2 3" xfId="69"/>
    <cellStyle name="Percent 2 3 2 3 2" xfId="255"/>
    <cellStyle name="Percent 2 3 2 3 2 2" xfId="1000"/>
    <cellStyle name="Percent 2 3 2 3 2 2 2" xfId="2494"/>
    <cellStyle name="Percent 2 3 2 3 2 2 2 2" xfId="6976"/>
    <cellStyle name="Percent 2 3 2 3 2 2 2 2 2" xfId="16006"/>
    <cellStyle name="Percent 2 3 2 3 2 2 2 3" xfId="11524"/>
    <cellStyle name="Percent 2 3 2 3 2 2 3" xfId="3988"/>
    <cellStyle name="Percent 2 3 2 3 2 2 3 2" xfId="8470"/>
    <cellStyle name="Percent 2 3 2 3 2 2 3 2 2" xfId="17500"/>
    <cellStyle name="Percent 2 3 2 3 2 2 3 3" xfId="13018"/>
    <cellStyle name="Percent 2 3 2 3 2 2 4" xfId="5482"/>
    <cellStyle name="Percent 2 3 2 3 2 2 4 2" xfId="14512"/>
    <cellStyle name="Percent 2 3 2 3 2 2 5" xfId="10030"/>
    <cellStyle name="Percent 2 3 2 3 2 3" xfId="1749"/>
    <cellStyle name="Percent 2 3 2 3 2 3 2" xfId="6231"/>
    <cellStyle name="Percent 2 3 2 3 2 3 2 2" xfId="15261"/>
    <cellStyle name="Percent 2 3 2 3 2 3 3" xfId="10779"/>
    <cellStyle name="Percent 2 3 2 3 2 4" xfId="3243"/>
    <cellStyle name="Percent 2 3 2 3 2 4 2" xfId="7725"/>
    <cellStyle name="Percent 2 3 2 3 2 4 2 2" xfId="16755"/>
    <cellStyle name="Percent 2 3 2 3 2 4 3" xfId="12273"/>
    <cellStyle name="Percent 2 3 2 3 2 5" xfId="4737"/>
    <cellStyle name="Percent 2 3 2 3 2 5 2" xfId="13767"/>
    <cellStyle name="Percent 2 3 2 3 2 6" xfId="9285"/>
    <cellStyle name="Percent 2 3 2 3 3" xfId="441"/>
    <cellStyle name="Percent 2 3 2 3 3 2" xfId="1188"/>
    <cellStyle name="Percent 2 3 2 3 3 2 2" xfId="2682"/>
    <cellStyle name="Percent 2 3 2 3 3 2 2 2" xfId="7164"/>
    <cellStyle name="Percent 2 3 2 3 3 2 2 2 2" xfId="16194"/>
    <cellStyle name="Percent 2 3 2 3 3 2 2 3" xfId="11712"/>
    <cellStyle name="Percent 2 3 2 3 3 2 3" xfId="4176"/>
    <cellStyle name="Percent 2 3 2 3 3 2 3 2" xfId="8658"/>
    <cellStyle name="Percent 2 3 2 3 3 2 3 2 2" xfId="17688"/>
    <cellStyle name="Percent 2 3 2 3 3 2 3 3" xfId="13206"/>
    <cellStyle name="Percent 2 3 2 3 3 2 4" xfId="5670"/>
    <cellStyle name="Percent 2 3 2 3 3 2 4 2" xfId="14700"/>
    <cellStyle name="Percent 2 3 2 3 3 2 5" xfId="10218"/>
    <cellStyle name="Percent 2 3 2 3 3 3" xfId="1935"/>
    <cellStyle name="Percent 2 3 2 3 3 3 2" xfId="6417"/>
    <cellStyle name="Percent 2 3 2 3 3 3 2 2" xfId="15447"/>
    <cellStyle name="Percent 2 3 2 3 3 3 3" xfId="10965"/>
    <cellStyle name="Percent 2 3 2 3 3 4" xfId="3429"/>
    <cellStyle name="Percent 2 3 2 3 3 4 2" xfId="7911"/>
    <cellStyle name="Percent 2 3 2 3 3 4 2 2" xfId="16941"/>
    <cellStyle name="Percent 2 3 2 3 3 4 3" xfId="12459"/>
    <cellStyle name="Percent 2 3 2 3 3 5" xfId="4923"/>
    <cellStyle name="Percent 2 3 2 3 3 5 2" xfId="13953"/>
    <cellStyle name="Percent 2 3 2 3 3 6" xfId="9471"/>
    <cellStyle name="Percent 2 3 2 3 4" xfId="627"/>
    <cellStyle name="Percent 2 3 2 3 4 2" xfId="1374"/>
    <cellStyle name="Percent 2 3 2 3 4 2 2" xfId="2868"/>
    <cellStyle name="Percent 2 3 2 3 4 2 2 2" xfId="7350"/>
    <cellStyle name="Percent 2 3 2 3 4 2 2 2 2" xfId="16380"/>
    <cellStyle name="Percent 2 3 2 3 4 2 2 3" xfId="11898"/>
    <cellStyle name="Percent 2 3 2 3 4 2 3" xfId="4362"/>
    <cellStyle name="Percent 2 3 2 3 4 2 3 2" xfId="8844"/>
    <cellStyle name="Percent 2 3 2 3 4 2 3 2 2" xfId="17874"/>
    <cellStyle name="Percent 2 3 2 3 4 2 3 3" xfId="13392"/>
    <cellStyle name="Percent 2 3 2 3 4 2 4" xfId="5856"/>
    <cellStyle name="Percent 2 3 2 3 4 2 4 2" xfId="14886"/>
    <cellStyle name="Percent 2 3 2 3 4 2 5" xfId="10404"/>
    <cellStyle name="Percent 2 3 2 3 4 3" xfId="2121"/>
    <cellStyle name="Percent 2 3 2 3 4 3 2" xfId="6603"/>
    <cellStyle name="Percent 2 3 2 3 4 3 2 2" xfId="15633"/>
    <cellStyle name="Percent 2 3 2 3 4 3 3" xfId="11151"/>
    <cellStyle name="Percent 2 3 2 3 4 4" xfId="3615"/>
    <cellStyle name="Percent 2 3 2 3 4 4 2" xfId="8097"/>
    <cellStyle name="Percent 2 3 2 3 4 4 2 2" xfId="17127"/>
    <cellStyle name="Percent 2 3 2 3 4 4 3" xfId="12645"/>
    <cellStyle name="Percent 2 3 2 3 4 5" xfId="5109"/>
    <cellStyle name="Percent 2 3 2 3 4 5 2" xfId="14139"/>
    <cellStyle name="Percent 2 3 2 3 4 6" xfId="9657"/>
    <cellStyle name="Percent 2 3 2 3 5" xfId="814"/>
    <cellStyle name="Percent 2 3 2 3 5 2" xfId="2308"/>
    <cellStyle name="Percent 2 3 2 3 5 2 2" xfId="6790"/>
    <cellStyle name="Percent 2 3 2 3 5 2 2 2" xfId="15820"/>
    <cellStyle name="Percent 2 3 2 3 5 2 3" xfId="11338"/>
    <cellStyle name="Percent 2 3 2 3 5 3" xfId="3802"/>
    <cellStyle name="Percent 2 3 2 3 5 3 2" xfId="8284"/>
    <cellStyle name="Percent 2 3 2 3 5 3 2 2" xfId="17314"/>
    <cellStyle name="Percent 2 3 2 3 5 3 3" xfId="12832"/>
    <cellStyle name="Percent 2 3 2 3 5 4" xfId="5296"/>
    <cellStyle name="Percent 2 3 2 3 5 4 2" xfId="14326"/>
    <cellStyle name="Percent 2 3 2 3 5 5" xfId="9844"/>
    <cellStyle name="Percent 2 3 2 3 6" xfId="1563"/>
    <cellStyle name="Percent 2 3 2 3 6 2" xfId="6045"/>
    <cellStyle name="Percent 2 3 2 3 6 2 2" xfId="15075"/>
    <cellStyle name="Percent 2 3 2 3 6 3" xfId="10593"/>
    <cellStyle name="Percent 2 3 2 3 7" xfId="3057"/>
    <cellStyle name="Percent 2 3 2 3 7 2" xfId="7539"/>
    <cellStyle name="Percent 2 3 2 3 7 2 2" xfId="16569"/>
    <cellStyle name="Percent 2 3 2 3 7 3" xfId="12087"/>
    <cellStyle name="Percent 2 3 2 3 8" xfId="4551"/>
    <cellStyle name="Percent 2 3 2 3 8 2" xfId="13581"/>
    <cellStyle name="Percent 2 3 2 3 9" xfId="9099"/>
    <cellStyle name="Percent 2 3 2 4" xfId="93"/>
    <cellStyle name="Percent 2 3 2 4 2" xfId="279"/>
    <cellStyle name="Percent 2 3 2 4 2 2" xfId="1023"/>
    <cellStyle name="Percent 2 3 2 4 2 2 2" xfId="2517"/>
    <cellStyle name="Percent 2 3 2 4 2 2 2 2" xfId="6999"/>
    <cellStyle name="Percent 2 3 2 4 2 2 2 2 2" xfId="16029"/>
    <cellStyle name="Percent 2 3 2 4 2 2 2 3" xfId="11547"/>
    <cellStyle name="Percent 2 3 2 4 2 2 3" xfId="4011"/>
    <cellStyle name="Percent 2 3 2 4 2 2 3 2" xfId="8493"/>
    <cellStyle name="Percent 2 3 2 4 2 2 3 2 2" xfId="17523"/>
    <cellStyle name="Percent 2 3 2 4 2 2 3 3" xfId="13041"/>
    <cellStyle name="Percent 2 3 2 4 2 2 4" xfId="5505"/>
    <cellStyle name="Percent 2 3 2 4 2 2 4 2" xfId="14535"/>
    <cellStyle name="Percent 2 3 2 4 2 2 5" xfId="10053"/>
    <cellStyle name="Percent 2 3 2 4 2 3" xfId="1773"/>
    <cellStyle name="Percent 2 3 2 4 2 3 2" xfId="6255"/>
    <cellStyle name="Percent 2 3 2 4 2 3 2 2" xfId="15285"/>
    <cellStyle name="Percent 2 3 2 4 2 3 3" xfId="10803"/>
    <cellStyle name="Percent 2 3 2 4 2 4" xfId="3267"/>
    <cellStyle name="Percent 2 3 2 4 2 4 2" xfId="7749"/>
    <cellStyle name="Percent 2 3 2 4 2 4 2 2" xfId="16779"/>
    <cellStyle name="Percent 2 3 2 4 2 4 3" xfId="12297"/>
    <cellStyle name="Percent 2 3 2 4 2 5" xfId="4761"/>
    <cellStyle name="Percent 2 3 2 4 2 5 2" xfId="13791"/>
    <cellStyle name="Percent 2 3 2 4 2 6" xfId="9309"/>
    <cellStyle name="Percent 2 3 2 4 3" xfId="465"/>
    <cellStyle name="Percent 2 3 2 4 3 2" xfId="1212"/>
    <cellStyle name="Percent 2 3 2 4 3 2 2" xfId="2706"/>
    <cellStyle name="Percent 2 3 2 4 3 2 2 2" xfId="7188"/>
    <cellStyle name="Percent 2 3 2 4 3 2 2 2 2" xfId="16218"/>
    <cellStyle name="Percent 2 3 2 4 3 2 2 3" xfId="11736"/>
    <cellStyle name="Percent 2 3 2 4 3 2 3" xfId="4200"/>
    <cellStyle name="Percent 2 3 2 4 3 2 3 2" xfId="8682"/>
    <cellStyle name="Percent 2 3 2 4 3 2 3 2 2" xfId="17712"/>
    <cellStyle name="Percent 2 3 2 4 3 2 3 3" xfId="13230"/>
    <cellStyle name="Percent 2 3 2 4 3 2 4" xfId="5694"/>
    <cellStyle name="Percent 2 3 2 4 3 2 4 2" xfId="14724"/>
    <cellStyle name="Percent 2 3 2 4 3 2 5" xfId="10242"/>
    <cellStyle name="Percent 2 3 2 4 3 3" xfId="1959"/>
    <cellStyle name="Percent 2 3 2 4 3 3 2" xfId="6441"/>
    <cellStyle name="Percent 2 3 2 4 3 3 2 2" xfId="15471"/>
    <cellStyle name="Percent 2 3 2 4 3 3 3" xfId="10989"/>
    <cellStyle name="Percent 2 3 2 4 3 4" xfId="3453"/>
    <cellStyle name="Percent 2 3 2 4 3 4 2" xfId="7935"/>
    <cellStyle name="Percent 2 3 2 4 3 4 2 2" xfId="16965"/>
    <cellStyle name="Percent 2 3 2 4 3 4 3" xfId="12483"/>
    <cellStyle name="Percent 2 3 2 4 3 5" xfId="4947"/>
    <cellStyle name="Percent 2 3 2 4 3 5 2" xfId="13977"/>
    <cellStyle name="Percent 2 3 2 4 3 6" xfId="9495"/>
    <cellStyle name="Percent 2 3 2 4 4" xfId="651"/>
    <cellStyle name="Percent 2 3 2 4 4 2" xfId="1398"/>
    <cellStyle name="Percent 2 3 2 4 4 2 2" xfId="2892"/>
    <cellStyle name="Percent 2 3 2 4 4 2 2 2" xfId="7374"/>
    <cellStyle name="Percent 2 3 2 4 4 2 2 2 2" xfId="16404"/>
    <cellStyle name="Percent 2 3 2 4 4 2 2 3" xfId="11922"/>
    <cellStyle name="Percent 2 3 2 4 4 2 3" xfId="4386"/>
    <cellStyle name="Percent 2 3 2 4 4 2 3 2" xfId="8868"/>
    <cellStyle name="Percent 2 3 2 4 4 2 3 2 2" xfId="17898"/>
    <cellStyle name="Percent 2 3 2 4 4 2 3 3" xfId="13416"/>
    <cellStyle name="Percent 2 3 2 4 4 2 4" xfId="5880"/>
    <cellStyle name="Percent 2 3 2 4 4 2 4 2" xfId="14910"/>
    <cellStyle name="Percent 2 3 2 4 4 2 5" xfId="10428"/>
    <cellStyle name="Percent 2 3 2 4 4 3" xfId="2145"/>
    <cellStyle name="Percent 2 3 2 4 4 3 2" xfId="6627"/>
    <cellStyle name="Percent 2 3 2 4 4 3 2 2" xfId="15657"/>
    <cellStyle name="Percent 2 3 2 4 4 3 3" xfId="11175"/>
    <cellStyle name="Percent 2 3 2 4 4 4" xfId="3639"/>
    <cellStyle name="Percent 2 3 2 4 4 4 2" xfId="8121"/>
    <cellStyle name="Percent 2 3 2 4 4 4 2 2" xfId="17151"/>
    <cellStyle name="Percent 2 3 2 4 4 4 3" xfId="12669"/>
    <cellStyle name="Percent 2 3 2 4 4 5" xfId="5133"/>
    <cellStyle name="Percent 2 3 2 4 4 5 2" xfId="14163"/>
    <cellStyle name="Percent 2 3 2 4 4 6" xfId="9681"/>
    <cellStyle name="Percent 2 3 2 4 5" xfId="838"/>
    <cellStyle name="Percent 2 3 2 4 5 2" xfId="2332"/>
    <cellStyle name="Percent 2 3 2 4 5 2 2" xfId="6814"/>
    <cellStyle name="Percent 2 3 2 4 5 2 2 2" xfId="15844"/>
    <cellStyle name="Percent 2 3 2 4 5 2 3" xfId="11362"/>
    <cellStyle name="Percent 2 3 2 4 5 3" xfId="3826"/>
    <cellStyle name="Percent 2 3 2 4 5 3 2" xfId="8308"/>
    <cellStyle name="Percent 2 3 2 4 5 3 2 2" xfId="17338"/>
    <cellStyle name="Percent 2 3 2 4 5 3 3" xfId="12856"/>
    <cellStyle name="Percent 2 3 2 4 5 4" xfId="5320"/>
    <cellStyle name="Percent 2 3 2 4 5 4 2" xfId="14350"/>
    <cellStyle name="Percent 2 3 2 4 5 5" xfId="9868"/>
    <cellStyle name="Percent 2 3 2 4 6" xfId="1587"/>
    <cellStyle name="Percent 2 3 2 4 6 2" xfId="6069"/>
    <cellStyle name="Percent 2 3 2 4 6 2 2" xfId="15099"/>
    <cellStyle name="Percent 2 3 2 4 6 3" xfId="10617"/>
    <cellStyle name="Percent 2 3 2 4 7" xfId="3081"/>
    <cellStyle name="Percent 2 3 2 4 7 2" xfId="7563"/>
    <cellStyle name="Percent 2 3 2 4 7 2 2" xfId="16593"/>
    <cellStyle name="Percent 2 3 2 4 7 3" xfId="12111"/>
    <cellStyle name="Percent 2 3 2 4 8" xfId="4575"/>
    <cellStyle name="Percent 2 3 2 4 8 2" xfId="13605"/>
    <cellStyle name="Percent 2 3 2 4 9" xfId="9123"/>
    <cellStyle name="Percent 2 3 2 5" xfId="116"/>
    <cellStyle name="Percent 2 3 2 5 2" xfId="302"/>
    <cellStyle name="Percent 2 3 2 5 2 2" xfId="1045"/>
    <cellStyle name="Percent 2 3 2 5 2 2 2" xfId="2539"/>
    <cellStyle name="Percent 2 3 2 5 2 2 2 2" xfId="7021"/>
    <cellStyle name="Percent 2 3 2 5 2 2 2 2 2" xfId="16051"/>
    <cellStyle name="Percent 2 3 2 5 2 2 2 3" xfId="11569"/>
    <cellStyle name="Percent 2 3 2 5 2 2 3" xfId="4033"/>
    <cellStyle name="Percent 2 3 2 5 2 2 3 2" xfId="8515"/>
    <cellStyle name="Percent 2 3 2 5 2 2 3 2 2" xfId="17545"/>
    <cellStyle name="Percent 2 3 2 5 2 2 3 3" xfId="13063"/>
    <cellStyle name="Percent 2 3 2 5 2 2 4" xfId="5527"/>
    <cellStyle name="Percent 2 3 2 5 2 2 4 2" xfId="14557"/>
    <cellStyle name="Percent 2 3 2 5 2 2 5" xfId="10075"/>
    <cellStyle name="Percent 2 3 2 5 2 3" xfId="1796"/>
    <cellStyle name="Percent 2 3 2 5 2 3 2" xfId="6278"/>
    <cellStyle name="Percent 2 3 2 5 2 3 2 2" xfId="15308"/>
    <cellStyle name="Percent 2 3 2 5 2 3 3" xfId="10826"/>
    <cellStyle name="Percent 2 3 2 5 2 4" xfId="3290"/>
    <cellStyle name="Percent 2 3 2 5 2 4 2" xfId="7772"/>
    <cellStyle name="Percent 2 3 2 5 2 4 2 2" xfId="16802"/>
    <cellStyle name="Percent 2 3 2 5 2 4 3" xfId="12320"/>
    <cellStyle name="Percent 2 3 2 5 2 5" xfId="4784"/>
    <cellStyle name="Percent 2 3 2 5 2 5 2" xfId="13814"/>
    <cellStyle name="Percent 2 3 2 5 2 6" xfId="9332"/>
    <cellStyle name="Percent 2 3 2 5 3" xfId="488"/>
    <cellStyle name="Percent 2 3 2 5 3 2" xfId="1235"/>
    <cellStyle name="Percent 2 3 2 5 3 2 2" xfId="2729"/>
    <cellStyle name="Percent 2 3 2 5 3 2 2 2" xfId="7211"/>
    <cellStyle name="Percent 2 3 2 5 3 2 2 2 2" xfId="16241"/>
    <cellStyle name="Percent 2 3 2 5 3 2 2 3" xfId="11759"/>
    <cellStyle name="Percent 2 3 2 5 3 2 3" xfId="4223"/>
    <cellStyle name="Percent 2 3 2 5 3 2 3 2" xfId="8705"/>
    <cellStyle name="Percent 2 3 2 5 3 2 3 2 2" xfId="17735"/>
    <cellStyle name="Percent 2 3 2 5 3 2 3 3" xfId="13253"/>
    <cellStyle name="Percent 2 3 2 5 3 2 4" xfId="5717"/>
    <cellStyle name="Percent 2 3 2 5 3 2 4 2" xfId="14747"/>
    <cellStyle name="Percent 2 3 2 5 3 2 5" xfId="10265"/>
    <cellStyle name="Percent 2 3 2 5 3 3" xfId="1982"/>
    <cellStyle name="Percent 2 3 2 5 3 3 2" xfId="6464"/>
    <cellStyle name="Percent 2 3 2 5 3 3 2 2" xfId="15494"/>
    <cellStyle name="Percent 2 3 2 5 3 3 3" xfId="11012"/>
    <cellStyle name="Percent 2 3 2 5 3 4" xfId="3476"/>
    <cellStyle name="Percent 2 3 2 5 3 4 2" xfId="7958"/>
    <cellStyle name="Percent 2 3 2 5 3 4 2 2" xfId="16988"/>
    <cellStyle name="Percent 2 3 2 5 3 4 3" xfId="12506"/>
    <cellStyle name="Percent 2 3 2 5 3 5" xfId="4970"/>
    <cellStyle name="Percent 2 3 2 5 3 5 2" xfId="14000"/>
    <cellStyle name="Percent 2 3 2 5 3 6" xfId="9518"/>
    <cellStyle name="Percent 2 3 2 5 4" xfId="674"/>
    <cellStyle name="Percent 2 3 2 5 4 2" xfId="1421"/>
    <cellStyle name="Percent 2 3 2 5 4 2 2" xfId="2915"/>
    <cellStyle name="Percent 2 3 2 5 4 2 2 2" xfId="7397"/>
    <cellStyle name="Percent 2 3 2 5 4 2 2 2 2" xfId="16427"/>
    <cellStyle name="Percent 2 3 2 5 4 2 2 3" xfId="11945"/>
    <cellStyle name="Percent 2 3 2 5 4 2 3" xfId="4409"/>
    <cellStyle name="Percent 2 3 2 5 4 2 3 2" xfId="8891"/>
    <cellStyle name="Percent 2 3 2 5 4 2 3 2 2" xfId="17921"/>
    <cellStyle name="Percent 2 3 2 5 4 2 3 3" xfId="13439"/>
    <cellStyle name="Percent 2 3 2 5 4 2 4" xfId="5903"/>
    <cellStyle name="Percent 2 3 2 5 4 2 4 2" xfId="14933"/>
    <cellStyle name="Percent 2 3 2 5 4 2 5" xfId="10451"/>
    <cellStyle name="Percent 2 3 2 5 4 3" xfId="2168"/>
    <cellStyle name="Percent 2 3 2 5 4 3 2" xfId="6650"/>
    <cellStyle name="Percent 2 3 2 5 4 3 2 2" xfId="15680"/>
    <cellStyle name="Percent 2 3 2 5 4 3 3" xfId="11198"/>
    <cellStyle name="Percent 2 3 2 5 4 4" xfId="3662"/>
    <cellStyle name="Percent 2 3 2 5 4 4 2" xfId="8144"/>
    <cellStyle name="Percent 2 3 2 5 4 4 2 2" xfId="17174"/>
    <cellStyle name="Percent 2 3 2 5 4 4 3" xfId="12692"/>
    <cellStyle name="Percent 2 3 2 5 4 5" xfId="5156"/>
    <cellStyle name="Percent 2 3 2 5 4 5 2" xfId="14186"/>
    <cellStyle name="Percent 2 3 2 5 4 6" xfId="9704"/>
    <cellStyle name="Percent 2 3 2 5 5" xfId="861"/>
    <cellStyle name="Percent 2 3 2 5 5 2" xfId="2355"/>
    <cellStyle name="Percent 2 3 2 5 5 2 2" xfId="6837"/>
    <cellStyle name="Percent 2 3 2 5 5 2 2 2" xfId="15867"/>
    <cellStyle name="Percent 2 3 2 5 5 2 3" xfId="11385"/>
    <cellStyle name="Percent 2 3 2 5 5 3" xfId="3849"/>
    <cellStyle name="Percent 2 3 2 5 5 3 2" xfId="8331"/>
    <cellStyle name="Percent 2 3 2 5 5 3 2 2" xfId="17361"/>
    <cellStyle name="Percent 2 3 2 5 5 3 3" xfId="12879"/>
    <cellStyle name="Percent 2 3 2 5 5 4" xfId="5343"/>
    <cellStyle name="Percent 2 3 2 5 5 4 2" xfId="14373"/>
    <cellStyle name="Percent 2 3 2 5 5 5" xfId="9891"/>
    <cellStyle name="Percent 2 3 2 5 6" xfId="1610"/>
    <cellStyle name="Percent 2 3 2 5 6 2" xfId="6092"/>
    <cellStyle name="Percent 2 3 2 5 6 2 2" xfId="15122"/>
    <cellStyle name="Percent 2 3 2 5 6 3" xfId="10640"/>
    <cellStyle name="Percent 2 3 2 5 7" xfId="3104"/>
    <cellStyle name="Percent 2 3 2 5 7 2" xfId="7586"/>
    <cellStyle name="Percent 2 3 2 5 7 2 2" xfId="16616"/>
    <cellStyle name="Percent 2 3 2 5 7 3" xfId="12134"/>
    <cellStyle name="Percent 2 3 2 5 8" xfId="4598"/>
    <cellStyle name="Percent 2 3 2 5 8 2" xfId="13628"/>
    <cellStyle name="Percent 2 3 2 5 9" xfId="9146"/>
    <cellStyle name="Percent 2 3 2 6" xfId="140"/>
    <cellStyle name="Percent 2 3 2 6 2" xfId="326"/>
    <cellStyle name="Percent 2 3 2 6 2 2" xfId="1069"/>
    <cellStyle name="Percent 2 3 2 6 2 2 2" xfId="2563"/>
    <cellStyle name="Percent 2 3 2 6 2 2 2 2" xfId="7045"/>
    <cellStyle name="Percent 2 3 2 6 2 2 2 2 2" xfId="16075"/>
    <cellStyle name="Percent 2 3 2 6 2 2 2 3" xfId="11593"/>
    <cellStyle name="Percent 2 3 2 6 2 2 3" xfId="4057"/>
    <cellStyle name="Percent 2 3 2 6 2 2 3 2" xfId="8539"/>
    <cellStyle name="Percent 2 3 2 6 2 2 3 2 2" xfId="17569"/>
    <cellStyle name="Percent 2 3 2 6 2 2 3 3" xfId="13087"/>
    <cellStyle name="Percent 2 3 2 6 2 2 4" xfId="5551"/>
    <cellStyle name="Percent 2 3 2 6 2 2 4 2" xfId="14581"/>
    <cellStyle name="Percent 2 3 2 6 2 2 5" xfId="10099"/>
    <cellStyle name="Percent 2 3 2 6 2 3" xfId="1820"/>
    <cellStyle name="Percent 2 3 2 6 2 3 2" xfId="6302"/>
    <cellStyle name="Percent 2 3 2 6 2 3 2 2" xfId="15332"/>
    <cellStyle name="Percent 2 3 2 6 2 3 3" xfId="10850"/>
    <cellStyle name="Percent 2 3 2 6 2 4" xfId="3314"/>
    <cellStyle name="Percent 2 3 2 6 2 4 2" xfId="7796"/>
    <cellStyle name="Percent 2 3 2 6 2 4 2 2" xfId="16826"/>
    <cellStyle name="Percent 2 3 2 6 2 4 3" xfId="12344"/>
    <cellStyle name="Percent 2 3 2 6 2 5" xfId="4808"/>
    <cellStyle name="Percent 2 3 2 6 2 5 2" xfId="13838"/>
    <cellStyle name="Percent 2 3 2 6 2 6" xfId="9356"/>
    <cellStyle name="Percent 2 3 2 6 3" xfId="512"/>
    <cellStyle name="Percent 2 3 2 6 3 2" xfId="1259"/>
    <cellStyle name="Percent 2 3 2 6 3 2 2" xfId="2753"/>
    <cellStyle name="Percent 2 3 2 6 3 2 2 2" xfId="7235"/>
    <cellStyle name="Percent 2 3 2 6 3 2 2 2 2" xfId="16265"/>
    <cellStyle name="Percent 2 3 2 6 3 2 2 3" xfId="11783"/>
    <cellStyle name="Percent 2 3 2 6 3 2 3" xfId="4247"/>
    <cellStyle name="Percent 2 3 2 6 3 2 3 2" xfId="8729"/>
    <cellStyle name="Percent 2 3 2 6 3 2 3 2 2" xfId="17759"/>
    <cellStyle name="Percent 2 3 2 6 3 2 3 3" xfId="13277"/>
    <cellStyle name="Percent 2 3 2 6 3 2 4" xfId="5741"/>
    <cellStyle name="Percent 2 3 2 6 3 2 4 2" xfId="14771"/>
    <cellStyle name="Percent 2 3 2 6 3 2 5" xfId="10289"/>
    <cellStyle name="Percent 2 3 2 6 3 3" xfId="2006"/>
    <cellStyle name="Percent 2 3 2 6 3 3 2" xfId="6488"/>
    <cellStyle name="Percent 2 3 2 6 3 3 2 2" xfId="15518"/>
    <cellStyle name="Percent 2 3 2 6 3 3 3" xfId="11036"/>
    <cellStyle name="Percent 2 3 2 6 3 4" xfId="3500"/>
    <cellStyle name="Percent 2 3 2 6 3 4 2" xfId="7982"/>
    <cellStyle name="Percent 2 3 2 6 3 4 2 2" xfId="17012"/>
    <cellStyle name="Percent 2 3 2 6 3 4 3" xfId="12530"/>
    <cellStyle name="Percent 2 3 2 6 3 5" xfId="4994"/>
    <cellStyle name="Percent 2 3 2 6 3 5 2" xfId="14024"/>
    <cellStyle name="Percent 2 3 2 6 3 6" xfId="9542"/>
    <cellStyle name="Percent 2 3 2 6 4" xfId="698"/>
    <cellStyle name="Percent 2 3 2 6 4 2" xfId="1445"/>
    <cellStyle name="Percent 2 3 2 6 4 2 2" xfId="2939"/>
    <cellStyle name="Percent 2 3 2 6 4 2 2 2" xfId="7421"/>
    <cellStyle name="Percent 2 3 2 6 4 2 2 2 2" xfId="16451"/>
    <cellStyle name="Percent 2 3 2 6 4 2 2 3" xfId="11969"/>
    <cellStyle name="Percent 2 3 2 6 4 2 3" xfId="4433"/>
    <cellStyle name="Percent 2 3 2 6 4 2 3 2" xfId="8915"/>
    <cellStyle name="Percent 2 3 2 6 4 2 3 2 2" xfId="17945"/>
    <cellStyle name="Percent 2 3 2 6 4 2 3 3" xfId="13463"/>
    <cellStyle name="Percent 2 3 2 6 4 2 4" xfId="5927"/>
    <cellStyle name="Percent 2 3 2 6 4 2 4 2" xfId="14957"/>
    <cellStyle name="Percent 2 3 2 6 4 2 5" xfId="10475"/>
    <cellStyle name="Percent 2 3 2 6 4 3" xfId="2192"/>
    <cellStyle name="Percent 2 3 2 6 4 3 2" xfId="6674"/>
    <cellStyle name="Percent 2 3 2 6 4 3 2 2" xfId="15704"/>
    <cellStyle name="Percent 2 3 2 6 4 3 3" xfId="11222"/>
    <cellStyle name="Percent 2 3 2 6 4 4" xfId="3686"/>
    <cellStyle name="Percent 2 3 2 6 4 4 2" xfId="8168"/>
    <cellStyle name="Percent 2 3 2 6 4 4 2 2" xfId="17198"/>
    <cellStyle name="Percent 2 3 2 6 4 4 3" xfId="12716"/>
    <cellStyle name="Percent 2 3 2 6 4 5" xfId="5180"/>
    <cellStyle name="Percent 2 3 2 6 4 5 2" xfId="14210"/>
    <cellStyle name="Percent 2 3 2 6 4 6" xfId="9728"/>
    <cellStyle name="Percent 2 3 2 6 5" xfId="885"/>
    <cellStyle name="Percent 2 3 2 6 5 2" xfId="2379"/>
    <cellStyle name="Percent 2 3 2 6 5 2 2" xfId="6861"/>
    <cellStyle name="Percent 2 3 2 6 5 2 2 2" xfId="15891"/>
    <cellStyle name="Percent 2 3 2 6 5 2 3" xfId="11409"/>
    <cellStyle name="Percent 2 3 2 6 5 3" xfId="3873"/>
    <cellStyle name="Percent 2 3 2 6 5 3 2" xfId="8355"/>
    <cellStyle name="Percent 2 3 2 6 5 3 2 2" xfId="17385"/>
    <cellStyle name="Percent 2 3 2 6 5 3 3" xfId="12903"/>
    <cellStyle name="Percent 2 3 2 6 5 4" xfId="5367"/>
    <cellStyle name="Percent 2 3 2 6 5 4 2" xfId="14397"/>
    <cellStyle name="Percent 2 3 2 6 5 5" xfId="9915"/>
    <cellStyle name="Percent 2 3 2 6 6" xfId="1634"/>
    <cellStyle name="Percent 2 3 2 6 6 2" xfId="6116"/>
    <cellStyle name="Percent 2 3 2 6 6 2 2" xfId="15146"/>
    <cellStyle name="Percent 2 3 2 6 6 3" xfId="10664"/>
    <cellStyle name="Percent 2 3 2 6 7" xfId="3128"/>
    <cellStyle name="Percent 2 3 2 6 7 2" xfId="7610"/>
    <cellStyle name="Percent 2 3 2 6 7 2 2" xfId="16640"/>
    <cellStyle name="Percent 2 3 2 6 7 3" xfId="12158"/>
    <cellStyle name="Percent 2 3 2 6 8" xfId="4622"/>
    <cellStyle name="Percent 2 3 2 6 8 2" xfId="13652"/>
    <cellStyle name="Percent 2 3 2 6 9" xfId="9170"/>
    <cellStyle name="Percent 2 3 2 7" xfId="163"/>
    <cellStyle name="Percent 2 3 2 7 2" xfId="349"/>
    <cellStyle name="Percent 2 3 2 7 2 2" xfId="1092"/>
    <cellStyle name="Percent 2 3 2 7 2 2 2" xfId="2586"/>
    <cellStyle name="Percent 2 3 2 7 2 2 2 2" xfId="7068"/>
    <cellStyle name="Percent 2 3 2 7 2 2 2 2 2" xfId="16098"/>
    <cellStyle name="Percent 2 3 2 7 2 2 2 3" xfId="11616"/>
    <cellStyle name="Percent 2 3 2 7 2 2 3" xfId="4080"/>
    <cellStyle name="Percent 2 3 2 7 2 2 3 2" xfId="8562"/>
    <cellStyle name="Percent 2 3 2 7 2 2 3 2 2" xfId="17592"/>
    <cellStyle name="Percent 2 3 2 7 2 2 3 3" xfId="13110"/>
    <cellStyle name="Percent 2 3 2 7 2 2 4" xfId="5574"/>
    <cellStyle name="Percent 2 3 2 7 2 2 4 2" xfId="14604"/>
    <cellStyle name="Percent 2 3 2 7 2 2 5" xfId="10122"/>
    <cellStyle name="Percent 2 3 2 7 2 3" xfId="1843"/>
    <cellStyle name="Percent 2 3 2 7 2 3 2" xfId="6325"/>
    <cellStyle name="Percent 2 3 2 7 2 3 2 2" xfId="15355"/>
    <cellStyle name="Percent 2 3 2 7 2 3 3" xfId="10873"/>
    <cellStyle name="Percent 2 3 2 7 2 4" xfId="3337"/>
    <cellStyle name="Percent 2 3 2 7 2 4 2" xfId="7819"/>
    <cellStyle name="Percent 2 3 2 7 2 4 2 2" xfId="16849"/>
    <cellStyle name="Percent 2 3 2 7 2 4 3" xfId="12367"/>
    <cellStyle name="Percent 2 3 2 7 2 5" xfId="4831"/>
    <cellStyle name="Percent 2 3 2 7 2 5 2" xfId="13861"/>
    <cellStyle name="Percent 2 3 2 7 2 6" xfId="9379"/>
    <cellStyle name="Percent 2 3 2 7 3" xfId="535"/>
    <cellStyle name="Percent 2 3 2 7 3 2" xfId="1282"/>
    <cellStyle name="Percent 2 3 2 7 3 2 2" xfId="2776"/>
    <cellStyle name="Percent 2 3 2 7 3 2 2 2" xfId="7258"/>
    <cellStyle name="Percent 2 3 2 7 3 2 2 2 2" xfId="16288"/>
    <cellStyle name="Percent 2 3 2 7 3 2 2 3" xfId="11806"/>
    <cellStyle name="Percent 2 3 2 7 3 2 3" xfId="4270"/>
    <cellStyle name="Percent 2 3 2 7 3 2 3 2" xfId="8752"/>
    <cellStyle name="Percent 2 3 2 7 3 2 3 2 2" xfId="17782"/>
    <cellStyle name="Percent 2 3 2 7 3 2 3 3" xfId="13300"/>
    <cellStyle name="Percent 2 3 2 7 3 2 4" xfId="5764"/>
    <cellStyle name="Percent 2 3 2 7 3 2 4 2" xfId="14794"/>
    <cellStyle name="Percent 2 3 2 7 3 2 5" xfId="10312"/>
    <cellStyle name="Percent 2 3 2 7 3 3" xfId="2029"/>
    <cellStyle name="Percent 2 3 2 7 3 3 2" xfId="6511"/>
    <cellStyle name="Percent 2 3 2 7 3 3 2 2" xfId="15541"/>
    <cellStyle name="Percent 2 3 2 7 3 3 3" xfId="11059"/>
    <cellStyle name="Percent 2 3 2 7 3 4" xfId="3523"/>
    <cellStyle name="Percent 2 3 2 7 3 4 2" xfId="8005"/>
    <cellStyle name="Percent 2 3 2 7 3 4 2 2" xfId="17035"/>
    <cellStyle name="Percent 2 3 2 7 3 4 3" xfId="12553"/>
    <cellStyle name="Percent 2 3 2 7 3 5" xfId="5017"/>
    <cellStyle name="Percent 2 3 2 7 3 5 2" xfId="14047"/>
    <cellStyle name="Percent 2 3 2 7 3 6" xfId="9565"/>
    <cellStyle name="Percent 2 3 2 7 4" xfId="721"/>
    <cellStyle name="Percent 2 3 2 7 4 2" xfId="1468"/>
    <cellStyle name="Percent 2 3 2 7 4 2 2" xfId="2962"/>
    <cellStyle name="Percent 2 3 2 7 4 2 2 2" xfId="7444"/>
    <cellStyle name="Percent 2 3 2 7 4 2 2 2 2" xfId="16474"/>
    <cellStyle name="Percent 2 3 2 7 4 2 2 3" xfId="11992"/>
    <cellStyle name="Percent 2 3 2 7 4 2 3" xfId="4456"/>
    <cellStyle name="Percent 2 3 2 7 4 2 3 2" xfId="8938"/>
    <cellStyle name="Percent 2 3 2 7 4 2 3 2 2" xfId="17968"/>
    <cellStyle name="Percent 2 3 2 7 4 2 3 3" xfId="13486"/>
    <cellStyle name="Percent 2 3 2 7 4 2 4" xfId="5950"/>
    <cellStyle name="Percent 2 3 2 7 4 2 4 2" xfId="14980"/>
    <cellStyle name="Percent 2 3 2 7 4 2 5" xfId="10498"/>
    <cellStyle name="Percent 2 3 2 7 4 3" xfId="2215"/>
    <cellStyle name="Percent 2 3 2 7 4 3 2" xfId="6697"/>
    <cellStyle name="Percent 2 3 2 7 4 3 2 2" xfId="15727"/>
    <cellStyle name="Percent 2 3 2 7 4 3 3" xfId="11245"/>
    <cellStyle name="Percent 2 3 2 7 4 4" xfId="3709"/>
    <cellStyle name="Percent 2 3 2 7 4 4 2" xfId="8191"/>
    <cellStyle name="Percent 2 3 2 7 4 4 2 2" xfId="17221"/>
    <cellStyle name="Percent 2 3 2 7 4 4 3" xfId="12739"/>
    <cellStyle name="Percent 2 3 2 7 4 5" xfId="5203"/>
    <cellStyle name="Percent 2 3 2 7 4 5 2" xfId="14233"/>
    <cellStyle name="Percent 2 3 2 7 4 6" xfId="9751"/>
    <cellStyle name="Percent 2 3 2 7 5" xfId="908"/>
    <cellStyle name="Percent 2 3 2 7 5 2" xfId="2402"/>
    <cellStyle name="Percent 2 3 2 7 5 2 2" xfId="6884"/>
    <cellStyle name="Percent 2 3 2 7 5 2 2 2" xfId="15914"/>
    <cellStyle name="Percent 2 3 2 7 5 2 3" xfId="11432"/>
    <cellStyle name="Percent 2 3 2 7 5 3" xfId="3896"/>
    <cellStyle name="Percent 2 3 2 7 5 3 2" xfId="8378"/>
    <cellStyle name="Percent 2 3 2 7 5 3 2 2" xfId="17408"/>
    <cellStyle name="Percent 2 3 2 7 5 3 3" xfId="12926"/>
    <cellStyle name="Percent 2 3 2 7 5 4" xfId="5390"/>
    <cellStyle name="Percent 2 3 2 7 5 4 2" xfId="14420"/>
    <cellStyle name="Percent 2 3 2 7 5 5" xfId="9938"/>
    <cellStyle name="Percent 2 3 2 7 6" xfId="1657"/>
    <cellStyle name="Percent 2 3 2 7 6 2" xfId="6139"/>
    <cellStyle name="Percent 2 3 2 7 6 2 2" xfId="15169"/>
    <cellStyle name="Percent 2 3 2 7 6 3" xfId="10687"/>
    <cellStyle name="Percent 2 3 2 7 7" xfId="3151"/>
    <cellStyle name="Percent 2 3 2 7 7 2" xfId="7633"/>
    <cellStyle name="Percent 2 3 2 7 7 2 2" xfId="16663"/>
    <cellStyle name="Percent 2 3 2 7 7 3" xfId="12181"/>
    <cellStyle name="Percent 2 3 2 7 8" xfId="4645"/>
    <cellStyle name="Percent 2 3 2 7 8 2" xfId="13675"/>
    <cellStyle name="Percent 2 3 2 7 9" xfId="9193"/>
    <cellStyle name="Percent 2 3 2 8" xfId="186"/>
    <cellStyle name="Percent 2 3 2 8 2" xfId="372"/>
    <cellStyle name="Percent 2 3 2 8 2 2" xfId="1115"/>
    <cellStyle name="Percent 2 3 2 8 2 2 2" xfId="2609"/>
    <cellStyle name="Percent 2 3 2 8 2 2 2 2" xfId="7091"/>
    <cellStyle name="Percent 2 3 2 8 2 2 2 2 2" xfId="16121"/>
    <cellStyle name="Percent 2 3 2 8 2 2 2 3" xfId="11639"/>
    <cellStyle name="Percent 2 3 2 8 2 2 3" xfId="4103"/>
    <cellStyle name="Percent 2 3 2 8 2 2 3 2" xfId="8585"/>
    <cellStyle name="Percent 2 3 2 8 2 2 3 2 2" xfId="17615"/>
    <cellStyle name="Percent 2 3 2 8 2 2 3 3" xfId="13133"/>
    <cellStyle name="Percent 2 3 2 8 2 2 4" xfId="5597"/>
    <cellStyle name="Percent 2 3 2 8 2 2 4 2" xfId="14627"/>
    <cellStyle name="Percent 2 3 2 8 2 2 5" xfId="10145"/>
    <cellStyle name="Percent 2 3 2 8 2 3" xfId="1866"/>
    <cellStyle name="Percent 2 3 2 8 2 3 2" xfId="6348"/>
    <cellStyle name="Percent 2 3 2 8 2 3 2 2" xfId="15378"/>
    <cellStyle name="Percent 2 3 2 8 2 3 3" xfId="10896"/>
    <cellStyle name="Percent 2 3 2 8 2 4" xfId="3360"/>
    <cellStyle name="Percent 2 3 2 8 2 4 2" xfId="7842"/>
    <cellStyle name="Percent 2 3 2 8 2 4 2 2" xfId="16872"/>
    <cellStyle name="Percent 2 3 2 8 2 4 3" xfId="12390"/>
    <cellStyle name="Percent 2 3 2 8 2 5" xfId="4854"/>
    <cellStyle name="Percent 2 3 2 8 2 5 2" xfId="13884"/>
    <cellStyle name="Percent 2 3 2 8 2 6" xfId="9402"/>
    <cellStyle name="Percent 2 3 2 8 3" xfId="558"/>
    <cellStyle name="Percent 2 3 2 8 3 2" xfId="1305"/>
    <cellStyle name="Percent 2 3 2 8 3 2 2" xfId="2799"/>
    <cellStyle name="Percent 2 3 2 8 3 2 2 2" xfId="7281"/>
    <cellStyle name="Percent 2 3 2 8 3 2 2 2 2" xfId="16311"/>
    <cellStyle name="Percent 2 3 2 8 3 2 2 3" xfId="11829"/>
    <cellStyle name="Percent 2 3 2 8 3 2 3" xfId="4293"/>
    <cellStyle name="Percent 2 3 2 8 3 2 3 2" xfId="8775"/>
    <cellStyle name="Percent 2 3 2 8 3 2 3 2 2" xfId="17805"/>
    <cellStyle name="Percent 2 3 2 8 3 2 3 3" xfId="13323"/>
    <cellStyle name="Percent 2 3 2 8 3 2 4" xfId="5787"/>
    <cellStyle name="Percent 2 3 2 8 3 2 4 2" xfId="14817"/>
    <cellStyle name="Percent 2 3 2 8 3 2 5" xfId="10335"/>
    <cellStyle name="Percent 2 3 2 8 3 3" xfId="2052"/>
    <cellStyle name="Percent 2 3 2 8 3 3 2" xfId="6534"/>
    <cellStyle name="Percent 2 3 2 8 3 3 2 2" xfId="15564"/>
    <cellStyle name="Percent 2 3 2 8 3 3 3" xfId="11082"/>
    <cellStyle name="Percent 2 3 2 8 3 4" xfId="3546"/>
    <cellStyle name="Percent 2 3 2 8 3 4 2" xfId="8028"/>
    <cellStyle name="Percent 2 3 2 8 3 4 2 2" xfId="17058"/>
    <cellStyle name="Percent 2 3 2 8 3 4 3" xfId="12576"/>
    <cellStyle name="Percent 2 3 2 8 3 5" xfId="5040"/>
    <cellStyle name="Percent 2 3 2 8 3 5 2" xfId="14070"/>
    <cellStyle name="Percent 2 3 2 8 3 6" xfId="9588"/>
    <cellStyle name="Percent 2 3 2 8 4" xfId="744"/>
    <cellStyle name="Percent 2 3 2 8 4 2" xfId="1491"/>
    <cellStyle name="Percent 2 3 2 8 4 2 2" xfId="2985"/>
    <cellStyle name="Percent 2 3 2 8 4 2 2 2" xfId="7467"/>
    <cellStyle name="Percent 2 3 2 8 4 2 2 2 2" xfId="16497"/>
    <cellStyle name="Percent 2 3 2 8 4 2 2 3" xfId="12015"/>
    <cellStyle name="Percent 2 3 2 8 4 2 3" xfId="4479"/>
    <cellStyle name="Percent 2 3 2 8 4 2 3 2" xfId="8961"/>
    <cellStyle name="Percent 2 3 2 8 4 2 3 2 2" xfId="17991"/>
    <cellStyle name="Percent 2 3 2 8 4 2 3 3" xfId="13509"/>
    <cellStyle name="Percent 2 3 2 8 4 2 4" xfId="5973"/>
    <cellStyle name="Percent 2 3 2 8 4 2 4 2" xfId="15003"/>
    <cellStyle name="Percent 2 3 2 8 4 2 5" xfId="10521"/>
    <cellStyle name="Percent 2 3 2 8 4 3" xfId="2238"/>
    <cellStyle name="Percent 2 3 2 8 4 3 2" xfId="6720"/>
    <cellStyle name="Percent 2 3 2 8 4 3 2 2" xfId="15750"/>
    <cellStyle name="Percent 2 3 2 8 4 3 3" xfId="11268"/>
    <cellStyle name="Percent 2 3 2 8 4 4" xfId="3732"/>
    <cellStyle name="Percent 2 3 2 8 4 4 2" xfId="8214"/>
    <cellStyle name="Percent 2 3 2 8 4 4 2 2" xfId="17244"/>
    <cellStyle name="Percent 2 3 2 8 4 4 3" xfId="12762"/>
    <cellStyle name="Percent 2 3 2 8 4 5" xfId="5226"/>
    <cellStyle name="Percent 2 3 2 8 4 5 2" xfId="14256"/>
    <cellStyle name="Percent 2 3 2 8 4 6" xfId="9774"/>
    <cellStyle name="Percent 2 3 2 8 5" xfId="931"/>
    <cellStyle name="Percent 2 3 2 8 5 2" xfId="2425"/>
    <cellStyle name="Percent 2 3 2 8 5 2 2" xfId="6907"/>
    <cellStyle name="Percent 2 3 2 8 5 2 2 2" xfId="15937"/>
    <cellStyle name="Percent 2 3 2 8 5 2 3" xfId="11455"/>
    <cellStyle name="Percent 2 3 2 8 5 3" xfId="3919"/>
    <cellStyle name="Percent 2 3 2 8 5 3 2" xfId="8401"/>
    <cellStyle name="Percent 2 3 2 8 5 3 2 2" xfId="17431"/>
    <cellStyle name="Percent 2 3 2 8 5 3 3" xfId="12949"/>
    <cellStyle name="Percent 2 3 2 8 5 4" xfId="5413"/>
    <cellStyle name="Percent 2 3 2 8 5 4 2" xfId="14443"/>
    <cellStyle name="Percent 2 3 2 8 5 5" xfId="9961"/>
    <cellStyle name="Percent 2 3 2 8 6" xfId="1680"/>
    <cellStyle name="Percent 2 3 2 8 6 2" xfId="6162"/>
    <cellStyle name="Percent 2 3 2 8 6 2 2" xfId="15192"/>
    <cellStyle name="Percent 2 3 2 8 6 3" xfId="10710"/>
    <cellStyle name="Percent 2 3 2 8 7" xfId="3174"/>
    <cellStyle name="Percent 2 3 2 8 7 2" xfId="7656"/>
    <cellStyle name="Percent 2 3 2 8 7 2 2" xfId="16686"/>
    <cellStyle name="Percent 2 3 2 8 7 3" xfId="12204"/>
    <cellStyle name="Percent 2 3 2 8 8" xfId="4668"/>
    <cellStyle name="Percent 2 3 2 8 8 2" xfId="13698"/>
    <cellStyle name="Percent 2 3 2 8 9" xfId="9216"/>
    <cellStyle name="Percent 2 3 2 9" xfId="209"/>
    <cellStyle name="Percent 2 3 2 9 2" xfId="954"/>
    <cellStyle name="Percent 2 3 2 9 2 2" xfId="2448"/>
    <cellStyle name="Percent 2 3 2 9 2 2 2" xfId="6930"/>
    <cellStyle name="Percent 2 3 2 9 2 2 2 2" xfId="15960"/>
    <cellStyle name="Percent 2 3 2 9 2 2 3" xfId="11478"/>
    <cellStyle name="Percent 2 3 2 9 2 3" xfId="3942"/>
    <cellStyle name="Percent 2 3 2 9 2 3 2" xfId="8424"/>
    <cellStyle name="Percent 2 3 2 9 2 3 2 2" xfId="17454"/>
    <cellStyle name="Percent 2 3 2 9 2 3 3" xfId="12972"/>
    <cellStyle name="Percent 2 3 2 9 2 4" xfId="5436"/>
    <cellStyle name="Percent 2 3 2 9 2 4 2" xfId="14466"/>
    <cellStyle name="Percent 2 3 2 9 2 5" xfId="9984"/>
    <cellStyle name="Percent 2 3 2 9 3" xfId="1703"/>
    <cellStyle name="Percent 2 3 2 9 3 2" xfId="6185"/>
    <cellStyle name="Percent 2 3 2 9 3 2 2" xfId="15215"/>
    <cellStyle name="Percent 2 3 2 9 3 3" xfId="10733"/>
    <cellStyle name="Percent 2 3 2 9 4" xfId="3197"/>
    <cellStyle name="Percent 2 3 2 9 4 2" xfId="7679"/>
    <cellStyle name="Percent 2 3 2 9 4 2 2" xfId="16709"/>
    <cellStyle name="Percent 2 3 2 9 4 3" xfId="12227"/>
    <cellStyle name="Percent 2 3 2 9 5" xfId="4691"/>
    <cellStyle name="Percent 2 3 2 9 5 2" xfId="13721"/>
    <cellStyle name="Percent 2 3 2 9 6" xfId="9239"/>
    <cellStyle name="Percent 2 3 3" xfId="36"/>
    <cellStyle name="Percent 2 3 3 2" xfId="222"/>
    <cellStyle name="Percent 2 3 3 2 2" xfId="967"/>
    <cellStyle name="Percent 2 3 3 2 2 2" xfId="2461"/>
    <cellStyle name="Percent 2 3 3 2 2 2 2" xfId="6943"/>
    <cellStyle name="Percent 2 3 3 2 2 2 2 2" xfId="15973"/>
    <cellStyle name="Percent 2 3 3 2 2 2 3" xfId="11491"/>
    <cellStyle name="Percent 2 3 3 2 2 3" xfId="3955"/>
    <cellStyle name="Percent 2 3 3 2 2 3 2" xfId="8437"/>
    <cellStyle name="Percent 2 3 3 2 2 3 2 2" xfId="17467"/>
    <cellStyle name="Percent 2 3 3 2 2 3 3" xfId="12985"/>
    <cellStyle name="Percent 2 3 3 2 2 4" xfId="5449"/>
    <cellStyle name="Percent 2 3 3 2 2 4 2" xfId="14479"/>
    <cellStyle name="Percent 2 3 3 2 2 5" xfId="9997"/>
    <cellStyle name="Percent 2 3 3 2 3" xfId="1716"/>
    <cellStyle name="Percent 2 3 3 2 3 2" xfId="6198"/>
    <cellStyle name="Percent 2 3 3 2 3 2 2" xfId="15228"/>
    <cellStyle name="Percent 2 3 3 2 3 3" xfId="10746"/>
    <cellStyle name="Percent 2 3 3 2 4" xfId="3210"/>
    <cellStyle name="Percent 2 3 3 2 4 2" xfId="7692"/>
    <cellStyle name="Percent 2 3 3 2 4 2 2" xfId="16722"/>
    <cellStyle name="Percent 2 3 3 2 4 3" xfId="12240"/>
    <cellStyle name="Percent 2 3 3 2 5" xfId="4704"/>
    <cellStyle name="Percent 2 3 3 2 5 2" xfId="13734"/>
    <cellStyle name="Percent 2 3 3 2 6" xfId="9252"/>
    <cellStyle name="Percent 2 3 3 3" xfId="408"/>
    <cellStyle name="Percent 2 3 3 3 2" xfId="1155"/>
    <cellStyle name="Percent 2 3 3 3 2 2" xfId="2649"/>
    <cellStyle name="Percent 2 3 3 3 2 2 2" xfId="7131"/>
    <cellStyle name="Percent 2 3 3 3 2 2 2 2" xfId="16161"/>
    <cellStyle name="Percent 2 3 3 3 2 2 3" xfId="11679"/>
    <cellStyle name="Percent 2 3 3 3 2 3" xfId="4143"/>
    <cellStyle name="Percent 2 3 3 3 2 3 2" xfId="8625"/>
    <cellStyle name="Percent 2 3 3 3 2 3 2 2" xfId="17655"/>
    <cellStyle name="Percent 2 3 3 3 2 3 3" xfId="13173"/>
    <cellStyle name="Percent 2 3 3 3 2 4" xfId="5637"/>
    <cellStyle name="Percent 2 3 3 3 2 4 2" xfId="14667"/>
    <cellStyle name="Percent 2 3 3 3 2 5" xfId="10185"/>
    <cellStyle name="Percent 2 3 3 3 3" xfId="1902"/>
    <cellStyle name="Percent 2 3 3 3 3 2" xfId="6384"/>
    <cellStyle name="Percent 2 3 3 3 3 2 2" xfId="15414"/>
    <cellStyle name="Percent 2 3 3 3 3 3" xfId="10932"/>
    <cellStyle name="Percent 2 3 3 3 4" xfId="3396"/>
    <cellStyle name="Percent 2 3 3 3 4 2" xfId="7878"/>
    <cellStyle name="Percent 2 3 3 3 4 2 2" xfId="16908"/>
    <cellStyle name="Percent 2 3 3 3 4 3" xfId="12426"/>
    <cellStyle name="Percent 2 3 3 3 5" xfId="4890"/>
    <cellStyle name="Percent 2 3 3 3 5 2" xfId="13920"/>
    <cellStyle name="Percent 2 3 3 3 6" xfId="9438"/>
    <cellStyle name="Percent 2 3 3 4" xfId="594"/>
    <cellStyle name="Percent 2 3 3 4 2" xfId="1341"/>
    <cellStyle name="Percent 2 3 3 4 2 2" xfId="2835"/>
    <cellStyle name="Percent 2 3 3 4 2 2 2" xfId="7317"/>
    <cellStyle name="Percent 2 3 3 4 2 2 2 2" xfId="16347"/>
    <cellStyle name="Percent 2 3 3 4 2 2 3" xfId="11865"/>
    <cellStyle name="Percent 2 3 3 4 2 3" xfId="4329"/>
    <cellStyle name="Percent 2 3 3 4 2 3 2" xfId="8811"/>
    <cellStyle name="Percent 2 3 3 4 2 3 2 2" xfId="17841"/>
    <cellStyle name="Percent 2 3 3 4 2 3 3" xfId="13359"/>
    <cellStyle name="Percent 2 3 3 4 2 4" xfId="5823"/>
    <cellStyle name="Percent 2 3 3 4 2 4 2" xfId="14853"/>
    <cellStyle name="Percent 2 3 3 4 2 5" xfId="10371"/>
    <cellStyle name="Percent 2 3 3 4 3" xfId="2088"/>
    <cellStyle name="Percent 2 3 3 4 3 2" xfId="6570"/>
    <cellStyle name="Percent 2 3 3 4 3 2 2" xfId="15600"/>
    <cellStyle name="Percent 2 3 3 4 3 3" xfId="11118"/>
    <cellStyle name="Percent 2 3 3 4 4" xfId="3582"/>
    <cellStyle name="Percent 2 3 3 4 4 2" xfId="8064"/>
    <cellStyle name="Percent 2 3 3 4 4 2 2" xfId="17094"/>
    <cellStyle name="Percent 2 3 3 4 4 3" xfId="12612"/>
    <cellStyle name="Percent 2 3 3 4 5" xfId="5076"/>
    <cellStyle name="Percent 2 3 3 4 5 2" xfId="14106"/>
    <cellStyle name="Percent 2 3 3 4 6" xfId="9624"/>
    <cellStyle name="Percent 2 3 3 5" xfId="781"/>
    <cellStyle name="Percent 2 3 3 5 2" xfId="2275"/>
    <cellStyle name="Percent 2 3 3 5 2 2" xfId="6757"/>
    <cellStyle name="Percent 2 3 3 5 2 2 2" xfId="15787"/>
    <cellStyle name="Percent 2 3 3 5 2 3" xfId="11305"/>
    <cellStyle name="Percent 2 3 3 5 3" xfId="3769"/>
    <cellStyle name="Percent 2 3 3 5 3 2" xfId="8251"/>
    <cellStyle name="Percent 2 3 3 5 3 2 2" xfId="17281"/>
    <cellStyle name="Percent 2 3 3 5 3 3" xfId="12799"/>
    <cellStyle name="Percent 2 3 3 5 4" xfId="5263"/>
    <cellStyle name="Percent 2 3 3 5 4 2" xfId="14293"/>
    <cellStyle name="Percent 2 3 3 5 5" xfId="9811"/>
    <cellStyle name="Percent 2 3 3 6" xfId="1530"/>
    <cellStyle name="Percent 2 3 3 6 2" xfId="6012"/>
    <cellStyle name="Percent 2 3 3 6 2 2" xfId="15042"/>
    <cellStyle name="Percent 2 3 3 6 3" xfId="10560"/>
    <cellStyle name="Percent 2 3 3 7" xfId="3024"/>
    <cellStyle name="Percent 2 3 3 7 2" xfId="7506"/>
    <cellStyle name="Percent 2 3 3 7 2 2" xfId="16536"/>
    <cellStyle name="Percent 2 3 3 7 3" xfId="12054"/>
    <cellStyle name="Percent 2 3 3 8" xfId="4518"/>
    <cellStyle name="Percent 2 3 3 8 2" xfId="13548"/>
    <cellStyle name="Percent 2 3 3 9" xfId="9066"/>
    <cellStyle name="Percent 2 3 4" xfId="59"/>
    <cellStyle name="Percent 2 3 4 2" xfId="245"/>
    <cellStyle name="Percent 2 3 4 2 2" xfId="990"/>
    <cellStyle name="Percent 2 3 4 2 2 2" xfId="2484"/>
    <cellStyle name="Percent 2 3 4 2 2 2 2" xfId="6966"/>
    <cellStyle name="Percent 2 3 4 2 2 2 2 2" xfId="15996"/>
    <cellStyle name="Percent 2 3 4 2 2 2 3" xfId="11514"/>
    <cellStyle name="Percent 2 3 4 2 2 3" xfId="3978"/>
    <cellStyle name="Percent 2 3 4 2 2 3 2" xfId="8460"/>
    <cellStyle name="Percent 2 3 4 2 2 3 2 2" xfId="17490"/>
    <cellStyle name="Percent 2 3 4 2 2 3 3" xfId="13008"/>
    <cellStyle name="Percent 2 3 4 2 2 4" xfId="5472"/>
    <cellStyle name="Percent 2 3 4 2 2 4 2" xfId="14502"/>
    <cellStyle name="Percent 2 3 4 2 2 5" xfId="10020"/>
    <cellStyle name="Percent 2 3 4 2 3" xfId="1739"/>
    <cellStyle name="Percent 2 3 4 2 3 2" xfId="6221"/>
    <cellStyle name="Percent 2 3 4 2 3 2 2" xfId="15251"/>
    <cellStyle name="Percent 2 3 4 2 3 3" xfId="10769"/>
    <cellStyle name="Percent 2 3 4 2 4" xfId="3233"/>
    <cellStyle name="Percent 2 3 4 2 4 2" xfId="7715"/>
    <cellStyle name="Percent 2 3 4 2 4 2 2" xfId="16745"/>
    <cellStyle name="Percent 2 3 4 2 4 3" xfId="12263"/>
    <cellStyle name="Percent 2 3 4 2 5" xfId="4727"/>
    <cellStyle name="Percent 2 3 4 2 5 2" xfId="13757"/>
    <cellStyle name="Percent 2 3 4 2 6" xfId="9275"/>
    <cellStyle name="Percent 2 3 4 3" xfId="431"/>
    <cellStyle name="Percent 2 3 4 3 2" xfId="1178"/>
    <cellStyle name="Percent 2 3 4 3 2 2" xfId="2672"/>
    <cellStyle name="Percent 2 3 4 3 2 2 2" xfId="7154"/>
    <cellStyle name="Percent 2 3 4 3 2 2 2 2" xfId="16184"/>
    <cellStyle name="Percent 2 3 4 3 2 2 3" xfId="11702"/>
    <cellStyle name="Percent 2 3 4 3 2 3" xfId="4166"/>
    <cellStyle name="Percent 2 3 4 3 2 3 2" xfId="8648"/>
    <cellStyle name="Percent 2 3 4 3 2 3 2 2" xfId="17678"/>
    <cellStyle name="Percent 2 3 4 3 2 3 3" xfId="13196"/>
    <cellStyle name="Percent 2 3 4 3 2 4" xfId="5660"/>
    <cellStyle name="Percent 2 3 4 3 2 4 2" xfId="14690"/>
    <cellStyle name="Percent 2 3 4 3 2 5" xfId="10208"/>
    <cellStyle name="Percent 2 3 4 3 3" xfId="1925"/>
    <cellStyle name="Percent 2 3 4 3 3 2" xfId="6407"/>
    <cellStyle name="Percent 2 3 4 3 3 2 2" xfId="15437"/>
    <cellStyle name="Percent 2 3 4 3 3 3" xfId="10955"/>
    <cellStyle name="Percent 2 3 4 3 4" xfId="3419"/>
    <cellStyle name="Percent 2 3 4 3 4 2" xfId="7901"/>
    <cellStyle name="Percent 2 3 4 3 4 2 2" xfId="16931"/>
    <cellStyle name="Percent 2 3 4 3 4 3" xfId="12449"/>
    <cellStyle name="Percent 2 3 4 3 5" xfId="4913"/>
    <cellStyle name="Percent 2 3 4 3 5 2" xfId="13943"/>
    <cellStyle name="Percent 2 3 4 3 6" xfId="9461"/>
    <cellStyle name="Percent 2 3 4 4" xfId="617"/>
    <cellStyle name="Percent 2 3 4 4 2" xfId="1364"/>
    <cellStyle name="Percent 2 3 4 4 2 2" xfId="2858"/>
    <cellStyle name="Percent 2 3 4 4 2 2 2" xfId="7340"/>
    <cellStyle name="Percent 2 3 4 4 2 2 2 2" xfId="16370"/>
    <cellStyle name="Percent 2 3 4 4 2 2 3" xfId="11888"/>
    <cellStyle name="Percent 2 3 4 4 2 3" xfId="4352"/>
    <cellStyle name="Percent 2 3 4 4 2 3 2" xfId="8834"/>
    <cellStyle name="Percent 2 3 4 4 2 3 2 2" xfId="17864"/>
    <cellStyle name="Percent 2 3 4 4 2 3 3" xfId="13382"/>
    <cellStyle name="Percent 2 3 4 4 2 4" xfId="5846"/>
    <cellStyle name="Percent 2 3 4 4 2 4 2" xfId="14876"/>
    <cellStyle name="Percent 2 3 4 4 2 5" xfId="10394"/>
    <cellStyle name="Percent 2 3 4 4 3" xfId="2111"/>
    <cellStyle name="Percent 2 3 4 4 3 2" xfId="6593"/>
    <cellStyle name="Percent 2 3 4 4 3 2 2" xfId="15623"/>
    <cellStyle name="Percent 2 3 4 4 3 3" xfId="11141"/>
    <cellStyle name="Percent 2 3 4 4 4" xfId="3605"/>
    <cellStyle name="Percent 2 3 4 4 4 2" xfId="8087"/>
    <cellStyle name="Percent 2 3 4 4 4 2 2" xfId="17117"/>
    <cellStyle name="Percent 2 3 4 4 4 3" xfId="12635"/>
    <cellStyle name="Percent 2 3 4 4 5" xfId="5099"/>
    <cellStyle name="Percent 2 3 4 4 5 2" xfId="14129"/>
    <cellStyle name="Percent 2 3 4 4 6" xfId="9647"/>
    <cellStyle name="Percent 2 3 4 5" xfId="804"/>
    <cellStyle name="Percent 2 3 4 5 2" xfId="2298"/>
    <cellStyle name="Percent 2 3 4 5 2 2" xfId="6780"/>
    <cellStyle name="Percent 2 3 4 5 2 2 2" xfId="15810"/>
    <cellStyle name="Percent 2 3 4 5 2 3" xfId="11328"/>
    <cellStyle name="Percent 2 3 4 5 3" xfId="3792"/>
    <cellStyle name="Percent 2 3 4 5 3 2" xfId="8274"/>
    <cellStyle name="Percent 2 3 4 5 3 2 2" xfId="17304"/>
    <cellStyle name="Percent 2 3 4 5 3 3" xfId="12822"/>
    <cellStyle name="Percent 2 3 4 5 4" xfId="5286"/>
    <cellStyle name="Percent 2 3 4 5 4 2" xfId="14316"/>
    <cellStyle name="Percent 2 3 4 5 5" xfId="9834"/>
    <cellStyle name="Percent 2 3 4 6" xfId="1553"/>
    <cellStyle name="Percent 2 3 4 6 2" xfId="6035"/>
    <cellStyle name="Percent 2 3 4 6 2 2" xfId="15065"/>
    <cellStyle name="Percent 2 3 4 6 3" xfId="10583"/>
    <cellStyle name="Percent 2 3 4 7" xfId="3047"/>
    <cellStyle name="Percent 2 3 4 7 2" xfId="7529"/>
    <cellStyle name="Percent 2 3 4 7 2 2" xfId="16559"/>
    <cellStyle name="Percent 2 3 4 7 3" xfId="12077"/>
    <cellStyle name="Percent 2 3 4 8" xfId="4541"/>
    <cellStyle name="Percent 2 3 4 8 2" xfId="13571"/>
    <cellStyle name="Percent 2 3 4 9" xfId="9089"/>
    <cellStyle name="Percent 2 3 5" xfId="83"/>
    <cellStyle name="Percent 2 3 5 2" xfId="269"/>
    <cellStyle name="Percent 2 3 5 2 2" xfId="1013"/>
    <cellStyle name="Percent 2 3 5 2 2 2" xfId="2507"/>
    <cellStyle name="Percent 2 3 5 2 2 2 2" xfId="6989"/>
    <cellStyle name="Percent 2 3 5 2 2 2 2 2" xfId="16019"/>
    <cellStyle name="Percent 2 3 5 2 2 2 3" xfId="11537"/>
    <cellStyle name="Percent 2 3 5 2 2 3" xfId="4001"/>
    <cellStyle name="Percent 2 3 5 2 2 3 2" xfId="8483"/>
    <cellStyle name="Percent 2 3 5 2 2 3 2 2" xfId="17513"/>
    <cellStyle name="Percent 2 3 5 2 2 3 3" xfId="13031"/>
    <cellStyle name="Percent 2 3 5 2 2 4" xfId="5495"/>
    <cellStyle name="Percent 2 3 5 2 2 4 2" xfId="14525"/>
    <cellStyle name="Percent 2 3 5 2 2 5" xfId="10043"/>
    <cellStyle name="Percent 2 3 5 2 3" xfId="1763"/>
    <cellStyle name="Percent 2 3 5 2 3 2" xfId="6245"/>
    <cellStyle name="Percent 2 3 5 2 3 2 2" xfId="15275"/>
    <cellStyle name="Percent 2 3 5 2 3 3" xfId="10793"/>
    <cellStyle name="Percent 2 3 5 2 4" xfId="3257"/>
    <cellStyle name="Percent 2 3 5 2 4 2" xfId="7739"/>
    <cellStyle name="Percent 2 3 5 2 4 2 2" xfId="16769"/>
    <cellStyle name="Percent 2 3 5 2 4 3" xfId="12287"/>
    <cellStyle name="Percent 2 3 5 2 5" xfId="4751"/>
    <cellStyle name="Percent 2 3 5 2 5 2" xfId="13781"/>
    <cellStyle name="Percent 2 3 5 2 6" xfId="9299"/>
    <cellStyle name="Percent 2 3 5 3" xfId="455"/>
    <cellStyle name="Percent 2 3 5 3 2" xfId="1202"/>
    <cellStyle name="Percent 2 3 5 3 2 2" xfId="2696"/>
    <cellStyle name="Percent 2 3 5 3 2 2 2" xfId="7178"/>
    <cellStyle name="Percent 2 3 5 3 2 2 2 2" xfId="16208"/>
    <cellStyle name="Percent 2 3 5 3 2 2 3" xfId="11726"/>
    <cellStyle name="Percent 2 3 5 3 2 3" xfId="4190"/>
    <cellStyle name="Percent 2 3 5 3 2 3 2" xfId="8672"/>
    <cellStyle name="Percent 2 3 5 3 2 3 2 2" xfId="17702"/>
    <cellStyle name="Percent 2 3 5 3 2 3 3" xfId="13220"/>
    <cellStyle name="Percent 2 3 5 3 2 4" xfId="5684"/>
    <cellStyle name="Percent 2 3 5 3 2 4 2" xfId="14714"/>
    <cellStyle name="Percent 2 3 5 3 2 5" xfId="10232"/>
    <cellStyle name="Percent 2 3 5 3 3" xfId="1949"/>
    <cellStyle name="Percent 2 3 5 3 3 2" xfId="6431"/>
    <cellStyle name="Percent 2 3 5 3 3 2 2" xfId="15461"/>
    <cellStyle name="Percent 2 3 5 3 3 3" xfId="10979"/>
    <cellStyle name="Percent 2 3 5 3 4" xfId="3443"/>
    <cellStyle name="Percent 2 3 5 3 4 2" xfId="7925"/>
    <cellStyle name="Percent 2 3 5 3 4 2 2" xfId="16955"/>
    <cellStyle name="Percent 2 3 5 3 4 3" xfId="12473"/>
    <cellStyle name="Percent 2 3 5 3 5" xfId="4937"/>
    <cellStyle name="Percent 2 3 5 3 5 2" xfId="13967"/>
    <cellStyle name="Percent 2 3 5 3 6" xfId="9485"/>
    <cellStyle name="Percent 2 3 5 4" xfId="641"/>
    <cellStyle name="Percent 2 3 5 4 2" xfId="1388"/>
    <cellStyle name="Percent 2 3 5 4 2 2" xfId="2882"/>
    <cellStyle name="Percent 2 3 5 4 2 2 2" xfId="7364"/>
    <cellStyle name="Percent 2 3 5 4 2 2 2 2" xfId="16394"/>
    <cellStyle name="Percent 2 3 5 4 2 2 3" xfId="11912"/>
    <cellStyle name="Percent 2 3 5 4 2 3" xfId="4376"/>
    <cellStyle name="Percent 2 3 5 4 2 3 2" xfId="8858"/>
    <cellStyle name="Percent 2 3 5 4 2 3 2 2" xfId="17888"/>
    <cellStyle name="Percent 2 3 5 4 2 3 3" xfId="13406"/>
    <cellStyle name="Percent 2 3 5 4 2 4" xfId="5870"/>
    <cellStyle name="Percent 2 3 5 4 2 4 2" xfId="14900"/>
    <cellStyle name="Percent 2 3 5 4 2 5" xfId="10418"/>
    <cellStyle name="Percent 2 3 5 4 3" xfId="2135"/>
    <cellStyle name="Percent 2 3 5 4 3 2" xfId="6617"/>
    <cellStyle name="Percent 2 3 5 4 3 2 2" xfId="15647"/>
    <cellStyle name="Percent 2 3 5 4 3 3" xfId="11165"/>
    <cellStyle name="Percent 2 3 5 4 4" xfId="3629"/>
    <cellStyle name="Percent 2 3 5 4 4 2" xfId="8111"/>
    <cellStyle name="Percent 2 3 5 4 4 2 2" xfId="17141"/>
    <cellStyle name="Percent 2 3 5 4 4 3" xfId="12659"/>
    <cellStyle name="Percent 2 3 5 4 5" xfId="5123"/>
    <cellStyle name="Percent 2 3 5 4 5 2" xfId="14153"/>
    <cellStyle name="Percent 2 3 5 4 6" xfId="9671"/>
    <cellStyle name="Percent 2 3 5 5" xfId="828"/>
    <cellStyle name="Percent 2 3 5 5 2" xfId="2322"/>
    <cellStyle name="Percent 2 3 5 5 2 2" xfId="6804"/>
    <cellStyle name="Percent 2 3 5 5 2 2 2" xfId="15834"/>
    <cellStyle name="Percent 2 3 5 5 2 3" xfId="11352"/>
    <cellStyle name="Percent 2 3 5 5 3" xfId="3816"/>
    <cellStyle name="Percent 2 3 5 5 3 2" xfId="8298"/>
    <cellStyle name="Percent 2 3 5 5 3 2 2" xfId="17328"/>
    <cellStyle name="Percent 2 3 5 5 3 3" xfId="12846"/>
    <cellStyle name="Percent 2 3 5 5 4" xfId="5310"/>
    <cellStyle name="Percent 2 3 5 5 4 2" xfId="14340"/>
    <cellStyle name="Percent 2 3 5 5 5" xfId="9858"/>
    <cellStyle name="Percent 2 3 5 6" xfId="1577"/>
    <cellStyle name="Percent 2 3 5 6 2" xfId="6059"/>
    <cellStyle name="Percent 2 3 5 6 2 2" xfId="15089"/>
    <cellStyle name="Percent 2 3 5 6 3" xfId="10607"/>
    <cellStyle name="Percent 2 3 5 7" xfId="3071"/>
    <cellStyle name="Percent 2 3 5 7 2" xfId="7553"/>
    <cellStyle name="Percent 2 3 5 7 2 2" xfId="16583"/>
    <cellStyle name="Percent 2 3 5 7 3" xfId="12101"/>
    <cellStyle name="Percent 2 3 5 8" xfId="4565"/>
    <cellStyle name="Percent 2 3 5 8 2" xfId="13595"/>
    <cellStyle name="Percent 2 3 5 9" xfId="9113"/>
    <cellStyle name="Percent 2 3 6" xfId="115"/>
    <cellStyle name="Percent 2 3 6 2" xfId="301"/>
    <cellStyle name="Percent 2 3 6 2 2" xfId="1044"/>
    <cellStyle name="Percent 2 3 6 2 2 2" xfId="2538"/>
    <cellStyle name="Percent 2 3 6 2 2 2 2" xfId="7020"/>
    <cellStyle name="Percent 2 3 6 2 2 2 2 2" xfId="16050"/>
    <cellStyle name="Percent 2 3 6 2 2 2 3" xfId="11568"/>
    <cellStyle name="Percent 2 3 6 2 2 3" xfId="4032"/>
    <cellStyle name="Percent 2 3 6 2 2 3 2" xfId="8514"/>
    <cellStyle name="Percent 2 3 6 2 2 3 2 2" xfId="17544"/>
    <cellStyle name="Percent 2 3 6 2 2 3 3" xfId="13062"/>
    <cellStyle name="Percent 2 3 6 2 2 4" xfId="5526"/>
    <cellStyle name="Percent 2 3 6 2 2 4 2" xfId="14556"/>
    <cellStyle name="Percent 2 3 6 2 2 5" xfId="10074"/>
    <cellStyle name="Percent 2 3 6 2 3" xfId="1795"/>
    <cellStyle name="Percent 2 3 6 2 3 2" xfId="6277"/>
    <cellStyle name="Percent 2 3 6 2 3 2 2" xfId="15307"/>
    <cellStyle name="Percent 2 3 6 2 3 3" xfId="10825"/>
    <cellStyle name="Percent 2 3 6 2 4" xfId="3289"/>
    <cellStyle name="Percent 2 3 6 2 4 2" xfId="7771"/>
    <cellStyle name="Percent 2 3 6 2 4 2 2" xfId="16801"/>
    <cellStyle name="Percent 2 3 6 2 4 3" xfId="12319"/>
    <cellStyle name="Percent 2 3 6 2 5" xfId="4783"/>
    <cellStyle name="Percent 2 3 6 2 5 2" xfId="13813"/>
    <cellStyle name="Percent 2 3 6 2 6" xfId="9331"/>
    <cellStyle name="Percent 2 3 6 3" xfId="487"/>
    <cellStyle name="Percent 2 3 6 3 2" xfId="1234"/>
    <cellStyle name="Percent 2 3 6 3 2 2" xfId="2728"/>
    <cellStyle name="Percent 2 3 6 3 2 2 2" xfId="7210"/>
    <cellStyle name="Percent 2 3 6 3 2 2 2 2" xfId="16240"/>
    <cellStyle name="Percent 2 3 6 3 2 2 3" xfId="11758"/>
    <cellStyle name="Percent 2 3 6 3 2 3" xfId="4222"/>
    <cellStyle name="Percent 2 3 6 3 2 3 2" xfId="8704"/>
    <cellStyle name="Percent 2 3 6 3 2 3 2 2" xfId="17734"/>
    <cellStyle name="Percent 2 3 6 3 2 3 3" xfId="13252"/>
    <cellStyle name="Percent 2 3 6 3 2 4" xfId="5716"/>
    <cellStyle name="Percent 2 3 6 3 2 4 2" xfId="14746"/>
    <cellStyle name="Percent 2 3 6 3 2 5" xfId="10264"/>
    <cellStyle name="Percent 2 3 6 3 3" xfId="1981"/>
    <cellStyle name="Percent 2 3 6 3 3 2" xfId="6463"/>
    <cellStyle name="Percent 2 3 6 3 3 2 2" xfId="15493"/>
    <cellStyle name="Percent 2 3 6 3 3 3" xfId="11011"/>
    <cellStyle name="Percent 2 3 6 3 4" xfId="3475"/>
    <cellStyle name="Percent 2 3 6 3 4 2" xfId="7957"/>
    <cellStyle name="Percent 2 3 6 3 4 2 2" xfId="16987"/>
    <cellStyle name="Percent 2 3 6 3 4 3" xfId="12505"/>
    <cellStyle name="Percent 2 3 6 3 5" xfId="4969"/>
    <cellStyle name="Percent 2 3 6 3 5 2" xfId="13999"/>
    <cellStyle name="Percent 2 3 6 3 6" xfId="9517"/>
    <cellStyle name="Percent 2 3 6 4" xfId="673"/>
    <cellStyle name="Percent 2 3 6 4 2" xfId="1420"/>
    <cellStyle name="Percent 2 3 6 4 2 2" xfId="2914"/>
    <cellStyle name="Percent 2 3 6 4 2 2 2" xfId="7396"/>
    <cellStyle name="Percent 2 3 6 4 2 2 2 2" xfId="16426"/>
    <cellStyle name="Percent 2 3 6 4 2 2 3" xfId="11944"/>
    <cellStyle name="Percent 2 3 6 4 2 3" xfId="4408"/>
    <cellStyle name="Percent 2 3 6 4 2 3 2" xfId="8890"/>
    <cellStyle name="Percent 2 3 6 4 2 3 2 2" xfId="17920"/>
    <cellStyle name="Percent 2 3 6 4 2 3 3" xfId="13438"/>
    <cellStyle name="Percent 2 3 6 4 2 4" xfId="5902"/>
    <cellStyle name="Percent 2 3 6 4 2 4 2" xfId="14932"/>
    <cellStyle name="Percent 2 3 6 4 2 5" xfId="10450"/>
    <cellStyle name="Percent 2 3 6 4 3" xfId="2167"/>
    <cellStyle name="Percent 2 3 6 4 3 2" xfId="6649"/>
    <cellStyle name="Percent 2 3 6 4 3 2 2" xfId="15679"/>
    <cellStyle name="Percent 2 3 6 4 3 3" xfId="11197"/>
    <cellStyle name="Percent 2 3 6 4 4" xfId="3661"/>
    <cellStyle name="Percent 2 3 6 4 4 2" xfId="8143"/>
    <cellStyle name="Percent 2 3 6 4 4 2 2" xfId="17173"/>
    <cellStyle name="Percent 2 3 6 4 4 3" xfId="12691"/>
    <cellStyle name="Percent 2 3 6 4 5" xfId="5155"/>
    <cellStyle name="Percent 2 3 6 4 5 2" xfId="14185"/>
    <cellStyle name="Percent 2 3 6 4 6" xfId="9703"/>
    <cellStyle name="Percent 2 3 6 5" xfId="860"/>
    <cellStyle name="Percent 2 3 6 5 2" xfId="2354"/>
    <cellStyle name="Percent 2 3 6 5 2 2" xfId="6836"/>
    <cellStyle name="Percent 2 3 6 5 2 2 2" xfId="15866"/>
    <cellStyle name="Percent 2 3 6 5 2 3" xfId="11384"/>
    <cellStyle name="Percent 2 3 6 5 3" xfId="3848"/>
    <cellStyle name="Percent 2 3 6 5 3 2" xfId="8330"/>
    <cellStyle name="Percent 2 3 6 5 3 2 2" xfId="17360"/>
    <cellStyle name="Percent 2 3 6 5 3 3" xfId="12878"/>
    <cellStyle name="Percent 2 3 6 5 4" xfId="5342"/>
    <cellStyle name="Percent 2 3 6 5 4 2" xfId="14372"/>
    <cellStyle name="Percent 2 3 6 5 5" xfId="9890"/>
    <cellStyle name="Percent 2 3 6 6" xfId="1609"/>
    <cellStyle name="Percent 2 3 6 6 2" xfId="6091"/>
    <cellStyle name="Percent 2 3 6 6 2 2" xfId="15121"/>
    <cellStyle name="Percent 2 3 6 6 3" xfId="10639"/>
    <cellStyle name="Percent 2 3 6 7" xfId="3103"/>
    <cellStyle name="Percent 2 3 6 7 2" xfId="7585"/>
    <cellStyle name="Percent 2 3 6 7 2 2" xfId="16615"/>
    <cellStyle name="Percent 2 3 6 7 3" xfId="12133"/>
    <cellStyle name="Percent 2 3 6 8" xfId="4597"/>
    <cellStyle name="Percent 2 3 6 8 2" xfId="13627"/>
    <cellStyle name="Percent 2 3 6 9" xfId="9145"/>
    <cellStyle name="Percent 2 3 7" xfId="130"/>
    <cellStyle name="Percent 2 3 7 2" xfId="316"/>
    <cellStyle name="Percent 2 3 7 2 2" xfId="1059"/>
    <cellStyle name="Percent 2 3 7 2 2 2" xfId="2553"/>
    <cellStyle name="Percent 2 3 7 2 2 2 2" xfId="7035"/>
    <cellStyle name="Percent 2 3 7 2 2 2 2 2" xfId="16065"/>
    <cellStyle name="Percent 2 3 7 2 2 2 3" xfId="11583"/>
    <cellStyle name="Percent 2 3 7 2 2 3" xfId="4047"/>
    <cellStyle name="Percent 2 3 7 2 2 3 2" xfId="8529"/>
    <cellStyle name="Percent 2 3 7 2 2 3 2 2" xfId="17559"/>
    <cellStyle name="Percent 2 3 7 2 2 3 3" xfId="13077"/>
    <cellStyle name="Percent 2 3 7 2 2 4" xfId="5541"/>
    <cellStyle name="Percent 2 3 7 2 2 4 2" xfId="14571"/>
    <cellStyle name="Percent 2 3 7 2 2 5" xfId="10089"/>
    <cellStyle name="Percent 2 3 7 2 3" xfId="1810"/>
    <cellStyle name="Percent 2 3 7 2 3 2" xfId="6292"/>
    <cellStyle name="Percent 2 3 7 2 3 2 2" xfId="15322"/>
    <cellStyle name="Percent 2 3 7 2 3 3" xfId="10840"/>
    <cellStyle name="Percent 2 3 7 2 4" xfId="3304"/>
    <cellStyle name="Percent 2 3 7 2 4 2" xfId="7786"/>
    <cellStyle name="Percent 2 3 7 2 4 2 2" xfId="16816"/>
    <cellStyle name="Percent 2 3 7 2 4 3" xfId="12334"/>
    <cellStyle name="Percent 2 3 7 2 5" xfId="4798"/>
    <cellStyle name="Percent 2 3 7 2 5 2" xfId="13828"/>
    <cellStyle name="Percent 2 3 7 2 6" xfId="9346"/>
    <cellStyle name="Percent 2 3 7 3" xfId="502"/>
    <cellStyle name="Percent 2 3 7 3 2" xfId="1249"/>
    <cellStyle name="Percent 2 3 7 3 2 2" xfId="2743"/>
    <cellStyle name="Percent 2 3 7 3 2 2 2" xfId="7225"/>
    <cellStyle name="Percent 2 3 7 3 2 2 2 2" xfId="16255"/>
    <cellStyle name="Percent 2 3 7 3 2 2 3" xfId="11773"/>
    <cellStyle name="Percent 2 3 7 3 2 3" xfId="4237"/>
    <cellStyle name="Percent 2 3 7 3 2 3 2" xfId="8719"/>
    <cellStyle name="Percent 2 3 7 3 2 3 2 2" xfId="17749"/>
    <cellStyle name="Percent 2 3 7 3 2 3 3" xfId="13267"/>
    <cellStyle name="Percent 2 3 7 3 2 4" xfId="5731"/>
    <cellStyle name="Percent 2 3 7 3 2 4 2" xfId="14761"/>
    <cellStyle name="Percent 2 3 7 3 2 5" xfId="10279"/>
    <cellStyle name="Percent 2 3 7 3 3" xfId="1996"/>
    <cellStyle name="Percent 2 3 7 3 3 2" xfId="6478"/>
    <cellStyle name="Percent 2 3 7 3 3 2 2" xfId="15508"/>
    <cellStyle name="Percent 2 3 7 3 3 3" xfId="11026"/>
    <cellStyle name="Percent 2 3 7 3 4" xfId="3490"/>
    <cellStyle name="Percent 2 3 7 3 4 2" xfId="7972"/>
    <cellStyle name="Percent 2 3 7 3 4 2 2" xfId="17002"/>
    <cellStyle name="Percent 2 3 7 3 4 3" xfId="12520"/>
    <cellStyle name="Percent 2 3 7 3 5" xfId="4984"/>
    <cellStyle name="Percent 2 3 7 3 5 2" xfId="14014"/>
    <cellStyle name="Percent 2 3 7 3 6" xfId="9532"/>
    <cellStyle name="Percent 2 3 7 4" xfId="688"/>
    <cellStyle name="Percent 2 3 7 4 2" xfId="1435"/>
    <cellStyle name="Percent 2 3 7 4 2 2" xfId="2929"/>
    <cellStyle name="Percent 2 3 7 4 2 2 2" xfId="7411"/>
    <cellStyle name="Percent 2 3 7 4 2 2 2 2" xfId="16441"/>
    <cellStyle name="Percent 2 3 7 4 2 2 3" xfId="11959"/>
    <cellStyle name="Percent 2 3 7 4 2 3" xfId="4423"/>
    <cellStyle name="Percent 2 3 7 4 2 3 2" xfId="8905"/>
    <cellStyle name="Percent 2 3 7 4 2 3 2 2" xfId="17935"/>
    <cellStyle name="Percent 2 3 7 4 2 3 3" xfId="13453"/>
    <cellStyle name="Percent 2 3 7 4 2 4" xfId="5917"/>
    <cellStyle name="Percent 2 3 7 4 2 4 2" xfId="14947"/>
    <cellStyle name="Percent 2 3 7 4 2 5" xfId="10465"/>
    <cellStyle name="Percent 2 3 7 4 3" xfId="2182"/>
    <cellStyle name="Percent 2 3 7 4 3 2" xfId="6664"/>
    <cellStyle name="Percent 2 3 7 4 3 2 2" xfId="15694"/>
    <cellStyle name="Percent 2 3 7 4 3 3" xfId="11212"/>
    <cellStyle name="Percent 2 3 7 4 4" xfId="3676"/>
    <cellStyle name="Percent 2 3 7 4 4 2" xfId="8158"/>
    <cellStyle name="Percent 2 3 7 4 4 2 2" xfId="17188"/>
    <cellStyle name="Percent 2 3 7 4 4 3" xfId="12706"/>
    <cellStyle name="Percent 2 3 7 4 5" xfId="5170"/>
    <cellStyle name="Percent 2 3 7 4 5 2" xfId="14200"/>
    <cellStyle name="Percent 2 3 7 4 6" xfId="9718"/>
    <cellStyle name="Percent 2 3 7 5" xfId="875"/>
    <cellStyle name="Percent 2 3 7 5 2" xfId="2369"/>
    <cellStyle name="Percent 2 3 7 5 2 2" xfId="6851"/>
    <cellStyle name="Percent 2 3 7 5 2 2 2" xfId="15881"/>
    <cellStyle name="Percent 2 3 7 5 2 3" xfId="11399"/>
    <cellStyle name="Percent 2 3 7 5 3" xfId="3863"/>
    <cellStyle name="Percent 2 3 7 5 3 2" xfId="8345"/>
    <cellStyle name="Percent 2 3 7 5 3 2 2" xfId="17375"/>
    <cellStyle name="Percent 2 3 7 5 3 3" xfId="12893"/>
    <cellStyle name="Percent 2 3 7 5 4" xfId="5357"/>
    <cellStyle name="Percent 2 3 7 5 4 2" xfId="14387"/>
    <cellStyle name="Percent 2 3 7 5 5" xfId="9905"/>
    <cellStyle name="Percent 2 3 7 6" xfId="1624"/>
    <cellStyle name="Percent 2 3 7 6 2" xfId="6106"/>
    <cellStyle name="Percent 2 3 7 6 2 2" xfId="15136"/>
    <cellStyle name="Percent 2 3 7 6 3" xfId="10654"/>
    <cellStyle name="Percent 2 3 7 7" xfId="3118"/>
    <cellStyle name="Percent 2 3 7 7 2" xfId="7600"/>
    <cellStyle name="Percent 2 3 7 7 2 2" xfId="16630"/>
    <cellStyle name="Percent 2 3 7 7 3" xfId="12148"/>
    <cellStyle name="Percent 2 3 7 8" xfId="4612"/>
    <cellStyle name="Percent 2 3 7 8 2" xfId="13642"/>
    <cellStyle name="Percent 2 3 7 9" xfId="9160"/>
    <cellStyle name="Percent 2 3 8" xfId="153"/>
    <cellStyle name="Percent 2 3 8 2" xfId="339"/>
    <cellStyle name="Percent 2 3 8 2 2" xfId="1082"/>
    <cellStyle name="Percent 2 3 8 2 2 2" xfId="2576"/>
    <cellStyle name="Percent 2 3 8 2 2 2 2" xfId="7058"/>
    <cellStyle name="Percent 2 3 8 2 2 2 2 2" xfId="16088"/>
    <cellStyle name="Percent 2 3 8 2 2 2 3" xfId="11606"/>
    <cellStyle name="Percent 2 3 8 2 2 3" xfId="4070"/>
    <cellStyle name="Percent 2 3 8 2 2 3 2" xfId="8552"/>
    <cellStyle name="Percent 2 3 8 2 2 3 2 2" xfId="17582"/>
    <cellStyle name="Percent 2 3 8 2 2 3 3" xfId="13100"/>
    <cellStyle name="Percent 2 3 8 2 2 4" xfId="5564"/>
    <cellStyle name="Percent 2 3 8 2 2 4 2" xfId="14594"/>
    <cellStyle name="Percent 2 3 8 2 2 5" xfId="10112"/>
    <cellStyle name="Percent 2 3 8 2 3" xfId="1833"/>
    <cellStyle name="Percent 2 3 8 2 3 2" xfId="6315"/>
    <cellStyle name="Percent 2 3 8 2 3 2 2" xfId="15345"/>
    <cellStyle name="Percent 2 3 8 2 3 3" xfId="10863"/>
    <cellStyle name="Percent 2 3 8 2 4" xfId="3327"/>
    <cellStyle name="Percent 2 3 8 2 4 2" xfId="7809"/>
    <cellStyle name="Percent 2 3 8 2 4 2 2" xfId="16839"/>
    <cellStyle name="Percent 2 3 8 2 4 3" xfId="12357"/>
    <cellStyle name="Percent 2 3 8 2 5" xfId="4821"/>
    <cellStyle name="Percent 2 3 8 2 5 2" xfId="13851"/>
    <cellStyle name="Percent 2 3 8 2 6" xfId="9369"/>
    <cellStyle name="Percent 2 3 8 3" xfId="525"/>
    <cellStyle name="Percent 2 3 8 3 2" xfId="1272"/>
    <cellStyle name="Percent 2 3 8 3 2 2" xfId="2766"/>
    <cellStyle name="Percent 2 3 8 3 2 2 2" xfId="7248"/>
    <cellStyle name="Percent 2 3 8 3 2 2 2 2" xfId="16278"/>
    <cellStyle name="Percent 2 3 8 3 2 2 3" xfId="11796"/>
    <cellStyle name="Percent 2 3 8 3 2 3" xfId="4260"/>
    <cellStyle name="Percent 2 3 8 3 2 3 2" xfId="8742"/>
    <cellStyle name="Percent 2 3 8 3 2 3 2 2" xfId="17772"/>
    <cellStyle name="Percent 2 3 8 3 2 3 3" xfId="13290"/>
    <cellStyle name="Percent 2 3 8 3 2 4" xfId="5754"/>
    <cellStyle name="Percent 2 3 8 3 2 4 2" xfId="14784"/>
    <cellStyle name="Percent 2 3 8 3 2 5" xfId="10302"/>
    <cellStyle name="Percent 2 3 8 3 3" xfId="2019"/>
    <cellStyle name="Percent 2 3 8 3 3 2" xfId="6501"/>
    <cellStyle name="Percent 2 3 8 3 3 2 2" xfId="15531"/>
    <cellStyle name="Percent 2 3 8 3 3 3" xfId="11049"/>
    <cellStyle name="Percent 2 3 8 3 4" xfId="3513"/>
    <cellStyle name="Percent 2 3 8 3 4 2" xfId="7995"/>
    <cellStyle name="Percent 2 3 8 3 4 2 2" xfId="17025"/>
    <cellStyle name="Percent 2 3 8 3 4 3" xfId="12543"/>
    <cellStyle name="Percent 2 3 8 3 5" xfId="5007"/>
    <cellStyle name="Percent 2 3 8 3 5 2" xfId="14037"/>
    <cellStyle name="Percent 2 3 8 3 6" xfId="9555"/>
    <cellStyle name="Percent 2 3 8 4" xfId="711"/>
    <cellStyle name="Percent 2 3 8 4 2" xfId="1458"/>
    <cellStyle name="Percent 2 3 8 4 2 2" xfId="2952"/>
    <cellStyle name="Percent 2 3 8 4 2 2 2" xfId="7434"/>
    <cellStyle name="Percent 2 3 8 4 2 2 2 2" xfId="16464"/>
    <cellStyle name="Percent 2 3 8 4 2 2 3" xfId="11982"/>
    <cellStyle name="Percent 2 3 8 4 2 3" xfId="4446"/>
    <cellStyle name="Percent 2 3 8 4 2 3 2" xfId="8928"/>
    <cellStyle name="Percent 2 3 8 4 2 3 2 2" xfId="17958"/>
    <cellStyle name="Percent 2 3 8 4 2 3 3" xfId="13476"/>
    <cellStyle name="Percent 2 3 8 4 2 4" xfId="5940"/>
    <cellStyle name="Percent 2 3 8 4 2 4 2" xfId="14970"/>
    <cellStyle name="Percent 2 3 8 4 2 5" xfId="10488"/>
    <cellStyle name="Percent 2 3 8 4 3" xfId="2205"/>
    <cellStyle name="Percent 2 3 8 4 3 2" xfId="6687"/>
    <cellStyle name="Percent 2 3 8 4 3 2 2" xfId="15717"/>
    <cellStyle name="Percent 2 3 8 4 3 3" xfId="11235"/>
    <cellStyle name="Percent 2 3 8 4 4" xfId="3699"/>
    <cellStyle name="Percent 2 3 8 4 4 2" xfId="8181"/>
    <cellStyle name="Percent 2 3 8 4 4 2 2" xfId="17211"/>
    <cellStyle name="Percent 2 3 8 4 4 3" xfId="12729"/>
    <cellStyle name="Percent 2 3 8 4 5" xfId="5193"/>
    <cellStyle name="Percent 2 3 8 4 5 2" xfId="14223"/>
    <cellStyle name="Percent 2 3 8 4 6" xfId="9741"/>
    <cellStyle name="Percent 2 3 8 5" xfId="898"/>
    <cellStyle name="Percent 2 3 8 5 2" xfId="2392"/>
    <cellStyle name="Percent 2 3 8 5 2 2" xfId="6874"/>
    <cellStyle name="Percent 2 3 8 5 2 2 2" xfId="15904"/>
    <cellStyle name="Percent 2 3 8 5 2 3" xfId="11422"/>
    <cellStyle name="Percent 2 3 8 5 3" xfId="3886"/>
    <cellStyle name="Percent 2 3 8 5 3 2" xfId="8368"/>
    <cellStyle name="Percent 2 3 8 5 3 2 2" xfId="17398"/>
    <cellStyle name="Percent 2 3 8 5 3 3" xfId="12916"/>
    <cellStyle name="Percent 2 3 8 5 4" xfId="5380"/>
    <cellStyle name="Percent 2 3 8 5 4 2" xfId="14410"/>
    <cellStyle name="Percent 2 3 8 5 5" xfId="9928"/>
    <cellStyle name="Percent 2 3 8 6" xfId="1647"/>
    <cellStyle name="Percent 2 3 8 6 2" xfId="6129"/>
    <cellStyle name="Percent 2 3 8 6 2 2" xfId="15159"/>
    <cellStyle name="Percent 2 3 8 6 3" xfId="10677"/>
    <cellStyle name="Percent 2 3 8 7" xfId="3141"/>
    <cellStyle name="Percent 2 3 8 7 2" xfId="7623"/>
    <cellStyle name="Percent 2 3 8 7 2 2" xfId="16653"/>
    <cellStyle name="Percent 2 3 8 7 3" xfId="12171"/>
    <cellStyle name="Percent 2 3 8 8" xfId="4635"/>
    <cellStyle name="Percent 2 3 8 8 2" xfId="13665"/>
    <cellStyle name="Percent 2 3 8 9" xfId="9183"/>
    <cellStyle name="Percent 2 3 9" xfId="176"/>
    <cellStyle name="Percent 2 3 9 2" xfId="362"/>
    <cellStyle name="Percent 2 3 9 2 2" xfId="1105"/>
    <cellStyle name="Percent 2 3 9 2 2 2" xfId="2599"/>
    <cellStyle name="Percent 2 3 9 2 2 2 2" xfId="7081"/>
    <cellStyle name="Percent 2 3 9 2 2 2 2 2" xfId="16111"/>
    <cellStyle name="Percent 2 3 9 2 2 2 3" xfId="11629"/>
    <cellStyle name="Percent 2 3 9 2 2 3" xfId="4093"/>
    <cellStyle name="Percent 2 3 9 2 2 3 2" xfId="8575"/>
    <cellStyle name="Percent 2 3 9 2 2 3 2 2" xfId="17605"/>
    <cellStyle name="Percent 2 3 9 2 2 3 3" xfId="13123"/>
    <cellStyle name="Percent 2 3 9 2 2 4" xfId="5587"/>
    <cellStyle name="Percent 2 3 9 2 2 4 2" xfId="14617"/>
    <cellStyle name="Percent 2 3 9 2 2 5" xfId="10135"/>
    <cellStyle name="Percent 2 3 9 2 3" xfId="1856"/>
    <cellStyle name="Percent 2 3 9 2 3 2" xfId="6338"/>
    <cellStyle name="Percent 2 3 9 2 3 2 2" xfId="15368"/>
    <cellStyle name="Percent 2 3 9 2 3 3" xfId="10886"/>
    <cellStyle name="Percent 2 3 9 2 4" xfId="3350"/>
    <cellStyle name="Percent 2 3 9 2 4 2" xfId="7832"/>
    <cellStyle name="Percent 2 3 9 2 4 2 2" xfId="16862"/>
    <cellStyle name="Percent 2 3 9 2 4 3" xfId="12380"/>
    <cellStyle name="Percent 2 3 9 2 5" xfId="4844"/>
    <cellStyle name="Percent 2 3 9 2 5 2" xfId="13874"/>
    <cellStyle name="Percent 2 3 9 2 6" xfId="9392"/>
    <cellStyle name="Percent 2 3 9 3" xfId="548"/>
    <cellStyle name="Percent 2 3 9 3 2" xfId="1295"/>
    <cellStyle name="Percent 2 3 9 3 2 2" xfId="2789"/>
    <cellStyle name="Percent 2 3 9 3 2 2 2" xfId="7271"/>
    <cellStyle name="Percent 2 3 9 3 2 2 2 2" xfId="16301"/>
    <cellStyle name="Percent 2 3 9 3 2 2 3" xfId="11819"/>
    <cellStyle name="Percent 2 3 9 3 2 3" xfId="4283"/>
    <cellStyle name="Percent 2 3 9 3 2 3 2" xfId="8765"/>
    <cellStyle name="Percent 2 3 9 3 2 3 2 2" xfId="17795"/>
    <cellStyle name="Percent 2 3 9 3 2 3 3" xfId="13313"/>
    <cellStyle name="Percent 2 3 9 3 2 4" xfId="5777"/>
    <cellStyle name="Percent 2 3 9 3 2 4 2" xfId="14807"/>
    <cellStyle name="Percent 2 3 9 3 2 5" xfId="10325"/>
    <cellStyle name="Percent 2 3 9 3 3" xfId="2042"/>
    <cellStyle name="Percent 2 3 9 3 3 2" xfId="6524"/>
    <cellStyle name="Percent 2 3 9 3 3 2 2" xfId="15554"/>
    <cellStyle name="Percent 2 3 9 3 3 3" xfId="11072"/>
    <cellStyle name="Percent 2 3 9 3 4" xfId="3536"/>
    <cellStyle name="Percent 2 3 9 3 4 2" xfId="8018"/>
    <cellStyle name="Percent 2 3 9 3 4 2 2" xfId="17048"/>
    <cellStyle name="Percent 2 3 9 3 4 3" xfId="12566"/>
    <cellStyle name="Percent 2 3 9 3 5" xfId="5030"/>
    <cellStyle name="Percent 2 3 9 3 5 2" xfId="14060"/>
    <cellStyle name="Percent 2 3 9 3 6" xfId="9578"/>
    <cellStyle name="Percent 2 3 9 4" xfId="734"/>
    <cellStyle name="Percent 2 3 9 4 2" xfId="1481"/>
    <cellStyle name="Percent 2 3 9 4 2 2" xfId="2975"/>
    <cellStyle name="Percent 2 3 9 4 2 2 2" xfId="7457"/>
    <cellStyle name="Percent 2 3 9 4 2 2 2 2" xfId="16487"/>
    <cellStyle name="Percent 2 3 9 4 2 2 3" xfId="12005"/>
    <cellStyle name="Percent 2 3 9 4 2 3" xfId="4469"/>
    <cellStyle name="Percent 2 3 9 4 2 3 2" xfId="8951"/>
    <cellStyle name="Percent 2 3 9 4 2 3 2 2" xfId="17981"/>
    <cellStyle name="Percent 2 3 9 4 2 3 3" xfId="13499"/>
    <cellStyle name="Percent 2 3 9 4 2 4" xfId="5963"/>
    <cellStyle name="Percent 2 3 9 4 2 4 2" xfId="14993"/>
    <cellStyle name="Percent 2 3 9 4 2 5" xfId="10511"/>
    <cellStyle name="Percent 2 3 9 4 3" xfId="2228"/>
    <cellStyle name="Percent 2 3 9 4 3 2" xfId="6710"/>
    <cellStyle name="Percent 2 3 9 4 3 2 2" xfId="15740"/>
    <cellStyle name="Percent 2 3 9 4 3 3" xfId="11258"/>
    <cellStyle name="Percent 2 3 9 4 4" xfId="3722"/>
    <cellStyle name="Percent 2 3 9 4 4 2" xfId="8204"/>
    <cellStyle name="Percent 2 3 9 4 4 2 2" xfId="17234"/>
    <cellStyle name="Percent 2 3 9 4 4 3" xfId="12752"/>
    <cellStyle name="Percent 2 3 9 4 5" xfId="5216"/>
    <cellStyle name="Percent 2 3 9 4 5 2" xfId="14246"/>
    <cellStyle name="Percent 2 3 9 4 6" xfId="9764"/>
    <cellStyle name="Percent 2 3 9 5" xfId="921"/>
    <cellStyle name="Percent 2 3 9 5 2" xfId="2415"/>
    <cellStyle name="Percent 2 3 9 5 2 2" xfId="6897"/>
    <cellStyle name="Percent 2 3 9 5 2 2 2" xfId="15927"/>
    <cellStyle name="Percent 2 3 9 5 2 3" xfId="11445"/>
    <cellStyle name="Percent 2 3 9 5 3" xfId="3909"/>
    <cellStyle name="Percent 2 3 9 5 3 2" xfId="8391"/>
    <cellStyle name="Percent 2 3 9 5 3 2 2" xfId="17421"/>
    <cellStyle name="Percent 2 3 9 5 3 3" xfId="12939"/>
    <cellStyle name="Percent 2 3 9 5 4" xfId="5403"/>
    <cellStyle name="Percent 2 3 9 5 4 2" xfId="14433"/>
    <cellStyle name="Percent 2 3 9 5 5" xfId="9951"/>
    <cellStyle name="Percent 2 3 9 6" xfId="1670"/>
    <cellStyle name="Percent 2 3 9 6 2" xfId="6152"/>
    <cellStyle name="Percent 2 3 9 6 2 2" xfId="15182"/>
    <cellStyle name="Percent 2 3 9 6 3" xfId="10700"/>
    <cellStyle name="Percent 2 3 9 7" xfId="3164"/>
    <cellStyle name="Percent 2 3 9 7 2" xfId="7646"/>
    <cellStyle name="Percent 2 3 9 7 2 2" xfId="16676"/>
    <cellStyle name="Percent 2 3 9 7 3" xfId="12194"/>
    <cellStyle name="Percent 2 3 9 8" xfId="4658"/>
    <cellStyle name="Percent 2 3 9 8 2" xfId="13688"/>
    <cellStyle name="Percent 2 3 9 9" xfId="9206"/>
    <cellStyle name="Percent 2 4" xfId="18"/>
    <cellStyle name="Percent 2 4 10" xfId="390"/>
    <cellStyle name="Percent 2 4 10 2" xfId="1137"/>
    <cellStyle name="Percent 2 4 10 2 2" xfId="2631"/>
    <cellStyle name="Percent 2 4 10 2 2 2" xfId="7113"/>
    <cellStyle name="Percent 2 4 10 2 2 2 2" xfId="16143"/>
    <cellStyle name="Percent 2 4 10 2 2 3" xfId="11661"/>
    <cellStyle name="Percent 2 4 10 2 3" xfId="4125"/>
    <cellStyle name="Percent 2 4 10 2 3 2" xfId="8607"/>
    <cellStyle name="Percent 2 4 10 2 3 2 2" xfId="17637"/>
    <cellStyle name="Percent 2 4 10 2 3 3" xfId="13155"/>
    <cellStyle name="Percent 2 4 10 2 4" xfId="5619"/>
    <cellStyle name="Percent 2 4 10 2 4 2" xfId="14649"/>
    <cellStyle name="Percent 2 4 10 2 5" xfId="10167"/>
    <cellStyle name="Percent 2 4 10 3" xfId="1884"/>
    <cellStyle name="Percent 2 4 10 3 2" xfId="6366"/>
    <cellStyle name="Percent 2 4 10 3 2 2" xfId="15396"/>
    <cellStyle name="Percent 2 4 10 3 3" xfId="10914"/>
    <cellStyle name="Percent 2 4 10 4" xfId="3378"/>
    <cellStyle name="Percent 2 4 10 4 2" xfId="7860"/>
    <cellStyle name="Percent 2 4 10 4 2 2" xfId="16890"/>
    <cellStyle name="Percent 2 4 10 4 3" xfId="12408"/>
    <cellStyle name="Percent 2 4 10 5" xfId="4872"/>
    <cellStyle name="Percent 2 4 10 5 2" xfId="13902"/>
    <cellStyle name="Percent 2 4 10 6" xfId="9420"/>
    <cellStyle name="Percent 2 4 11" xfId="576"/>
    <cellStyle name="Percent 2 4 11 2" xfId="1323"/>
    <cellStyle name="Percent 2 4 11 2 2" xfId="2817"/>
    <cellStyle name="Percent 2 4 11 2 2 2" xfId="7299"/>
    <cellStyle name="Percent 2 4 11 2 2 2 2" xfId="16329"/>
    <cellStyle name="Percent 2 4 11 2 2 3" xfId="11847"/>
    <cellStyle name="Percent 2 4 11 2 3" xfId="4311"/>
    <cellStyle name="Percent 2 4 11 2 3 2" xfId="8793"/>
    <cellStyle name="Percent 2 4 11 2 3 2 2" xfId="17823"/>
    <cellStyle name="Percent 2 4 11 2 3 3" xfId="13341"/>
    <cellStyle name="Percent 2 4 11 2 4" xfId="5805"/>
    <cellStyle name="Percent 2 4 11 2 4 2" xfId="14835"/>
    <cellStyle name="Percent 2 4 11 2 5" xfId="10353"/>
    <cellStyle name="Percent 2 4 11 3" xfId="2070"/>
    <cellStyle name="Percent 2 4 11 3 2" xfId="6552"/>
    <cellStyle name="Percent 2 4 11 3 2 2" xfId="15582"/>
    <cellStyle name="Percent 2 4 11 3 3" xfId="11100"/>
    <cellStyle name="Percent 2 4 11 4" xfId="3564"/>
    <cellStyle name="Percent 2 4 11 4 2" xfId="8046"/>
    <cellStyle name="Percent 2 4 11 4 2 2" xfId="17076"/>
    <cellStyle name="Percent 2 4 11 4 3" xfId="12594"/>
    <cellStyle name="Percent 2 4 11 5" xfId="5058"/>
    <cellStyle name="Percent 2 4 11 5 2" xfId="14088"/>
    <cellStyle name="Percent 2 4 11 6" xfId="9606"/>
    <cellStyle name="Percent 2 4 12" xfId="763"/>
    <cellStyle name="Percent 2 4 12 2" xfId="2257"/>
    <cellStyle name="Percent 2 4 12 2 2" xfId="6739"/>
    <cellStyle name="Percent 2 4 12 2 2 2" xfId="15769"/>
    <cellStyle name="Percent 2 4 12 2 3" xfId="11287"/>
    <cellStyle name="Percent 2 4 12 3" xfId="3751"/>
    <cellStyle name="Percent 2 4 12 3 2" xfId="8233"/>
    <cellStyle name="Percent 2 4 12 3 2 2" xfId="17263"/>
    <cellStyle name="Percent 2 4 12 3 3" xfId="12781"/>
    <cellStyle name="Percent 2 4 12 4" xfId="5245"/>
    <cellStyle name="Percent 2 4 12 4 2" xfId="14275"/>
    <cellStyle name="Percent 2 4 12 5" xfId="9793"/>
    <cellStyle name="Percent 2 4 13" xfId="1512"/>
    <cellStyle name="Percent 2 4 13 2" xfId="5994"/>
    <cellStyle name="Percent 2 4 13 2 2" xfId="15024"/>
    <cellStyle name="Percent 2 4 13 3" xfId="10542"/>
    <cellStyle name="Percent 2 4 14" xfId="3006"/>
    <cellStyle name="Percent 2 4 14 2" xfId="7488"/>
    <cellStyle name="Percent 2 4 14 2 2" xfId="16518"/>
    <cellStyle name="Percent 2 4 14 3" xfId="12036"/>
    <cellStyle name="Percent 2 4 15" xfId="4500"/>
    <cellStyle name="Percent 2 4 15 2" xfId="13530"/>
    <cellStyle name="Percent 2 4 16" xfId="9048"/>
    <cellStyle name="Percent 2 4 2" xfId="41"/>
    <cellStyle name="Percent 2 4 2 2" xfId="227"/>
    <cellStyle name="Percent 2 4 2 2 2" xfId="972"/>
    <cellStyle name="Percent 2 4 2 2 2 2" xfId="2466"/>
    <cellStyle name="Percent 2 4 2 2 2 2 2" xfId="6948"/>
    <cellStyle name="Percent 2 4 2 2 2 2 2 2" xfId="15978"/>
    <cellStyle name="Percent 2 4 2 2 2 2 3" xfId="11496"/>
    <cellStyle name="Percent 2 4 2 2 2 3" xfId="3960"/>
    <cellStyle name="Percent 2 4 2 2 2 3 2" xfId="8442"/>
    <cellStyle name="Percent 2 4 2 2 2 3 2 2" xfId="17472"/>
    <cellStyle name="Percent 2 4 2 2 2 3 3" xfId="12990"/>
    <cellStyle name="Percent 2 4 2 2 2 4" xfId="5454"/>
    <cellStyle name="Percent 2 4 2 2 2 4 2" xfId="14484"/>
    <cellStyle name="Percent 2 4 2 2 2 5" xfId="10002"/>
    <cellStyle name="Percent 2 4 2 2 3" xfId="1721"/>
    <cellStyle name="Percent 2 4 2 2 3 2" xfId="6203"/>
    <cellStyle name="Percent 2 4 2 2 3 2 2" xfId="15233"/>
    <cellStyle name="Percent 2 4 2 2 3 3" xfId="10751"/>
    <cellStyle name="Percent 2 4 2 2 4" xfId="3215"/>
    <cellStyle name="Percent 2 4 2 2 4 2" xfId="7697"/>
    <cellStyle name="Percent 2 4 2 2 4 2 2" xfId="16727"/>
    <cellStyle name="Percent 2 4 2 2 4 3" xfId="12245"/>
    <cellStyle name="Percent 2 4 2 2 5" xfId="4709"/>
    <cellStyle name="Percent 2 4 2 2 5 2" xfId="13739"/>
    <cellStyle name="Percent 2 4 2 2 6" xfId="9257"/>
    <cellStyle name="Percent 2 4 2 3" xfId="413"/>
    <cellStyle name="Percent 2 4 2 3 2" xfId="1160"/>
    <cellStyle name="Percent 2 4 2 3 2 2" xfId="2654"/>
    <cellStyle name="Percent 2 4 2 3 2 2 2" xfId="7136"/>
    <cellStyle name="Percent 2 4 2 3 2 2 2 2" xfId="16166"/>
    <cellStyle name="Percent 2 4 2 3 2 2 3" xfId="11684"/>
    <cellStyle name="Percent 2 4 2 3 2 3" xfId="4148"/>
    <cellStyle name="Percent 2 4 2 3 2 3 2" xfId="8630"/>
    <cellStyle name="Percent 2 4 2 3 2 3 2 2" xfId="17660"/>
    <cellStyle name="Percent 2 4 2 3 2 3 3" xfId="13178"/>
    <cellStyle name="Percent 2 4 2 3 2 4" xfId="5642"/>
    <cellStyle name="Percent 2 4 2 3 2 4 2" xfId="14672"/>
    <cellStyle name="Percent 2 4 2 3 2 5" xfId="10190"/>
    <cellStyle name="Percent 2 4 2 3 3" xfId="1907"/>
    <cellStyle name="Percent 2 4 2 3 3 2" xfId="6389"/>
    <cellStyle name="Percent 2 4 2 3 3 2 2" xfId="15419"/>
    <cellStyle name="Percent 2 4 2 3 3 3" xfId="10937"/>
    <cellStyle name="Percent 2 4 2 3 4" xfId="3401"/>
    <cellStyle name="Percent 2 4 2 3 4 2" xfId="7883"/>
    <cellStyle name="Percent 2 4 2 3 4 2 2" xfId="16913"/>
    <cellStyle name="Percent 2 4 2 3 4 3" xfId="12431"/>
    <cellStyle name="Percent 2 4 2 3 5" xfId="4895"/>
    <cellStyle name="Percent 2 4 2 3 5 2" xfId="13925"/>
    <cellStyle name="Percent 2 4 2 3 6" xfId="9443"/>
    <cellStyle name="Percent 2 4 2 4" xfId="599"/>
    <cellStyle name="Percent 2 4 2 4 2" xfId="1346"/>
    <cellStyle name="Percent 2 4 2 4 2 2" xfId="2840"/>
    <cellStyle name="Percent 2 4 2 4 2 2 2" xfId="7322"/>
    <cellStyle name="Percent 2 4 2 4 2 2 2 2" xfId="16352"/>
    <cellStyle name="Percent 2 4 2 4 2 2 3" xfId="11870"/>
    <cellStyle name="Percent 2 4 2 4 2 3" xfId="4334"/>
    <cellStyle name="Percent 2 4 2 4 2 3 2" xfId="8816"/>
    <cellStyle name="Percent 2 4 2 4 2 3 2 2" xfId="17846"/>
    <cellStyle name="Percent 2 4 2 4 2 3 3" xfId="13364"/>
    <cellStyle name="Percent 2 4 2 4 2 4" xfId="5828"/>
    <cellStyle name="Percent 2 4 2 4 2 4 2" xfId="14858"/>
    <cellStyle name="Percent 2 4 2 4 2 5" xfId="10376"/>
    <cellStyle name="Percent 2 4 2 4 3" xfId="2093"/>
    <cellStyle name="Percent 2 4 2 4 3 2" xfId="6575"/>
    <cellStyle name="Percent 2 4 2 4 3 2 2" xfId="15605"/>
    <cellStyle name="Percent 2 4 2 4 3 3" xfId="11123"/>
    <cellStyle name="Percent 2 4 2 4 4" xfId="3587"/>
    <cellStyle name="Percent 2 4 2 4 4 2" xfId="8069"/>
    <cellStyle name="Percent 2 4 2 4 4 2 2" xfId="17099"/>
    <cellStyle name="Percent 2 4 2 4 4 3" xfId="12617"/>
    <cellStyle name="Percent 2 4 2 4 5" xfId="5081"/>
    <cellStyle name="Percent 2 4 2 4 5 2" xfId="14111"/>
    <cellStyle name="Percent 2 4 2 4 6" xfId="9629"/>
    <cellStyle name="Percent 2 4 2 5" xfId="786"/>
    <cellStyle name="Percent 2 4 2 5 2" xfId="2280"/>
    <cellStyle name="Percent 2 4 2 5 2 2" xfId="6762"/>
    <cellStyle name="Percent 2 4 2 5 2 2 2" xfId="15792"/>
    <cellStyle name="Percent 2 4 2 5 2 3" xfId="11310"/>
    <cellStyle name="Percent 2 4 2 5 3" xfId="3774"/>
    <cellStyle name="Percent 2 4 2 5 3 2" xfId="8256"/>
    <cellStyle name="Percent 2 4 2 5 3 2 2" xfId="17286"/>
    <cellStyle name="Percent 2 4 2 5 3 3" xfId="12804"/>
    <cellStyle name="Percent 2 4 2 5 4" xfId="5268"/>
    <cellStyle name="Percent 2 4 2 5 4 2" xfId="14298"/>
    <cellStyle name="Percent 2 4 2 5 5" xfId="9816"/>
    <cellStyle name="Percent 2 4 2 6" xfId="1535"/>
    <cellStyle name="Percent 2 4 2 6 2" xfId="6017"/>
    <cellStyle name="Percent 2 4 2 6 2 2" xfId="15047"/>
    <cellStyle name="Percent 2 4 2 6 3" xfId="10565"/>
    <cellStyle name="Percent 2 4 2 7" xfId="3029"/>
    <cellStyle name="Percent 2 4 2 7 2" xfId="7511"/>
    <cellStyle name="Percent 2 4 2 7 2 2" xfId="16541"/>
    <cellStyle name="Percent 2 4 2 7 3" xfId="12059"/>
    <cellStyle name="Percent 2 4 2 8" xfId="4523"/>
    <cellStyle name="Percent 2 4 2 8 2" xfId="13553"/>
    <cellStyle name="Percent 2 4 2 9" xfId="9071"/>
    <cellStyle name="Percent 2 4 3" xfId="64"/>
    <cellStyle name="Percent 2 4 3 2" xfId="250"/>
    <cellStyle name="Percent 2 4 3 2 2" xfId="995"/>
    <cellStyle name="Percent 2 4 3 2 2 2" xfId="2489"/>
    <cellStyle name="Percent 2 4 3 2 2 2 2" xfId="6971"/>
    <cellStyle name="Percent 2 4 3 2 2 2 2 2" xfId="16001"/>
    <cellStyle name="Percent 2 4 3 2 2 2 3" xfId="11519"/>
    <cellStyle name="Percent 2 4 3 2 2 3" xfId="3983"/>
    <cellStyle name="Percent 2 4 3 2 2 3 2" xfId="8465"/>
    <cellStyle name="Percent 2 4 3 2 2 3 2 2" xfId="17495"/>
    <cellStyle name="Percent 2 4 3 2 2 3 3" xfId="13013"/>
    <cellStyle name="Percent 2 4 3 2 2 4" xfId="5477"/>
    <cellStyle name="Percent 2 4 3 2 2 4 2" xfId="14507"/>
    <cellStyle name="Percent 2 4 3 2 2 5" xfId="10025"/>
    <cellStyle name="Percent 2 4 3 2 3" xfId="1744"/>
    <cellStyle name="Percent 2 4 3 2 3 2" xfId="6226"/>
    <cellStyle name="Percent 2 4 3 2 3 2 2" xfId="15256"/>
    <cellStyle name="Percent 2 4 3 2 3 3" xfId="10774"/>
    <cellStyle name="Percent 2 4 3 2 4" xfId="3238"/>
    <cellStyle name="Percent 2 4 3 2 4 2" xfId="7720"/>
    <cellStyle name="Percent 2 4 3 2 4 2 2" xfId="16750"/>
    <cellStyle name="Percent 2 4 3 2 4 3" xfId="12268"/>
    <cellStyle name="Percent 2 4 3 2 5" xfId="4732"/>
    <cellStyle name="Percent 2 4 3 2 5 2" xfId="13762"/>
    <cellStyle name="Percent 2 4 3 2 6" xfId="9280"/>
    <cellStyle name="Percent 2 4 3 3" xfId="436"/>
    <cellStyle name="Percent 2 4 3 3 2" xfId="1183"/>
    <cellStyle name="Percent 2 4 3 3 2 2" xfId="2677"/>
    <cellStyle name="Percent 2 4 3 3 2 2 2" xfId="7159"/>
    <cellStyle name="Percent 2 4 3 3 2 2 2 2" xfId="16189"/>
    <cellStyle name="Percent 2 4 3 3 2 2 3" xfId="11707"/>
    <cellStyle name="Percent 2 4 3 3 2 3" xfId="4171"/>
    <cellStyle name="Percent 2 4 3 3 2 3 2" xfId="8653"/>
    <cellStyle name="Percent 2 4 3 3 2 3 2 2" xfId="17683"/>
    <cellStyle name="Percent 2 4 3 3 2 3 3" xfId="13201"/>
    <cellStyle name="Percent 2 4 3 3 2 4" xfId="5665"/>
    <cellStyle name="Percent 2 4 3 3 2 4 2" xfId="14695"/>
    <cellStyle name="Percent 2 4 3 3 2 5" xfId="10213"/>
    <cellStyle name="Percent 2 4 3 3 3" xfId="1930"/>
    <cellStyle name="Percent 2 4 3 3 3 2" xfId="6412"/>
    <cellStyle name="Percent 2 4 3 3 3 2 2" xfId="15442"/>
    <cellStyle name="Percent 2 4 3 3 3 3" xfId="10960"/>
    <cellStyle name="Percent 2 4 3 3 4" xfId="3424"/>
    <cellStyle name="Percent 2 4 3 3 4 2" xfId="7906"/>
    <cellStyle name="Percent 2 4 3 3 4 2 2" xfId="16936"/>
    <cellStyle name="Percent 2 4 3 3 4 3" xfId="12454"/>
    <cellStyle name="Percent 2 4 3 3 5" xfId="4918"/>
    <cellStyle name="Percent 2 4 3 3 5 2" xfId="13948"/>
    <cellStyle name="Percent 2 4 3 3 6" xfId="9466"/>
    <cellStyle name="Percent 2 4 3 4" xfId="622"/>
    <cellStyle name="Percent 2 4 3 4 2" xfId="1369"/>
    <cellStyle name="Percent 2 4 3 4 2 2" xfId="2863"/>
    <cellStyle name="Percent 2 4 3 4 2 2 2" xfId="7345"/>
    <cellStyle name="Percent 2 4 3 4 2 2 2 2" xfId="16375"/>
    <cellStyle name="Percent 2 4 3 4 2 2 3" xfId="11893"/>
    <cellStyle name="Percent 2 4 3 4 2 3" xfId="4357"/>
    <cellStyle name="Percent 2 4 3 4 2 3 2" xfId="8839"/>
    <cellStyle name="Percent 2 4 3 4 2 3 2 2" xfId="17869"/>
    <cellStyle name="Percent 2 4 3 4 2 3 3" xfId="13387"/>
    <cellStyle name="Percent 2 4 3 4 2 4" xfId="5851"/>
    <cellStyle name="Percent 2 4 3 4 2 4 2" xfId="14881"/>
    <cellStyle name="Percent 2 4 3 4 2 5" xfId="10399"/>
    <cellStyle name="Percent 2 4 3 4 3" xfId="2116"/>
    <cellStyle name="Percent 2 4 3 4 3 2" xfId="6598"/>
    <cellStyle name="Percent 2 4 3 4 3 2 2" xfId="15628"/>
    <cellStyle name="Percent 2 4 3 4 3 3" xfId="11146"/>
    <cellStyle name="Percent 2 4 3 4 4" xfId="3610"/>
    <cellStyle name="Percent 2 4 3 4 4 2" xfId="8092"/>
    <cellStyle name="Percent 2 4 3 4 4 2 2" xfId="17122"/>
    <cellStyle name="Percent 2 4 3 4 4 3" xfId="12640"/>
    <cellStyle name="Percent 2 4 3 4 5" xfId="5104"/>
    <cellStyle name="Percent 2 4 3 4 5 2" xfId="14134"/>
    <cellStyle name="Percent 2 4 3 4 6" xfId="9652"/>
    <cellStyle name="Percent 2 4 3 5" xfId="809"/>
    <cellStyle name="Percent 2 4 3 5 2" xfId="2303"/>
    <cellStyle name="Percent 2 4 3 5 2 2" xfId="6785"/>
    <cellStyle name="Percent 2 4 3 5 2 2 2" xfId="15815"/>
    <cellStyle name="Percent 2 4 3 5 2 3" xfId="11333"/>
    <cellStyle name="Percent 2 4 3 5 3" xfId="3797"/>
    <cellStyle name="Percent 2 4 3 5 3 2" xfId="8279"/>
    <cellStyle name="Percent 2 4 3 5 3 2 2" xfId="17309"/>
    <cellStyle name="Percent 2 4 3 5 3 3" xfId="12827"/>
    <cellStyle name="Percent 2 4 3 5 4" xfId="5291"/>
    <cellStyle name="Percent 2 4 3 5 4 2" xfId="14321"/>
    <cellStyle name="Percent 2 4 3 5 5" xfId="9839"/>
    <cellStyle name="Percent 2 4 3 6" xfId="1558"/>
    <cellStyle name="Percent 2 4 3 6 2" xfId="6040"/>
    <cellStyle name="Percent 2 4 3 6 2 2" xfId="15070"/>
    <cellStyle name="Percent 2 4 3 6 3" xfId="10588"/>
    <cellStyle name="Percent 2 4 3 7" xfId="3052"/>
    <cellStyle name="Percent 2 4 3 7 2" xfId="7534"/>
    <cellStyle name="Percent 2 4 3 7 2 2" xfId="16564"/>
    <cellStyle name="Percent 2 4 3 7 3" xfId="12082"/>
    <cellStyle name="Percent 2 4 3 8" xfId="4546"/>
    <cellStyle name="Percent 2 4 3 8 2" xfId="13576"/>
    <cellStyle name="Percent 2 4 3 9" xfId="9094"/>
    <cellStyle name="Percent 2 4 4" xfId="88"/>
    <cellStyle name="Percent 2 4 4 2" xfId="274"/>
    <cellStyle name="Percent 2 4 4 2 2" xfId="1018"/>
    <cellStyle name="Percent 2 4 4 2 2 2" xfId="2512"/>
    <cellStyle name="Percent 2 4 4 2 2 2 2" xfId="6994"/>
    <cellStyle name="Percent 2 4 4 2 2 2 2 2" xfId="16024"/>
    <cellStyle name="Percent 2 4 4 2 2 2 3" xfId="11542"/>
    <cellStyle name="Percent 2 4 4 2 2 3" xfId="4006"/>
    <cellStyle name="Percent 2 4 4 2 2 3 2" xfId="8488"/>
    <cellStyle name="Percent 2 4 4 2 2 3 2 2" xfId="17518"/>
    <cellStyle name="Percent 2 4 4 2 2 3 3" xfId="13036"/>
    <cellStyle name="Percent 2 4 4 2 2 4" xfId="5500"/>
    <cellStyle name="Percent 2 4 4 2 2 4 2" xfId="14530"/>
    <cellStyle name="Percent 2 4 4 2 2 5" xfId="10048"/>
    <cellStyle name="Percent 2 4 4 2 3" xfId="1768"/>
    <cellStyle name="Percent 2 4 4 2 3 2" xfId="6250"/>
    <cellStyle name="Percent 2 4 4 2 3 2 2" xfId="15280"/>
    <cellStyle name="Percent 2 4 4 2 3 3" xfId="10798"/>
    <cellStyle name="Percent 2 4 4 2 4" xfId="3262"/>
    <cellStyle name="Percent 2 4 4 2 4 2" xfId="7744"/>
    <cellStyle name="Percent 2 4 4 2 4 2 2" xfId="16774"/>
    <cellStyle name="Percent 2 4 4 2 4 3" xfId="12292"/>
    <cellStyle name="Percent 2 4 4 2 5" xfId="4756"/>
    <cellStyle name="Percent 2 4 4 2 5 2" xfId="13786"/>
    <cellStyle name="Percent 2 4 4 2 6" xfId="9304"/>
    <cellStyle name="Percent 2 4 4 3" xfId="460"/>
    <cellStyle name="Percent 2 4 4 3 2" xfId="1207"/>
    <cellStyle name="Percent 2 4 4 3 2 2" xfId="2701"/>
    <cellStyle name="Percent 2 4 4 3 2 2 2" xfId="7183"/>
    <cellStyle name="Percent 2 4 4 3 2 2 2 2" xfId="16213"/>
    <cellStyle name="Percent 2 4 4 3 2 2 3" xfId="11731"/>
    <cellStyle name="Percent 2 4 4 3 2 3" xfId="4195"/>
    <cellStyle name="Percent 2 4 4 3 2 3 2" xfId="8677"/>
    <cellStyle name="Percent 2 4 4 3 2 3 2 2" xfId="17707"/>
    <cellStyle name="Percent 2 4 4 3 2 3 3" xfId="13225"/>
    <cellStyle name="Percent 2 4 4 3 2 4" xfId="5689"/>
    <cellStyle name="Percent 2 4 4 3 2 4 2" xfId="14719"/>
    <cellStyle name="Percent 2 4 4 3 2 5" xfId="10237"/>
    <cellStyle name="Percent 2 4 4 3 3" xfId="1954"/>
    <cellStyle name="Percent 2 4 4 3 3 2" xfId="6436"/>
    <cellStyle name="Percent 2 4 4 3 3 2 2" xfId="15466"/>
    <cellStyle name="Percent 2 4 4 3 3 3" xfId="10984"/>
    <cellStyle name="Percent 2 4 4 3 4" xfId="3448"/>
    <cellStyle name="Percent 2 4 4 3 4 2" xfId="7930"/>
    <cellStyle name="Percent 2 4 4 3 4 2 2" xfId="16960"/>
    <cellStyle name="Percent 2 4 4 3 4 3" xfId="12478"/>
    <cellStyle name="Percent 2 4 4 3 5" xfId="4942"/>
    <cellStyle name="Percent 2 4 4 3 5 2" xfId="13972"/>
    <cellStyle name="Percent 2 4 4 3 6" xfId="9490"/>
    <cellStyle name="Percent 2 4 4 4" xfId="646"/>
    <cellStyle name="Percent 2 4 4 4 2" xfId="1393"/>
    <cellStyle name="Percent 2 4 4 4 2 2" xfId="2887"/>
    <cellStyle name="Percent 2 4 4 4 2 2 2" xfId="7369"/>
    <cellStyle name="Percent 2 4 4 4 2 2 2 2" xfId="16399"/>
    <cellStyle name="Percent 2 4 4 4 2 2 3" xfId="11917"/>
    <cellStyle name="Percent 2 4 4 4 2 3" xfId="4381"/>
    <cellStyle name="Percent 2 4 4 4 2 3 2" xfId="8863"/>
    <cellStyle name="Percent 2 4 4 4 2 3 2 2" xfId="17893"/>
    <cellStyle name="Percent 2 4 4 4 2 3 3" xfId="13411"/>
    <cellStyle name="Percent 2 4 4 4 2 4" xfId="5875"/>
    <cellStyle name="Percent 2 4 4 4 2 4 2" xfId="14905"/>
    <cellStyle name="Percent 2 4 4 4 2 5" xfId="10423"/>
    <cellStyle name="Percent 2 4 4 4 3" xfId="2140"/>
    <cellStyle name="Percent 2 4 4 4 3 2" xfId="6622"/>
    <cellStyle name="Percent 2 4 4 4 3 2 2" xfId="15652"/>
    <cellStyle name="Percent 2 4 4 4 3 3" xfId="11170"/>
    <cellStyle name="Percent 2 4 4 4 4" xfId="3634"/>
    <cellStyle name="Percent 2 4 4 4 4 2" xfId="8116"/>
    <cellStyle name="Percent 2 4 4 4 4 2 2" xfId="17146"/>
    <cellStyle name="Percent 2 4 4 4 4 3" xfId="12664"/>
    <cellStyle name="Percent 2 4 4 4 5" xfId="5128"/>
    <cellStyle name="Percent 2 4 4 4 5 2" xfId="14158"/>
    <cellStyle name="Percent 2 4 4 4 6" xfId="9676"/>
    <cellStyle name="Percent 2 4 4 5" xfId="833"/>
    <cellStyle name="Percent 2 4 4 5 2" xfId="2327"/>
    <cellStyle name="Percent 2 4 4 5 2 2" xfId="6809"/>
    <cellStyle name="Percent 2 4 4 5 2 2 2" xfId="15839"/>
    <cellStyle name="Percent 2 4 4 5 2 3" xfId="11357"/>
    <cellStyle name="Percent 2 4 4 5 3" xfId="3821"/>
    <cellStyle name="Percent 2 4 4 5 3 2" xfId="8303"/>
    <cellStyle name="Percent 2 4 4 5 3 2 2" xfId="17333"/>
    <cellStyle name="Percent 2 4 4 5 3 3" xfId="12851"/>
    <cellStyle name="Percent 2 4 4 5 4" xfId="5315"/>
    <cellStyle name="Percent 2 4 4 5 4 2" xfId="14345"/>
    <cellStyle name="Percent 2 4 4 5 5" xfId="9863"/>
    <cellStyle name="Percent 2 4 4 6" xfId="1582"/>
    <cellStyle name="Percent 2 4 4 6 2" xfId="6064"/>
    <cellStyle name="Percent 2 4 4 6 2 2" xfId="15094"/>
    <cellStyle name="Percent 2 4 4 6 3" xfId="10612"/>
    <cellStyle name="Percent 2 4 4 7" xfId="3076"/>
    <cellStyle name="Percent 2 4 4 7 2" xfId="7558"/>
    <cellStyle name="Percent 2 4 4 7 2 2" xfId="16588"/>
    <cellStyle name="Percent 2 4 4 7 3" xfId="12106"/>
    <cellStyle name="Percent 2 4 4 8" xfId="4570"/>
    <cellStyle name="Percent 2 4 4 8 2" xfId="13600"/>
    <cellStyle name="Percent 2 4 4 9" xfId="9118"/>
    <cellStyle name="Percent 2 4 5" xfId="117"/>
    <cellStyle name="Percent 2 4 5 2" xfId="303"/>
    <cellStyle name="Percent 2 4 5 2 2" xfId="1046"/>
    <cellStyle name="Percent 2 4 5 2 2 2" xfId="2540"/>
    <cellStyle name="Percent 2 4 5 2 2 2 2" xfId="7022"/>
    <cellStyle name="Percent 2 4 5 2 2 2 2 2" xfId="16052"/>
    <cellStyle name="Percent 2 4 5 2 2 2 3" xfId="11570"/>
    <cellStyle name="Percent 2 4 5 2 2 3" xfId="4034"/>
    <cellStyle name="Percent 2 4 5 2 2 3 2" xfId="8516"/>
    <cellStyle name="Percent 2 4 5 2 2 3 2 2" xfId="17546"/>
    <cellStyle name="Percent 2 4 5 2 2 3 3" xfId="13064"/>
    <cellStyle name="Percent 2 4 5 2 2 4" xfId="5528"/>
    <cellStyle name="Percent 2 4 5 2 2 4 2" xfId="14558"/>
    <cellStyle name="Percent 2 4 5 2 2 5" xfId="10076"/>
    <cellStyle name="Percent 2 4 5 2 3" xfId="1797"/>
    <cellStyle name="Percent 2 4 5 2 3 2" xfId="6279"/>
    <cellStyle name="Percent 2 4 5 2 3 2 2" xfId="15309"/>
    <cellStyle name="Percent 2 4 5 2 3 3" xfId="10827"/>
    <cellStyle name="Percent 2 4 5 2 4" xfId="3291"/>
    <cellStyle name="Percent 2 4 5 2 4 2" xfId="7773"/>
    <cellStyle name="Percent 2 4 5 2 4 2 2" xfId="16803"/>
    <cellStyle name="Percent 2 4 5 2 4 3" xfId="12321"/>
    <cellStyle name="Percent 2 4 5 2 5" xfId="4785"/>
    <cellStyle name="Percent 2 4 5 2 5 2" xfId="13815"/>
    <cellStyle name="Percent 2 4 5 2 6" xfId="9333"/>
    <cellStyle name="Percent 2 4 5 3" xfId="489"/>
    <cellStyle name="Percent 2 4 5 3 2" xfId="1236"/>
    <cellStyle name="Percent 2 4 5 3 2 2" xfId="2730"/>
    <cellStyle name="Percent 2 4 5 3 2 2 2" xfId="7212"/>
    <cellStyle name="Percent 2 4 5 3 2 2 2 2" xfId="16242"/>
    <cellStyle name="Percent 2 4 5 3 2 2 3" xfId="11760"/>
    <cellStyle name="Percent 2 4 5 3 2 3" xfId="4224"/>
    <cellStyle name="Percent 2 4 5 3 2 3 2" xfId="8706"/>
    <cellStyle name="Percent 2 4 5 3 2 3 2 2" xfId="17736"/>
    <cellStyle name="Percent 2 4 5 3 2 3 3" xfId="13254"/>
    <cellStyle name="Percent 2 4 5 3 2 4" xfId="5718"/>
    <cellStyle name="Percent 2 4 5 3 2 4 2" xfId="14748"/>
    <cellStyle name="Percent 2 4 5 3 2 5" xfId="10266"/>
    <cellStyle name="Percent 2 4 5 3 3" xfId="1983"/>
    <cellStyle name="Percent 2 4 5 3 3 2" xfId="6465"/>
    <cellStyle name="Percent 2 4 5 3 3 2 2" xfId="15495"/>
    <cellStyle name="Percent 2 4 5 3 3 3" xfId="11013"/>
    <cellStyle name="Percent 2 4 5 3 4" xfId="3477"/>
    <cellStyle name="Percent 2 4 5 3 4 2" xfId="7959"/>
    <cellStyle name="Percent 2 4 5 3 4 2 2" xfId="16989"/>
    <cellStyle name="Percent 2 4 5 3 4 3" xfId="12507"/>
    <cellStyle name="Percent 2 4 5 3 5" xfId="4971"/>
    <cellStyle name="Percent 2 4 5 3 5 2" xfId="14001"/>
    <cellStyle name="Percent 2 4 5 3 6" xfId="9519"/>
    <cellStyle name="Percent 2 4 5 4" xfId="675"/>
    <cellStyle name="Percent 2 4 5 4 2" xfId="1422"/>
    <cellStyle name="Percent 2 4 5 4 2 2" xfId="2916"/>
    <cellStyle name="Percent 2 4 5 4 2 2 2" xfId="7398"/>
    <cellStyle name="Percent 2 4 5 4 2 2 2 2" xfId="16428"/>
    <cellStyle name="Percent 2 4 5 4 2 2 3" xfId="11946"/>
    <cellStyle name="Percent 2 4 5 4 2 3" xfId="4410"/>
    <cellStyle name="Percent 2 4 5 4 2 3 2" xfId="8892"/>
    <cellStyle name="Percent 2 4 5 4 2 3 2 2" xfId="17922"/>
    <cellStyle name="Percent 2 4 5 4 2 3 3" xfId="13440"/>
    <cellStyle name="Percent 2 4 5 4 2 4" xfId="5904"/>
    <cellStyle name="Percent 2 4 5 4 2 4 2" xfId="14934"/>
    <cellStyle name="Percent 2 4 5 4 2 5" xfId="10452"/>
    <cellStyle name="Percent 2 4 5 4 3" xfId="2169"/>
    <cellStyle name="Percent 2 4 5 4 3 2" xfId="6651"/>
    <cellStyle name="Percent 2 4 5 4 3 2 2" xfId="15681"/>
    <cellStyle name="Percent 2 4 5 4 3 3" xfId="11199"/>
    <cellStyle name="Percent 2 4 5 4 4" xfId="3663"/>
    <cellStyle name="Percent 2 4 5 4 4 2" xfId="8145"/>
    <cellStyle name="Percent 2 4 5 4 4 2 2" xfId="17175"/>
    <cellStyle name="Percent 2 4 5 4 4 3" xfId="12693"/>
    <cellStyle name="Percent 2 4 5 4 5" xfId="5157"/>
    <cellStyle name="Percent 2 4 5 4 5 2" xfId="14187"/>
    <cellStyle name="Percent 2 4 5 4 6" xfId="9705"/>
    <cellStyle name="Percent 2 4 5 5" xfId="862"/>
    <cellStyle name="Percent 2 4 5 5 2" xfId="2356"/>
    <cellStyle name="Percent 2 4 5 5 2 2" xfId="6838"/>
    <cellStyle name="Percent 2 4 5 5 2 2 2" xfId="15868"/>
    <cellStyle name="Percent 2 4 5 5 2 3" xfId="11386"/>
    <cellStyle name="Percent 2 4 5 5 3" xfId="3850"/>
    <cellStyle name="Percent 2 4 5 5 3 2" xfId="8332"/>
    <cellStyle name="Percent 2 4 5 5 3 2 2" xfId="17362"/>
    <cellStyle name="Percent 2 4 5 5 3 3" xfId="12880"/>
    <cellStyle name="Percent 2 4 5 5 4" xfId="5344"/>
    <cellStyle name="Percent 2 4 5 5 4 2" xfId="14374"/>
    <cellStyle name="Percent 2 4 5 5 5" xfId="9892"/>
    <cellStyle name="Percent 2 4 5 6" xfId="1611"/>
    <cellStyle name="Percent 2 4 5 6 2" xfId="6093"/>
    <cellStyle name="Percent 2 4 5 6 2 2" xfId="15123"/>
    <cellStyle name="Percent 2 4 5 6 3" xfId="10641"/>
    <cellStyle name="Percent 2 4 5 7" xfId="3105"/>
    <cellStyle name="Percent 2 4 5 7 2" xfId="7587"/>
    <cellStyle name="Percent 2 4 5 7 2 2" xfId="16617"/>
    <cellStyle name="Percent 2 4 5 7 3" xfId="12135"/>
    <cellStyle name="Percent 2 4 5 8" xfId="4599"/>
    <cellStyle name="Percent 2 4 5 8 2" xfId="13629"/>
    <cellStyle name="Percent 2 4 5 9" xfId="9147"/>
    <cellStyle name="Percent 2 4 6" xfId="135"/>
    <cellStyle name="Percent 2 4 6 2" xfId="321"/>
    <cellStyle name="Percent 2 4 6 2 2" xfId="1064"/>
    <cellStyle name="Percent 2 4 6 2 2 2" xfId="2558"/>
    <cellStyle name="Percent 2 4 6 2 2 2 2" xfId="7040"/>
    <cellStyle name="Percent 2 4 6 2 2 2 2 2" xfId="16070"/>
    <cellStyle name="Percent 2 4 6 2 2 2 3" xfId="11588"/>
    <cellStyle name="Percent 2 4 6 2 2 3" xfId="4052"/>
    <cellStyle name="Percent 2 4 6 2 2 3 2" xfId="8534"/>
    <cellStyle name="Percent 2 4 6 2 2 3 2 2" xfId="17564"/>
    <cellStyle name="Percent 2 4 6 2 2 3 3" xfId="13082"/>
    <cellStyle name="Percent 2 4 6 2 2 4" xfId="5546"/>
    <cellStyle name="Percent 2 4 6 2 2 4 2" xfId="14576"/>
    <cellStyle name="Percent 2 4 6 2 2 5" xfId="10094"/>
    <cellStyle name="Percent 2 4 6 2 3" xfId="1815"/>
    <cellStyle name="Percent 2 4 6 2 3 2" xfId="6297"/>
    <cellStyle name="Percent 2 4 6 2 3 2 2" xfId="15327"/>
    <cellStyle name="Percent 2 4 6 2 3 3" xfId="10845"/>
    <cellStyle name="Percent 2 4 6 2 4" xfId="3309"/>
    <cellStyle name="Percent 2 4 6 2 4 2" xfId="7791"/>
    <cellStyle name="Percent 2 4 6 2 4 2 2" xfId="16821"/>
    <cellStyle name="Percent 2 4 6 2 4 3" xfId="12339"/>
    <cellStyle name="Percent 2 4 6 2 5" xfId="4803"/>
    <cellStyle name="Percent 2 4 6 2 5 2" xfId="13833"/>
    <cellStyle name="Percent 2 4 6 2 6" xfId="9351"/>
    <cellStyle name="Percent 2 4 6 3" xfId="507"/>
    <cellStyle name="Percent 2 4 6 3 2" xfId="1254"/>
    <cellStyle name="Percent 2 4 6 3 2 2" xfId="2748"/>
    <cellStyle name="Percent 2 4 6 3 2 2 2" xfId="7230"/>
    <cellStyle name="Percent 2 4 6 3 2 2 2 2" xfId="16260"/>
    <cellStyle name="Percent 2 4 6 3 2 2 3" xfId="11778"/>
    <cellStyle name="Percent 2 4 6 3 2 3" xfId="4242"/>
    <cellStyle name="Percent 2 4 6 3 2 3 2" xfId="8724"/>
    <cellStyle name="Percent 2 4 6 3 2 3 2 2" xfId="17754"/>
    <cellStyle name="Percent 2 4 6 3 2 3 3" xfId="13272"/>
    <cellStyle name="Percent 2 4 6 3 2 4" xfId="5736"/>
    <cellStyle name="Percent 2 4 6 3 2 4 2" xfId="14766"/>
    <cellStyle name="Percent 2 4 6 3 2 5" xfId="10284"/>
    <cellStyle name="Percent 2 4 6 3 3" xfId="2001"/>
    <cellStyle name="Percent 2 4 6 3 3 2" xfId="6483"/>
    <cellStyle name="Percent 2 4 6 3 3 2 2" xfId="15513"/>
    <cellStyle name="Percent 2 4 6 3 3 3" xfId="11031"/>
    <cellStyle name="Percent 2 4 6 3 4" xfId="3495"/>
    <cellStyle name="Percent 2 4 6 3 4 2" xfId="7977"/>
    <cellStyle name="Percent 2 4 6 3 4 2 2" xfId="17007"/>
    <cellStyle name="Percent 2 4 6 3 4 3" xfId="12525"/>
    <cellStyle name="Percent 2 4 6 3 5" xfId="4989"/>
    <cellStyle name="Percent 2 4 6 3 5 2" xfId="14019"/>
    <cellStyle name="Percent 2 4 6 3 6" xfId="9537"/>
    <cellStyle name="Percent 2 4 6 4" xfId="693"/>
    <cellStyle name="Percent 2 4 6 4 2" xfId="1440"/>
    <cellStyle name="Percent 2 4 6 4 2 2" xfId="2934"/>
    <cellStyle name="Percent 2 4 6 4 2 2 2" xfId="7416"/>
    <cellStyle name="Percent 2 4 6 4 2 2 2 2" xfId="16446"/>
    <cellStyle name="Percent 2 4 6 4 2 2 3" xfId="11964"/>
    <cellStyle name="Percent 2 4 6 4 2 3" xfId="4428"/>
    <cellStyle name="Percent 2 4 6 4 2 3 2" xfId="8910"/>
    <cellStyle name="Percent 2 4 6 4 2 3 2 2" xfId="17940"/>
    <cellStyle name="Percent 2 4 6 4 2 3 3" xfId="13458"/>
    <cellStyle name="Percent 2 4 6 4 2 4" xfId="5922"/>
    <cellStyle name="Percent 2 4 6 4 2 4 2" xfId="14952"/>
    <cellStyle name="Percent 2 4 6 4 2 5" xfId="10470"/>
    <cellStyle name="Percent 2 4 6 4 3" xfId="2187"/>
    <cellStyle name="Percent 2 4 6 4 3 2" xfId="6669"/>
    <cellStyle name="Percent 2 4 6 4 3 2 2" xfId="15699"/>
    <cellStyle name="Percent 2 4 6 4 3 3" xfId="11217"/>
    <cellStyle name="Percent 2 4 6 4 4" xfId="3681"/>
    <cellStyle name="Percent 2 4 6 4 4 2" xfId="8163"/>
    <cellStyle name="Percent 2 4 6 4 4 2 2" xfId="17193"/>
    <cellStyle name="Percent 2 4 6 4 4 3" xfId="12711"/>
    <cellStyle name="Percent 2 4 6 4 5" xfId="5175"/>
    <cellStyle name="Percent 2 4 6 4 5 2" xfId="14205"/>
    <cellStyle name="Percent 2 4 6 4 6" xfId="9723"/>
    <cellStyle name="Percent 2 4 6 5" xfId="880"/>
    <cellStyle name="Percent 2 4 6 5 2" xfId="2374"/>
    <cellStyle name="Percent 2 4 6 5 2 2" xfId="6856"/>
    <cellStyle name="Percent 2 4 6 5 2 2 2" xfId="15886"/>
    <cellStyle name="Percent 2 4 6 5 2 3" xfId="11404"/>
    <cellStyle name="Percent 2 4 6 5 3" xfId="3868"/>
    <cellStyle name="Percent 2 4 6 5 3 2" xfId="8350"/>
    <cellStyle name="Percent 2 4 6 5 3 2 2" xfId="17380"/>
    <cellStyle name="Percent 2 4 6 5 3 3" xfId="12898"/>
    <cellStyle name="Percent 2 4 6 5 4" xfId="5362"/>
    <cellStyle name="Percent 2 4 6 5 4 2" xfId="14392"/>
    <cellStyle name="Percent 2 4 6 5 5" xfId="9910"/>
    <cellStyle name="Percent 2 4 6 6" xfId="1629"/>
    <cellStyle name="Percent 2 4 6 6 2" xfId="6111"/>
    <cellStyle name="Percent 2 4 6 6 2 2" xfId="15141"/>
    <cellStyle name="Percent 2 4 6 6 3" xfId="10659"/>
    <cellStyle name="Percent 2 4 6 7" xfId="3123"/>
    <cellStyle name="Percent 2 4 6 7 2" xfId="7605"/>
    <cellStyle name="Percent 2 4 6 7 2 2" xfId="16635"/>
    <cellStyle name="Percent 2 4 6 7 3" xfId="12153"/>
    <cellStyle name="Percent 2 4 6 8" xfId="4617"/>
    <cellStyle name="Percent 2 4 6 8 2" xfId="13647"/>
    <cellStyle name="Percent 2 4 6 9" xfId="9165"/>
    <cellStyle name="Percent 2 4 7" xfId="158"/>
    <cellStyle name="Percent 2 4 7 2" xfId="344"/>
    <cellStyle name="Percent 2 4 7 2 2" xfId="1087"/>
    <cellStyle name="Percent 2 4 7 2 2 2" xfId="2581"/>
    <cellStyle name="Percent 2 4 7 2 2 2 2" xfId="7063"/>
    <cellStyle name="Percent 2 4 7 2 2 2 2 2" xfId="16093"/>
    <cellStyle name="Percent 2 4 7 2 2 2 3" xfId="11611"/>
    <cellStyle name="Percent 2 4 7 2 2 3" xfId="4075"/>
    <cellStyle name="Percent 2 4 7 2 2 3 2" xfId="8557"/>
    <cellStyle name="Percent 2 4 7 2 2 3 2 2" xfId="17587"/>
    <cellStyle name="Percent 2 4 7 2 2 3 3" xfId="13105"/>
    <cellStyle name="Percent 2 4 7 2 2 4" xfId="5569"/>
    <cellStyle name="Percent 2 4 7 2 2 4 2" xfId="14599"/>
    <cellStyle name="Percent 2 4 7 2 2 5" xfId="10117"/>
    <cellStyle name="Percent 2 4 7 2 3" xfId="1838"/>
    <cellStyle name="Percent 2 4 7 2 3 2" xfId="6320"/>
    <cellStyle name="Percent 2 4 7 2 3 2 2" xfId="15350"/>
    <cellStyle name="Percent 2 4 7 2 3 3" xfId="10868"/>
    <cellStyle name="Percent 2 4 7 2 4" xfId="3332"/>
    <cellStyle name="Percent 2 4 7 2 4 2" xfId="7814"/>
    <cellStyle name="Percent 2 4 7 2 4 2 2" xfId="16844"/>
    <cellStyle name="Percent 2 4 7 2 4 3" xfId="12362"/>
    <cellStyle name="Percent 2 4 7 2 5" xfId="4826"/>
    <cellStyle name="Percent 2 4 7 2 5 2" xfId="13856"/>
    <cellStyle name="Percent 2 4 7 2 6" xfId="9374"/>
    <cellStyle name="Percent 2 4 7 3" xfId="530"/>
    <cellStyle name="Percent 2 4 7 3 2" xfId="1277"/>
    <cellStyle name="Percent 2 4 7 3 2 2" xfId="2771"/>
    <cellStyle name="Percent 2 4 7 3 2 2 2" xfId="7253"/>
    <cellStyle name="Percent 2 4 7 3 2 2 2 2" xfId="16283"/>
    <cellStyle name="Percent 2 4 7 3 2 2 3" xfId="11801"/>
    <cellStyle name="Percent 2 4 7 3 2 3" xfId="4265"/>
    <cellStyle name="Percent 2 4 7 3 2 3 2" xfId="8747"/>
    <cellStyle name="Percent 2 4 7 3 2 3 2 2" xfId="17777"/>
    <cellStyle name="Percent 2 4 7 3 2 3 3" xfId="13295"/>
    <cellStyle name="Percent 2 4 7 3 2 4" xfId="5759"/>
    <cellStyle name="Percent 2 4 7 3 2 4 2" xfId="14789"/>
    <cellStyle name="Percent 2 4 7 3 2 5" xfId="10307"/>
    <cellStyle name="Percent 2 4 7 3 3" xfId="2024"/>
    <cellStyle name="Percent 2 4 7 3 3 2" xfId="6506"/>
    <cellStyle name="Percent 2 4 7 3 3 2 2" xfId="15536"/>
    <cellStyle name="Percent 2 4 7 3 3 3" xfId="11054"/>
    <cellStyle name="Percent 2 4 7 3 4" xfId="3518"/>
    <cellStyle name="Percent 2 4 7 3 4 2" xfId="8000"/>
    <cellStyle name="Percent 2 4 7 3 4 2 2" xfId="17030"/>
    <cellStyle name="Percent 2 4 7 3 4 3" xfId="12548"/>
    <cellStyle name="Percent 2 4 7 3 5" xfId="5012"/>
    <cellStyle name="Percent 2 4 7 3 5 2" xfId="14042"/>
    <cellStyle name="Percent 2 4 7 3 6" xfId="9560"/>
    <cellStyle name="Percent 2 4 7 4" xfId="716"/>
    <cellStyle name="Percent 2 4 7 4 2" xfId="1463"/>
    <cellStyle name="Percent 2 4 7 4 2 2" xfId="2957"/>
    <cellStyle name="Percent 2 4 7 4 2 2 2" xfId="7439"/>
    <cellStyle name="Percent 2 4 7 4 2 2 2 2" xfId="16469"/>
    <cellStyle name="Percent 2 4 7 4 2 2 3" xfId="11987"/>
    <cellStyle name="Percent 2 4 7 4 2 3" xfId="4451"/>
    <cellStyle name="Percent 2 4 7 4 2 3 2" xfId="8933"/>
    <cellStyle name="Percent 2 4 7 4 2 3 2 2" xfId="17963"/>
    <cellStyle name="Percent 2 4 7 4 2 3 3" xfId="13481"/>
    <cellStyle name="Percent 2 4 7 4 2 4" xfId="5945"/>
    <cellStyle name="Percent 2 4 7 4 2 4 2" xfId="14975"/>
    <cellStyle name="Percent 2 4 7 4 2 5" xfId="10493"/>
    <cellStyle name="Percent 2 4 7 4 3" xfId="2210"/>
    <cellStyle name="Percent 2 4 7 4 3 2" xfId="6692"/>
    <cellStyle name="Percent 2 4 7 4 3 2 2" xfId="15722"/>
    <cellStyle name="Percent 2 4 7 4 3 3" xfId="11240"/>
    <cellStyle name="Percent 2 4 7 4 4" xfId="3704"/>
    <cellStyle name="Percent 2 4 7 4 4 2" xfId="8186"/>
    <cellStyle name="Percent 2 4 7 4 4 2 2" xfId="17216"/>
    <cellStyle name="Percent 2 4 7 4 4 3" xfId="12734"/>
    <cellStyle name="Percent 2 4 7 4 5" xfId="5198"/>
    <cellStyle name="Percent 2 4 7 4 5 2" xfId="14228"/>
    <cellStyle name="Percent 2 4 7 4 6" xfId="9746"/>
    <cellStyle name="Percent 2 4 7 5" xfId="903"/>
    <cellStyle name="Percent 2 4 7 5 2" xfId="2397"/>
    <cellStyle name="Percent 2 4 7 5 2 2" xfId="6879"/>
    <cellStyle name="Percent 2 4 7 5 2 2 2" xfId="15909"/>
    <cellStyle name="Percent 2 4 7 5 2 3" xfId="11427"/>
    <cellStyle name="Percent 2 4 7 5 3" xfId="3891"/>
    <cellStyle name="Percent 2 4 7 5 3 2" xfId="8373"/>
    <cellStyle name="Percent 2 4 7 5 3 2 2" xfId="17403"/>
    <cellStyle name="Percent 2 4 7 5 3 3" xfId="12921"/>
    <cellStyle name="Percent 2 4 7 5 4" xfId="5385"/>
    <cellStyle name="Percent 2 4 7 5 4 2" xfId="14415"/>
    <cellStyle name="Percent 2 4 7 5 5" xfId="9933"/>
    <cellStyle name="Percent 2 4 7 6" xfId="1652"/>
    <cellStyle name="Percent 2 4 7 6 2" xfId="6134"/>
    <cellStyle name="Percent 2 4 7 6 2 2" xfId="15164"/>
    <cellStyle name="Percent 2 4 7 6 3" xfId="10682"/>
    <cellStyle name="Percent 2 4 7 7" xfId="3146"/>
    <cellStyle name="Percent 2 4 7 7 2" xfId="7628"/>
    <cellStyle name="Percent 2 4 7 7 2 2" xfId="16658"/>
    <cellStyle name="Percent 2 4 7 7 3" xfId="12176"/>
    <cellStyle name="Percent 2 4 7 8" xfId="4640"/>
    <cellStyle name="Percent 2 4 7 8 2" xfId="13670"/>
    <cellStyle name="Percent 2 4 7 9" xfId="9188"/>
    <cellStyle name="Percent 2 4 8" xfId="181"/>
    <cellStyle name="Percent 2 4 8 2" xfId="367"/>
    <cellStyle name="Percent 2 4 8 2 2" xfId="1110"/>
    <cellStyle name="Percent 2 4 8 2 2 2" xfId="2604"/>
    <cellStyle name="Percent 2 4 8 2 2 2 2" xfId="7086"/>
    <cellStyle name="Percent 2 4 8 2 2 2 2 2" xfId="16116"/>
    <cellStyle name="Percent 2 4 8 2 2 2 3" xfId="11634"/>
    <cellStyle name="Percent 2 4 8 2 2 3" xfId="4098"/>
    <cellStyle name="Percent 2 4 8 2 2 3 2" xfId="8580"/>
    <cellStyle name="Percent 2 4 8 2 2 3 2 2" xfId="17610"/>
    <cellStyle name="Percent 2 4 8 2 2 3 3" xfId="13128"/>
    <cellStyle name="Percent 2 4 8 2 2 4" xfId="5592"/>
    <cellStyle name="Percent 2 4 8 2 2 4 2" xfId="14622"/>
    <cellStyle name="Percent 2 4 8 2 2 5" xfId="10140"/>
    <cellStyle name="Percent 2 4 8 2 3" xfId="1861"/>
    <cellStyle name="Percent 2 4 8 2 3 2" xfId="6343"/>
    <cellStyle name="Percent 2 4 8 2 3 2 2" xfId="15373"/>
    <cellStyle name="Percent 2 4 8 2 3 3" xfId="10891"/>
    <cellStyle name="Percent 2 4 8 2 4" xfId="3355"/>
    <cellStyle name="Percent 2 4 8 2 4 2" xfId="7837"/>
    <cellStyle name="Percent 2 4 8 2 4 2 2" xfId="16867"/>
    <cellStyle name="Percent 2 4 8 2 4 3" xfId="12385"/>
    <cellStyle name="Percent 2 4 8 2 5" xfId="4849"/>
    <cellStyle name="Percent 2 4 8 2 5 2" xfId="13879"/>
    <cellStyle name="Percent 2 4 8 2 6" xfId="9397"/>
    <cellStyle name="Percent 2 4 8 3" xfId="553"/>
    <cellStyle name="Percent 2 4 8 3 2" xfId="1300"/>
    <cellStyle name="Percent 2 4 8 3 2 2" xfId="2794"/>
    <cellStyle name="Percent 2 4 8 3 2 2 2" xfId="7276"/>
    <cellStyle name="Percent 2 4 8 3 2 2 2 2" xfId="16306"/>
    <cellStyle name="Percent 2 4 8 3 2 2 3" xfId="11824"/>
    <cellStyle name="Percent 2 4 8 3 2 3" xfId="4288"/>
    <cellStyle name="Percent 2 4 8 3 2 3 2" xfId="8770"/>
    <cellStyle name="Percent 2 4 8 3 2 3 2 2" xfId="17800"/>
    <cellStyle name="Percent 2 4 8 3 2 3 3" xfId="13318"/>
    <cellStyle name="Percent 2 4 8 3 2 4" xfId="5782"/>
    <cellStyle name="Percent 2 4 8 3 2 4 2" xfId="14812"/>
    <cellStyle name="Percent 2 4 8 3 2 5" xfId="10330"/>
    <cellStyle name="Percent 2 4 8 3 3" xfId="2047"/>
    <cellStyle name="Percent 2 4 8 3 3 2" xfId="6529"/>
    <cellStyle name="Percent 2 4 8 3 3 2 2" xfId="15559"/>
    <cellStyle name="Percent 2 4 8 3 3 3" xfId="11077"/>
    <cellStyle name="Percent 2 4 8 3 4" xfId="3541"/>
    <cellStyle name="Percent 2 4 8 3 4 2" xfId="8023"/>
    <cellStyle name="Percent 2 4 8 3 4 2 2" xfId="17053"/>
    <cellStyle name="Percent 2 4 8 3 4 3" xfId="12571"/>
    <cellStyle name="Percent 2 4 8 3 5" xfId="5035"/>
    <cellStyle name="Percent 2 4 8 3 5 2" xfId="14065"/>
    <cellStyle name="Percent 2 4 8 3 6" xfId="9583"/>
    <cellStyle name="Percent 2 4 8 4" xfId="739"/>
    <cellStyle name="Percent 2 4 8 4 2" xfId="1486"/>
    <cellStyle name="Percent 2 4 8 4 2 2" xfId="2980"/>
    <cellStyle name="Percent 2 4 8 4 2 2 2" xfId="7462"/>
    <cellStyle name="Percent 2 4 8 4 2 2 2 2" xfId="16492"/>
    <cellStyle name="Percent 2 4 8 4 2 2 3" xfId="12010"/>
    <cellStyle name="Percent 2 4 8 4 2 3" xfId="4474"/>
    <cellStyle name="Percent 2 4 8 4 2 3 2" xfId="8956"/>
    <cellStyle name="Percent 2 4 8 4 2 3 2 2" xfId="17986"/>
    <cellStyle name="Percent 2 4 8 4 2 3 3" xfId="13504"/>
    <cellStyle name="Percent 2 4 8 4 2 4" xfId="5968"/>
    <cellStyle name="Percent 2 4 8 4 2 4 2" xfId="14998"/>
    <cellStyle name="Percent 2 4 8 4 2 5" xfId="10516"/>
    <cellStyle name="Percent 2 4 8 4 3" xfId="2233"/>
    <cellStyle name="Percent 2 4 8 4 3 2" xfId="6715"/>
    <cellStyle name="Percent 2 4 8 4 3 2 2" xfId="15745"/>
    <cellStyle name="Percent 2 4 8 4 3 3" xfId="11263"/>
    <cellStyle name="Percent 2 4 8 4 4" xfId="3727"/>
    <cellStyle name="Percent 2 4 8 4 4 2" xfId="8209"/>
    <cellStyle name="Percent 2 4 8 4 4 2 2" xfId="17239"/>
    <cellStyle name="Percent 2 4 8 4 4 3" xfId="12757"/>
    <cellStyle name="Percent 2 4 8 4 5" xfId="5221"/>
    <cellStyle name="Percent 2 4 8 4 5 2" xfId="14251"/>
    <cellStyle name="Percent 2 4 8 4 6" xfId="9769"/>
    <cellStyle name="Percent 2 4 8 5" xfId="926"/>
    <cellStyle name="Percent 2 4 8 5 2" xfId="2420"/>
    <cellStyle name="Percent 2 4 8 5 2 2" xfId="6902"/>
    <cellStyle name="Percent 2 4 8 5 2 2 2" xfId="15932"/>
    <cellStyle name="Percent 2 4 8 5 2 3" xfId="11450"/>
    <cellStyle name="Percent 2 4 8 5 3" xfId="3914"/>
    <cellStyle name="Percent 2 4 8 5 3 2" xfId="8396"/>
    <cellStyle name="Percent 2 4 8 5 3 2 2" xfId="17426"/>
    <cellStyle name="Percent 2 4 8 5 3 3" xfId="12944"/>
    <cellStyle name="Percent 2 4 8 5 4" xfId="5408"/>
    <cellStyle name="Percent 2 4 8 5 4 2" xfId="14438"/>
    <cellStyle name="Percent 2 4 8 5 5" xfId="9956"/>
    <cellStyle name="Percent 2 4 8 6" xfId="1675"/>
    <cellStyle name="Percent 2 4 8 6 2" xfId="6157"/>
    <cellStyle name="Percent 2 4 8 6 2 2" xfId="15187"/>
    <cellStyle name="Percent 2 4 8 6 3" xfId="10705"/>
    <cellStyle name="Percent 2 4 8 7" xfId="3169"/>
    <cellStyle name="Percent 2 4 8 7 2" xfId="7651"/>
    <cellStyle name="Percent 2 4 8 7 2 2" xfId="16681"/>
    <cellStyle name="Percent 2 4 8 7 3" xfId="12199"/>
    <cellStyle name="Percent 2 4 8 8" xfId="4663"/>
    <cellStyle name="Percent 2 4 8 8 2" xfId="13693"/>
    <cellStyle name="Percent 2 4 8 9" xfId="9211"/>
    <cellStyle name="Percent 2 4 9" xfId="204"/>
    <cellStyle name="Percent 2 4 9 2" xfId="949"/>
    <cellStyle name="Percent 2 4 9 2 2" xfId="2443"/>
    <cellStyle name="Percent 2 4 9 2 2 2" xfId="6925"/>
    <cellStyle name="Percent 2 4 9 2 2 2 2" xfId="15955"/>
    <cellStyle name="Percent 2 4 9 2 2 3" xfId="11473"/>
    <cellStyle name="Percent 2 4 9 2 3" xfId="3937"/>
    <cellStyle name="Percent 2 4 9 2 3 2" xfId="8419"/>
    <cellStyle name="Percent 2 4 9 2 3 2 2" xfId="17449"/>
    <cellStyle name="Percent 2 4 9 2 3 3" xfId="12967"/>
    <cellStyle name="Percent 2 4 9 2 4" xfId="5431"/>
    <cellStyle name="Percent 2 4 9 2 4 2" xfId="14461"/>
    <cellStyle name="Percent 2 4 9 2 5" xfId="9979"/>
    <cellStyle name="Percent 2 4 9 3" xfId="1698"/>
    <cellStyle name="Percent 2 4 9 3 2" xfId="6180"/>
    <cellStyle name="Percent 2 4 9 3 2 2" xfId="15210"/>
    <cellStyle name="Percent 2 4 9 3 3" xfId="10728"/>
    <cellStyle name="Percent 2 4 9 4" xfId="3192"/>
    <cellStyle name="Percent 2 4 9 4 2" xfId="7674"/>
    <cellStyle name="Percent 2 4 9 4 2 2" xfId="16704"/>
    <cellStyle name="Percent 2 4 9 4 3" xfId="12222"/>
    <cellStyle name="Percent 2 4 9 5" xfId="4686"/>
    <cellStyle name="Percent 2 4 9 5 2" xfId="13716"/>
    <cellStyle name="Percent 2 4 9 6" xfId="9234"/>
    <cellStyle name="Percent 2 5" xfId="31"/>
    <cellStyle name="Percent 2 5 2" xfId="217"/>
    <cellStyle name="Percent 2 5 2 2" xfId="962"/>
    <cellStyle name="Percent 2 5 2 2 2" xfId="2456"/>
    <cellStyle name="Percent 2 5 2 2 2 2" xfId="6938"/>
    <cellStyle name="Percent 2 5 2 2 2 2 2" xfId="15968"/>
    <cellStyle name="Percent 2 5 2 2 2 3" xfId="11486"/>
    <cellStyle name="Percent 2 5 2 2 3" xfId="3950"/>
    <cellStyle name="Percent 2 5 2 2 3 2" xfId="8432"/>
    <cellStyle name="Percent 2 5 2 2 3 2 2" xfId="17462"/>
    <cellStyle name="Percent 2 5 2 2 3 3" xfId="12980"/>
    <cellStyle name="Percent 2 5 2 2 4" xfId="5444"/>
    <cellStyle name="Percent 2 5 2 2 4 2" xfId="14474"/>
    <cellStyle name="Percent 2 5 2 2 5" xfId="9992"/>
    <cellStyle name="Percent 2 5 2 3" xfId="1711"/>
    <cellStyle name="Percent 2 5 2 3 2" xfId="6193"/>
    <cellStyle name="Percent 2 5 2 3 2 2" xfId="15223"/>
    <cellStyle name="Percent 2 5 2 3 3" xfId="10741"/>
    <cellStyle name="Percent 2 5 2 4" xfId="3205"/>
    <cellStyle name="Percent 2 5 2 4 2" xfId="7687"/>
    <cellStyle name="Percent 2 5 2 4 2 2" xfId="16717"/>
    <cellStyle name="Percent 2 5 2 4 3" xfId="12235"/>
    <cellStyle name="Percent 2 5 2 5" xfId="4699"/>
    <cellStyle name="Percent 2 5 2 5 2" xfId="13729"/>
    <cellStyle name="Percent 2 5 2 6" xfId="9247"/>
    <cellStyle name="Percent 2 5 3" xfId="403"/>
    <cellStyle name="Percent 2 5 3 2" xfId="1150"/>
    <cellStyle name="Percent 2 5 3 2 2" xfId="2644"/>
    <cellStyle name="Percent 2 5 3 2 2 2" xfId="7126"/>
    <cellStyle name="Percent 2 5 3 2 2 2 2" xfId="16156"/>
    <cellStyle name="Percent 2 5 3 2 2 3" xfId="11674"/>
    <cellStyle name="Percent 2 5 3 2 3" xfId="4138"/>
    <cellStyle name="Percent 2 5 3 2 3 2" xfId="8620"/>
    <cellStyle name="Percent 2 5 3 2 3 2 2" xfId="17650"/>
    <cellStyle name="Percent 2 5 3 2 3 3" xfId="13168"/>
    <cellStyle name="Percent 2 5 3 2 4" xfId="5632"/>
    <cellStyle name="Percent 2 5 3 2 4 2" xfId="14662"/>
    <cellStyle name="Percent 2 5 3 2 5" xfId="10180"/>
    <cellStyle name="Percent 2 5 3 3" xfId="1897"/>
    <cellStyle name="Percent 2 5 3 3 2" xfId="6379"/>
    <cellStyle name="Percent 2 5 3 3 2 2" xfId="15409"/>
    <cellStyle name="Percent 2 5 3 3 3" xfId="10927"/>
    <cellStyle name="Percent 2 5 3 4" xfId="3391"/>
    <cellStyle name="Percent 2 5 3 4 2" xfId="7873"/>
    <cellStyle name="Percent 2 5 3 4 2 2" xfId="16903"/>
    <cellStyle name="Percent 2 5 3 4 3" xfId="12421"/>
    <cellStyle name="Percent 2 5 3 5" xfId="4885"/>
    <cellStyle name="Percent 2 5 3 5 2" xfId="13915"/>
    <cellStyle name="Percent 2 5 3 6" xfId="9433"/>
    <cellStyle name="Percent 2 5 4" xfId="589"/>
    <cellStyle name="Percent 2 5 4 2" xfId="1336"/>
    <cellStyle name="Percent 2 5 4 2 2" xfId="2830"/>
    <cellStyle name="Percent 2 5 4 2 2 2" xfId="7312"/>
    <cellStyle name="Percent 2 5 4 2 2 2 2" xfId="16342"/>
    <cellStyle name="Percent 2 5 4 2 2 3" xfId="11860"/>
    <cellStyle name="Percent 2 5 4 2 3" xfId="4324"/>
    <cellStyle name="Percent 2 5 4 2 3 2" xfId="8806"/>
    <cellStyle name="Percent 2 5 4 2 3 2 2" xfId="17836"/>
    <cellStyle name="Percent 2 5 4 2 3 3" xfId="13354"/>
    <cellStyle name="Percent 2 5 4 2 4" xfId="5818"/>
    <cellStyle name="Percent 2 5 4 2 4 2" xfId="14848"/>
    <cellStyle name="Percent 2 5 4 2 5" xfId="10366"/>
    <cellStyle name="Percent 2 5 4 3" xfId="2083"/>
    <cellStyle name="Percent 2 5 4 3 2" xfId="6565"/>
    <cellStyle name="Percent 2 5 4 3 2 2" xfId="15595"/>
    <cellStyle name="Percent 2 5 4 3 3" xfId="11113"/>
    <cellStyle name="Percent 2 5 4 4" xfId="3577"/>
    <cellStyle name="Percent 2 5 4 4 2" xfId="8059"/>
    <cellStyle name="Percent 2 5 4 4 2 2" xfId="17089"/>
    <cellStyle name="Percent 2 5 4 4 3" xfId="12607"/>
    <cellStyle name="Percent 2 5 4 5" xfId="5071"/>
    <cellStyle name="Percent 2 5 4 5 2" xfId="14101"/>
    <cellStyle name="Percent 2 5 4 6" xfId="9619"/>
    <cellStyle name="Percent 2 5 5" xfId="776"/>
    <cellStyle name="Percent 2 5 5 2" xfId="2270"/>
    <cellStyle name="Percent 2 5 5 2 2" xfId="6752"/>
    <cellStyle name="Percent 2 5 5 2 2 2" xfId="15782"/>
    <cellStyle name="Percent 2 5 5 2 3" xfId="11300"/>
    <cellStyle name="Percent 2 5 5 3" xfId="3764"/>
    <cellStyle name="Percent 2 5 5 3 2" xfId="8246"/>
    <cellStyle name="Percent 2 5 5 3 2 2" xfId="17276"/>
    <cellStyle name="Percent 2 5 5 3 3" xfId="12794"/>
    <cellStyle name="Percent 2 5 5 4" xfId="5258"/>
    <cellStyle name="Percent 2 5 5 4 2" xfId="14288"/>
    <cellStyle name="Percent 2 5 5 5" xfId="9806"/>
    <cellStyle name="Percent 2 5 6" xfId="1525"/>
    <cellStyle name="Percent 2 5 6 2" xfId="6007"/>
    <cellStyle name="Percent 2 5 6 2 2" xfId="15037"/>
    <cellStyle name="Percent 2 5 6 3" xfId="10555"/>
    <cellStyle name="Percent 2 5 7" xfId="3019"/>
    <cellStyle name="Percent 2 5 7 2" xfId="7501"/>
    <cellStyle name="Percent 2 5 7 2 2" xfId="16531"/>
    <cellStyle name="Percent 2 5 7 3" xfId="12049"/>
    <cellStyle name="Percent 2 5 8" xfId="4513"/>
    <cellStyle name="Percent 2 5 8 2" xfId="13543"/>
    <cellStyle name="Percent 2 5 9" xfId="9061"/>
    <cellStyle name="Percent 2 6" xfId="54"/>
    <cellStyle name="Percent 2 6 2" xfId="240"/>
    <cellStyle name="Percent 2 6 2 2" xfId="985"/>
    <cellStyle name="Percent 2 6 2 2 2" xfId="2479"/>
    <cellStyle name="Percent 2 6 2 2 2 2" xfId="6961"/>
    <cellStyle name="Percent 2 6 2 2 2 2 2" xfId="15991"/>
    <cellStyle name="Percent 2 6 2 2 2 3" xfId="11509"/>
    <cellStyle name="Percent 2 6 2 2 3" xfId="3973"/>
    <cellStyle name="Percent 2 6 2 2 3 2" xfId="8455"/>
    <cellStyle name="Percent 2 6 2 2 3 2 2" xfId="17485"/>
    <cellStyle name="Percent 2 6 2 2 3 3" xfId="13003"/>
    <cellStyle name="Percent 2 6 2 2 4" xfId="5467"/>
    <cellStyle name="Percent 2 6 2 2 4 2" xfId="14497"/>
    <cellStyle name="Percent 2 6 2 2 5" xfId="10015"/>
    <cellStyle name="Percent 2 6 2 3" xfId="1734"/>
    <cellStyle name="Percent 2 6 2 3 2" xfId="6216"/>
    <cellStyle name="Percent 2 6 2 3 2 2" xfId="15246"/>
    <cellStyle name="Percent 2 6 2 3 3" xfId="10764"/>
    <cellStyle name="Percent 2 6 2 4" xfId="3228"/>
    <cellStyle name="Percent 2 6 2 4 2" xfId="7710"/>
    <cellStyle name="Percent 2 6 2 4 2 2" xfId="16740"/>
    <cellStyle name="Percent 2 6 2 4 3" xfId="12258"/>
    <cellStyle name="Percent 2 6 2 5" xfId="4722"/>
    <cellStyle name="Percent 2 6 2 5 2" xfId="13752"/>
    <cellStyle name="Percent 2 6 2 6" xfId="9270"/>
    <cellStyle name="Percent 2 6 3" xfId="426"/>
    <cellStyle name="Percent 2 6 3 2" xfId="1173"/>
    <cellStyle name="Percent 2 6 3 2 2" xfId="2667"/>
    <cellStyle name="Percent 2 6 3 2 2 2" xfId="7149"/>
    <cellStyle name="Percent 2 6 3 2 2 2 2" xfId="16179"/>
    <cellStyle name="Percent 2 6 3 2 2 3" xfId="11697"/>
    <cellStyle name="Percent 2 6 3 2 3" xfId="4161"/>
    <cellStyle name="Percent 2 6 3 2 3 2" xfId="8643"/>
    <cellStyle name="Percent 2 6 3 2 3 2 2" xfId="17673"/>
    <cellStyle name="Percent 2 6 3 2 3 3" xfId="13191"/>
    <cellStyle name="Percent 2 6 3 2 4" xfId="5655"/>
    <cellStyle name="Percent 2 6 3 2 4 2" xfId="14685"/>
    <cellStyle name="Percent 2 6 3 2 5" xfId="10203"/>
    <cellStyle name="Percent 2 6 3 3" xfId="1920"/>
    <cellStyle name="Percent 2 6 3 3 2" xfId="6402"/>
    <cellStyle name="Percent 2 6 3 3 2 2" xfId="15432"/>
    <cellStyle name="Percent 2 6 3 3 3" xfId="10950"/>
    <cellStyle name="Percent 2 6 3 4" xfId="3414"/>
    <cellStyle name="Percent 2 6 3 4 2" xfId="7896"/>
    <cellStyle name="Percent 2 6 3 4 2 2" xfId="16926"/>
    <cellStyle name="Percent 2 6 3 4 3" xfId="12444"/>
    <cellStyle name="Percent 2 6 3 5" xfId="4908"/>
    <cellStyle name="Percent 2 6 3 5 2" xfId="13938"/>
    <cellStyle name="Percent 2 6 3 6" xfId="9456"/>
    <cellStyle name="Percent 2 6 4" xfId="612"/>
    <cellStyle name="Percent 2 6 4 2" xfId="1359"/>
    <cellStyle name="Percent 2 6 4 2 2" xfId="2853"/>
    <cellStyle name="Percent 2 6 4 2 2 2" xfId="7335"/>
    <cellStyle name="Percent 2 6 4 2 2 2 2" xfId="16365"/>
    <cellStyle name="Percent 2 6 4 2 2 3" xfId="11883"/>
    <cellStyle name="Percent 2 6 4 2 3" xfId="4347"/>
    <cellStyle name="Percent 2 6 4 2 3 2" xfId="8829"/>
    <cellStyle name="Percent 2 6 4 2 3 2 2" xfId="17859"/>
    <cellStyle name="Percent 2 6 4 2 3 3" xfId="13377"/>
    <cellStyle name="Percent 2 6 4 2 4" xfId="5841"/>
    <cellStyle name="Percent 2 6 4 2 4 2" xfId="14871"/>
    <cellStyle name="Percent 2 6 4 2 5" xfId="10389"/>
    <cellStyle name="Percent 2 6 4 3" xfId="2106"/>
    <cellStyle name="Percent 2 6 4 3 2" xfId="6588"/>
    <cellStyle name="Percent 2 6 4 3 2 2" xfId="15618"/>
    <cellStyle name="Percent 2 6 4 3 3" xfId="11136"/>
    <cellStyle name="Percent 2 6 4 4" xfId="3600"/>
    <cellStyle name="Percent 2 6 4 4 2" xfId="8082"/>
    <cellStyle name="Percent 2 6 4 4 2 2" xfId="17112"/>
    <cellStyle name="Percent 2 6 4 4 3" xfId="12630"/>
    <cellStyle name="Percent 2 6 4 5" xfId="5094"/>
    <cellStyle name="Percent 2 6 4 5 2" xfId="14124"/>
    <cellStyle name="Percent 2 6 4 6" xfId="9642"/>
    <cellStyle name="Percent 2 6 5" xfId="799"/>
    <cellStyle name="Percent 2 6 5 2" xfId="2293"/>
    <cellStyle name="Percent 2 6 5 2 2" xfId="6775"/>
    <cellStyle name="Percent 2 6 5 2 2 2" xfId="15805"/>
    <cellStyle name="Percent 2 6 5 2 3" xfId="11323"/>
    <cellStyle name="Percent 2 6 5 3" xfId="3787"/>
    <cellStyle name="Percent 2 6 5 3 2" xfId="8269"/>
    <cellStyle name="Percent 2 6 5 3 2 2" xfId="17299"/>
    <cellStyle name="Percent 2 6 5 3 3" xfId="12817"/>
    <cellStyle name="Percent 2 6 5 4" xfId="5281"/>
    <cellStyle name="Percent 2 6 5 4 2" xfId="14311"/>
    <cellStyle name="Percent 2 6 5 5" xfId="9829"/>
    <cellStyle name="Percent 2 6 6" xfId="1548"/>
    <cellStyle name="Percent 2 6 6 2" xfId="6030"/>
    <cellStyle name="Percent 2 6 6 2 2" xfId="15060"/>
    <cellStyle name="Percent 2 6 6 3" xfId="10578"/>
    <cellStyle name="Percent 2 6 7" xfId="3042"/>
    <cellStyle name="Percent 2 6 7 2" xfId="7524"/>
    <cellStyle name="Percent 2 6 7 2 2" xfId="16554"/>
    <cellStyle name="Percent 2 6 7 3" xfId="12072"/>
    <cellStyle name="Percent 2 6 8" xfId="4536"/>
    <cellStyle name="Percent 2 6 8 2" xfId="13566"/>
    <cellStyle name="Percent 2 6 9" xfId="9084"/>
    <cellStyle name="Percent 2 7" xfId="78"/>
    <cellStyle name="Percent 2 7 2" xfId="264"/>
    <cellStyle name="Percent 2 7 2 2" xfId="1008"/>
    <cellStyle name="Percent 2 7 2 2 2" xfId="2502"/>
    <cellStyle name="Percent 2 7 2 2 2 2" xfId="6984"/>
    <cellStyle name="Percent 2 7 2 2 2 2 2" xfId="16014"/>
    <cellStyle name="Percent 2 7 2 2 2 3" xfId="11532"/>
    <cellStyle name="Percent 2 7 2 2 3" xfId="3996"/>
    <cellStyle name="Percent 2 7 2 2 3 2" xfId="8478"/>
    <cellStyle name="Percent 2 7 2 2 3 2 2" xfId="17508"/>
    <cellStyle name="Percent 2 7 2 2 3 3" xfId="13026"/>
    <cellStyle name="Percent 2 7 2 2 4" xfId="5490"/>
    <cellStyle name="Percent 2 7 2 2 4 2" xfId="14520"/>
    <cellStyle name="Percent 2 7 2 2 5" xfId="10038"/>
    <cellStyle name="Percent 2 7 2 3" xfId="1758"/>
    <cellStyle name="Percent 2 7 2 3 2" xfId="6240"/>
    <cellStyle name="Percent 2 7 2 3 2 2" xfId="15270"/>
    <cellStyle name="Percent 2 7 2 3 3" xfId="10788"/>
    <cellStyle name="Percent 2 7 2 4" xfId="3252"/>
    <cellStyle name="Percent 2 7 2 4 2" xfId="7734"/>
    <cellStyle name="Percent 2 7 2 4 2 2" xfId="16764"/>
    <cellStyle name="Percent 2 7 2 4 3" xfId="12282"/>
    <cellStyle name="Percent 2 7 2 5" xfId="4746"/>
    <cellStyle name="Percent 2 7 2 5 2" xfId="13776"/>
    <cellStyle name="Percent 2 7 2 6" xfId="9294"/>
    <cellStyle name="Percent 2 7 3" xfId="450"/>
    <cellStyle name="Percent 2 7 3 2" xfId="1197"/>
    <cellStyle name="Percent 2 7 3 2 2" xfId="2691"/>
    <cellStyle name="Percent 2 7 3 2 2 2" xfId="7173"/>
    <cellStyle name="Percent 2 7 3 2 2 2 2" xfId="16203"/>
    <cellStyle name="Percent 2 7 3 2 2 3" xfId="11721"/>
    <cellStyle name="Percent 2 7 3 2 3" xfId="4185"/>
    <cellStyle name="Percent 2 7 3 2 3 2" xfId="8667"/>
    <cellStyle name="Percent 2 7 3 2 3 2 2" xfId="17697"/>
    <cellStyle name="Percent 2 7 3 2 3 3" xfId="13215"/>
    <cellStyle name="Percent 2 7 3 2 4" xfId="5679"/>
    <cellStyle name="Percent 2 7 3 2 4 2" xfId="14709"/>
    <cellStyle name="Percent 2 7 3 2 5" xfId="10227"/>
    <cellStyle name="Percent 2 7 3 3" xfId="1944"/>
    <cellStyle name="Percent 2 7 3 3 2" xfId="6426"/>
    <cellStyle name="Percent 2 7 3 3 2 2" xfId="15456"/>
    <cellStyle name="Percent 2 7 3 3 3" xfId="10974"/>
    <cellStyle name="Percent 2 7 3 4" xfId="3438"/>
    <cellStyle name="Percent 2 7 3 4 2" xfId="7920"/>
    <cellStyle name="Percent 2 7 3 4 2 2" xfId="16950"/>
    <cellStyle name="Percent 2 7 3 4 3" xfId="12468"/>
    <cellStyle name="Percent 2 7 3 5" xfId="4932"/>
    <cellStyle name="Percent 2 7 3 5 2" xfId="13962"/>
    <cellStyle name="Percent 2 7 3 6" xfId="9480"/>
    <cellStyle name="Percent 2 7 4" xfId="636"/>
    <cellStyle name="Percent 2 7 4 2" xfId="1383"/>
    <cellStyle name="Percent 2 7 4 2 2" xfId="2877"/>
    <cellStyle name="Percent 2 7 4 2 2 2" xfId="7359"/>
    <cellStyle name="Percent 2 7 4 2 2 2 2" xfId="16389"/>
    <cellStyle name="Percent 2 7 4 2 2 3" xfId="11907"/>
    <cellStyle name="Percent 2 7 4 2 3" xfId="4371"/>
    <cellStyle name="Percent 2 7 4 2 3 2" xfId="8853"/>
    <cellStyle name="Percent 2 7 4 2 3 2 2" xfId="17883"/>
    <cellStyle name="Percent 2 7 4 2 3 3" xfId="13401"/>
    <cellStyle name="Percent 2 7 4 2 4" xfId="5865"/>
    <cellStyle name="Percent 2 7 4 2 4 2" xfId="14895"/>
    <cellStyle name="Percent 2 7 4 2 5" xfId="10413"/>
    <cellStyle name="Percent 2 7 4 3" xfId="2130"/>
    <cellStyle name="Percent 2 7 4 3 2" xfId="6612"/>
    <cellStyle name="Percent 2 7 4 3 2 2" xfId="15642"/>
    <cellStyle name="Percent 2 7 4 3 3" xfId="11160"/>
    <cellStyle name="Percent 2 7 4 4" xfId="3624"/>
    <cellStyle name="Percent 2 7 4 4 2" xfId="8106"/>
    <cellStyle name="Percent 2 7 4 4 2 2" xfId="17136"/>
    <cellStyle name="Percent 2 7 4 4 3" xfId="12654"/>
    <cellStyle name="Percent 2 7 4 5" xfId="5118"/>
    <cellStyle name="Percent 2 7 4 5 2" xfId="14148"/>
    <cellStyle name="Percent 2 7 4 6" xfId="9666"/>
    <cellStyle name="Percent 2 7 5" xfId="823"/>
    <cellStyle name="Percent 2 7 5 2" xfId="2317"/>
    <cellStyle name="Percent 2 7 5 2 2" xfId="6799"/>
    <cellStyle name="Percent 2 7 5 2 2 2" xfId="15829"/>
    <cellStyle name="Percent 2 7 5 2 3" xfId="11347"/>
    <cellStyle name="Percent 2 7 5 3" xfId="3811"/>
    <cellStyle name="Percent 2 7 5 3 2" xfId="8293"/>
    <cellStyle name="Percent 2 7 5 3 2 2" xfId="17323"/>
    <cellStyle name="Percent 2 7 5 3 3" xfId="12841"/>
    <cellStyle name="Percent 2 7 5 4" xfId="5305"/>
    <cellStyle name="Percent 2 7 5 4 2" xfId="14335"/>
    <cellStyle name="Percent 2 7 5 5" xfId="9853"/>
    <cellStyle name="Percent 2 7 6" xfId="1572"/>
    <cellStyle name="Percent 2 7 6 2" xfId="6054"/>
    <cellStyle name="Percent 2 7 6 2 2" xfId="15084"/>
    <cellStyle name="Percent 2 7 6 3" xfId="10602"/>
    <cellStyle name="Percent 2 7 7" xfId="3066"/>
    <cellStyle name="Percent 2 7 7 2" xfId="7548"/>
    <cellStyle name="Percent 2 7 7 2 2" xfId="16578"/>
    <cellStyle name="Percent 2 7 7 3" xfId="12096"/>
    <cellStyle name="Percent 2 7 8" xfId="4560"/>
    <cellStyle name="Percent 2 7 8 2" xfId="13590"/>
    <cellStyle name="Percent 2 7 9" xfId="9108"/>
    <cellStyle name="Percent 2 8" xfId="114"/>
    <cellStyle name="Percent 2 8 2" xfId="300"/>
    <cellStyle name="Percent 2 8 2 2" xfId="1043"/>
    <cellStyle name="Percent 2 8 2 2 2" xfId="2537"/>
    <cellStyle name="Percent 2 8 2 2 2 2" xfId="7019"/>
    <cellStyle name="Percent 2 8 2 2 2 2 2" xfId="16049"/>
    <cellStyle name="Percent 2 8 2 2 2 3" xfId="11567"/>
    <cellStyle name="Percent 2 8 2 2 3" xfId="4031"/>
    <cellStyle name="Percent 2 8 2 2 3 2" xfId="8513"/>
    <cellStyle name="Percent 2 8 2 2 3 2 2" xfId="17543"/>
    <cellStyle name="Percent 2 8 2 2 3 3" xfId="13061"/>
    <cellStyle name="Percent 2 8 2 2 4" xfId="5525"/>
    <cellStyle name="Percent 2 8 2 2 4 2" xfId="14555"/>
    <cellStyle name="Percent 2 8 2 2 5" xfId="10073"/>
    <cellStyle name="Percent 2 8 2 3" xfId="1794"/>
    <cellStyle name="Percent 2 8 2 3 2" xfId="6276"/>
    <cellStyle name="Percent 2 8 2 3 2 2" xfId="15306"/>
    <cellStyle name="Percent 2 8 2 3 3" xfId="10824"/>
    <cellStyle name="Percent 2 8 2 4" xfId="3288"/>
    <cellStyle name="Percent 2 8 2 4 2" xfId="7770"/>
    <cellStyle name="Percent 2 8 2 4 2 2" xfId="16800"/>
    <cellStyle name="Percent 2 8 2 4 3" xfId="12318"/>
    <cellStyle name="Percent 2 8 2 5" xfId="4782"/>
    <cellStyle name="Percent 2 8 2 5 2" xfId="13812"/>
    <cellStyle name="Percent 2 8 2 6" xfId="9330"/>
    <cellStyle name="Percent 2 8 3" xfId="486"/>
    <cellStyle name="Percent 2 8 3 2" xfId="1233"/>
    <cellStyle name="Percent 2 8 3 2 2" xfId="2727"/>
    <cellStyle name="Percent 2 8 3 2 2 2" xfId="7209"/>
    <cellStyle name="Percent 2 8 3 2 2 2 2" xfId="16239"/>
    <cellStyle name="Percent 2 8 3 2 2 3" xfId="11757"/>
    <cellStyle name="Percent 2 8 3 2 3" xfId="4221"/>
    <cellStyle name="Percent 2 8 3 2 3 2" xfId="8703"/>
    <cellStyle name="Percent 2 8 3 2 3 2 2" xfId="17733"/>
    <cellStyle name="Percent 2 8 3 2 3 3" xfId="13251"/>
    <cellStyle name="Percent 2 8 3 2 4" xfId="5715"/>
    <cellStyle name="Percent 2 8 3 2 4 2" xfId="14745"/>
    <cellStyle name="Percent 2 8 3 2 5" xfId="10263"/>
    <cellStyle name="Percent 2 8 3 3" xfId="1980"/>
    <cellStyle name="Percent 2 8 3 3 2" xfId="6462"/>
    <cellStyle name="Percent 2 8 3 3 2 2" xfId="15492"/>
    <cellStyle name="Percent 2 8 3 3 3" xfId="11010"/>
    <cellStyle name="Percent 2 8 3 4" xfId="3474"/>
    <cellStyle name="Percent 2 8 3 4 2" xfId="7956"/>
    <cellStyle name="Percent 2 8 3 4 2 2" xfId="16986"/>
    <cellStyle name="Percent 2 8 3 4 3" xfId="12504"/>
    <cellStyle name="Percent 2 8 3 5" xfId="4968"/>
    <cellStyle name="Percent 2 8 3 5 2" xfId="13998"/>
    <cellStyle name="Percent 2 8 3 6" xfId="9516"/>
    <cellStyle name="Percent 2 8 4" xfId="672"/>
    <cellStyle name="Percent 2 8 4 2" xfId="1419"/>
    <cellStyle name="Percent 2 8 4 2 2" xfId="2913"/>
    <cellStyle name="Percent 2 8 4 2 2 2" xfId="7395"/>
    <cellStyle name="Percent 2 8 4 2 2 2 2" xfId="16425"/>
    <cellStyle name="Percent 2 8 4 2 2 3" xfId="11943"/>
    <cellStyle name="Percent 2 8 4 2 3" xfId="4407"/>
    <cellStyle name="Percent 2 8 4 2 3 2" xfId="8889"/>
    <cellStyle name="Percent 2 8 4 2 3 2 2" xfId="17919"/>
    <cellStyle name="Percent 2 8 4 2 3 3" xfId="13437"/>
    <cellStyle name="Percent 2 8 4 2 4" xfId="5901"/>
    <cellStyle name="Percent 2 8 4 2 4 2" xfId="14931"/>
    <cellStyle name="Percent 2 8 4 2 5" xfId="10449"/>
    <cellStyle name="Percent 2 8 4 3" xfId="2166"/>
    <cellStyle name="Percent 2 8 4 3 2" xfId="6648"/>
    <cellStyle name="Percent 2 8 4 3 2 2" xfId="15678"/>
    <cellStyle name="Percent 2 8 4 3 3" xfId="11196"/>
    <cellStyle name="Percent 2 8 4 4" xfId="3660"/>
    <cellStyle name="Percent 2 8 4 4 2" xfId="8142"/>
    <cellStyle name="Percent 2 8 4 4 2 2" xfId="17172"/>
    <cellStyle name="Percent 2 8 4 4 3" xfId="12690"/>
    <cellStyle name="Percent 2 8 4 5" xfId="5154"/>
    <cellStyle name="Percent 2 8 4 5 2" xfId="14184"/>
    <cellStyle name="Percent 2 8 4 6" xfId="9702"/>
    <cellStyle name="Percent 2 8 5" xfId="859"/>
    <cellStyle name="Percent 2 8 5 2" xfId="2353"/>
    <cellStyle name="Percent 2 8 5 2 2" xfId="6835"/>
    <cellStyle name="Percent 2 8 5 2 2 2" xfId="15865"/>
    <cellStyle name="Percent 2 8 5 2 3" xfId="11383"/>
    <cellStyle name="Percent 2 8 5 3" xfId="3847"/>
    <cellStyle name="Percent 2 8 5 3 2" xfId="8329"/>
    <cellStyle name="Percent 2 8 5 3 2 2" xfId="17359"/>
    <cellStyle name="Percent 2 8 5 3 3" xfId="12877"/>
    <cellStyle name="Percent 2 8 5 4" xfId="5341"/>
    <cellStyle name="Percent 2 8 5 4 2" xfId="14371"/>
    <cellStyle name="Percent 2 8 5 5" xfId="9889"/>
    <cellStyle name="Percent 2 8 6" xfId="1608"/>
    <cellStyle name="Percent 2 8 6 2" xfId="6090"/>
    <cellStyle name="Percent 2 8 6 2 2" xfId="15120"/>
    <cellStyle name="Percent 2 8 6 3" xfId="10638"/>
    <cellStyle name="Percent 2 8 7" xfId="3102"/>
    <cellStyle name="Percent 2 8 7 2" xfId="7584"/>
    <cellStyle name="Percent 2 8 7 2 2" xfId="16614"/>
    <cellStyle name="Percent 2 8 7 3" xfId="12132"/>
    <cellStyle name="Percent 2 8 8" xfId="4596"/>
    <cellStyle name="Percent 2 8 8 2" xfId="13626"/>
    <cellStyle name="Percent 2 8 9" xfId="9144"/>
    <cellStyle name="Percent 2 9" xfId="125"/>
    <cellStyle name="Percent 2 9 2" xfId="311"/>
    <cellStyle name="Percent 2 9 2 2" xfId="1054"/>
    <cellStyle name="Percent 2 9 2 2 2" xfId="2548"/>
    <cellStyle name="Percent 2 9 2 2 2 2" xfId="7030"/>
    <cellStyle name="Percent 2 9 2 2 2 2 2" xfId="16060"/>
    <cellStyle name="Percent 2 9 2 2 2 3" xfId="11578"/>
    <cellStyle name="Percent 2 9 2 2 3" xfId="4042"/>
    <cellStyle name="Percent 2 9 2 2 3 2" xfId="8524"/>
    <cellStyle name="Percent 2 9 2 2 3 2 2" xfId="17554"/>
    <cellStyle name="Percent 2 9 2 2 3 3" xfId="13072"/>
    <cellStyle name="Percent 2 9 2 2 4" xfId="5536"/>
    <cellStyle name="Percent 2 9 2 2 4 2" xfId="14566"/>
    <cellStyle name="Percent 2 9 2 2 5" xfId="10084"/>
    <cellStyle name="Percent 2 9 2 3" xfId="1805"/>
    <cellStyle name="Percent 2 9 2 3 2" xfId="6287"/>
    <cellStyle name="Percent 2 9 2 3 2 2" xfId="15317"/>
    <cellStyle name="Percent 2 9 2 3 3" xfId="10835"/>
    <cellStyle name="Percent 2 9 2 4" xfId="3299"/>
    <cellStyle name="Percent 2 9 2 4 2" xfId="7781"/>
    <cellStyle name="Percent 2 9 2 4 2 2" xfId="16811"/>
    <cellStyle name="Percent 2 9 2 4 3" xfId="12329"/>
    <cellStyle name="Percent 2 9 2 5" xfId="4793"/>
    <cellStyle name="Percent 2 9 2 5 2" xfId="13823"/>
    <cellStyle name="Percent 2 9 2 6" xfId="9341"/>
    <cellStyle name="Percent 2 9 3" xfId="497"/>
    <cellStyle name="Percent 2 9 3 2" xfId="1244"/>
    <cellStyle name="Percent 2 9 3 2 2" xfId="2738"/>
    <cellStyle name="Percent 2 9 3 2 2 2" xfId="7220"/>
    <cellStyle name="Percent 2 9 3 2 2 2 2" xfId="16250"/>
    <cellStyle name="Percent 2 9 3 2 2 3" xfId="11768"/>
    <cellStyle name="Percent 2 9 3 2 3" xfId="4232"/>
    <cellStyle name="Percent 2 9 3 2 3 2" xfId="8714"/>
    <cellStyle name="Percent 2 9 3 2 3 2 2" xfId="17744"/>
    <cellStyle name="Percent 2 9 3 2 3 3" xfId="13262"/>
    <cellStyle name="Percent 2 9 3 2 4" xfId="5726"/>
    <cellStyle name="Percent 2 9 3 2 4 2" xfId="14756"/>
    <cellStyle name="Percent 2 9 3 2 5" xfId="10274"/>
    <cellStyle name="Percent 2 9 3 3" xfId="1991"/>
    <cellStyle name="Percent 2 9 3 3 2" xfId="6473"/>
    <cellStyle name="Percent 2 9 3 3 2 2" xfId="15503"/>
    <cellStyle name="Percent 2 9 3 3 3" xfId="11021"/>
    <cellStyle name="Percent 2 9 3 4" xfId="3485"/>
    <cellStyle name="Percent 2 9 3 4 2" xfId="7967"/>
    <cellStyle name="Percent 2 9 3 4 2 2" xfId="16997"/>
    <cellStyle name="Percent 2 9 3 4 3" xfId="12515"/>
    <cellStyle name="Percent 2 9 3 5" xfId="4979"/>
    <cellStyle name="Percent 2 9 3 5 2" xfId="14009"/>
    <cellStyle name="Percent 2 9 3 6" xfId="9527"/>
    <cellStyle name="Percent 2 9 4" xfId="683"/>
    <cellStyle name="Percent 2 9 4 2" xfId="1430"/>
    <cellStyle name="Percent 2 9 4 2 2" xfId="2924"/>
    <cellStyle name="Percent 2 9 4 2 2 2" xfId="7406"/>
    <cellStyle name="Percent 2 9 4 2 2 2 2" xfId="16436"/>
    <cellStyle name="Percent 2 9 4 2 2 3" xfId="11954"/>
    <cellStyle name="Percent 2 9 4 2 3" xfId="4418"/>
    <cellStyle name="Percent 2 9 4 2 3 2" xfId="8900"/>
    <cellStyle name="Percent 2 9 4 2 3 2 2" xfId="17930"/>
    <cellStyle name="Percent 2 9 4 2 3 3" xfId="13448"/>
    <cellStyle name="Percent 2 9 4 2 4" xfId="5912"/>
    <cellStyle name="Percent 2 9 4 2 4 2" xfId="14942"/>
    <cellStyle name="Percent 2 9 4 2 5" xfId="10460"/>
    <cellStyle name="Percent 2 9 4 3" xfId="2177"/>
    <cellStyle name="Percent 2 9 4 3 2" xfId="6659"/>
    <cellStyle name="Percent 2 9 4 3 2 2" xfId="15689"/>
    <cellStyle name="Percent 2 9 4 3 3" xfId="11207"/>
    <cellStyle name="Percent 2 9 4 4" xfId="3671"/>
    <cellStyle name="Percent 2 9 4 4 2" xfId="8153"/>
    <cellStyle name="Percent 2 9 4 4 2 2" xfId="17183"/>
    <cellStyle name="Percent 2 9 4 4 3" xfId="12701"/>
    <cellStyle name="Percent 2 9 4 5" xfId="5165"/>
    <cellStyle name="Percent 2 9 4 5 2" xfId="14195"/>
    <cellStyle name="Percent 2 9 4 6" xfId="9713"/>
    <cellStyle name="Percent 2 9 5" xfId="870"/>
    <cellStyle name="Percent 2 9 5 2" xfId="2364"/>
    <cellStyle name="Percent 2 9 5 2 2" xfId="6846"/>
    <cellStyle name="Percent 2 9 5 2 2 2" xfId="15876"/>
    <cellStyle name="Percent 2 9 5 2 3" xfId="11394"/>
    <cellStyle name="Percent 2 9 5 3" xfId="3858"/>
    <cellStyle name="Percent 2 9 5 3 2" xfId="8340"/>
    <cellStyle name="Percent 2 9 5 3 2 2" xfId="17370"/>
    <cellStyle name="Percent 2 9 5 3 3" xfId="12888"/>
    <cellStyle name="Percent 2 9 5 4" xfId="5352"/>
    <cellStyle name="Percent 2 9 5 4 2" xfId="14382"/>
    <cellStyle name="Percent 2 9 5 5" xfId="9900"/>
    <cellStyle name="Percent 2 9 6" xfId="1619"/>
    <cellStyle name="Percent 2 9 6 2" xfId="6101"/>
    <cellStyle name="Percent 2 9 6 2 2" xfId="15131"/>
    <cellStyle name="Percent 2 9 6 3" xfId="10649"/>
    <cellStyle name="Percent 2 9 7" xfId="3113"/>
    <cellStyle name="Percent 2 9 7 2" xfId="7595"/>
    <cellStyle name="Percent 2 9 7 2 2" xfId="16625"/>
    <cellStyle name="Percent 2 9 7 3" xfId="12143"/>
    <cellStyle name="Percent 2 9 8" xfId="4607"/>
    <cellStyle name="Percent 2 9 8 2" xfId="13637"/>
    <cellStyle name="Percent 2 9 9" xfId="9155"/>
    <cellStyle name="Percent 3" xfId="3"/>
    <cellStyle name="Percent 3 10" xfId="169"/>
    <cellStyle name="Percent 3 10 2" xfId="355"/>
    <cellStyle name="Percent 3 10 2 2" xfId="1098"/>
    <cellStyle name="Percent 3 10 2 2 2" xfId="2592"/>
    <cellStyle name="Percent 3 10 2 2 2 2" xfId="7074"/>
    <cellStyle name="Percent 3 10 2 2 2 2 2" xfId="16104"/>
    <cellStyle name="Percent 3 10 2 2 2 3" xfId="11622"/>
    <cellStyle name="Percent 3 10 2 2 3" xfId="4086"/>
    <cellStyle name="Percent 3 10 2 2 3 2" xfId="8568"/>
    <cellStyle name="Percent 3 10 2 2 3 2 2" xfId="17598"/>
    <cellStyle name="Percent 3 10 2 2 3 3" xfId="13116"/>
    <cellStyle name="Percent 3 10 2 2 4" xfId="5580"/>
    <cellStyle name="Percent 3 10 2 2 4 2" xfId="14610"/>
    <cellStyle name="Percent 3 10 2 2 5" xfId="10128"/>
    <cellStyle name="Percent 3 10 2 3" xfId="1849"/>
    <cellStyle name="Percent 3 10 2 3 2" xfId="6331"/>
    <cellStyle name="Percent 3 10 2 3 2 2" xfId="15361"/>
    <cellStyle name="Percent 3 10 2 3 3" xfId="10879"/>
    <cellStyle name="Percent 3 10 2 4" xfId="3343"/>
    <cellStyle name="Percent 3 10 2 4 2" xfId="7825"/>
    <cellStyle name="Percent 3 10 2 4 2 2" xfId="16855"/>
    <cellStyle name="Percent 3 10 2 4 3" xfId="12373"/>
    <cellStyle name="Percent 3 10 2 5" xfId="4837"/>
    <cellStyle name="Percent 3 10 2 5 2" xfId="13867"/>
    <cellStyle name="Percent 3 10 2 6" xfId="9385"/>
    <cellStyle name="Percent 3 10 3" xfId="541"/>
    <cellStyle name="Percent 3 10 3 2" xfId="1288"/>
    <cellStyle name="Percent 3 10 3 2 2" xfId="2782"/>
    <cellStyle name="Percent 3 10 3 2 2 2" xfId="7264"/>
    <cellStyle name="Percent 3 10 3 2 2 2 2" xfId="16294"/>
    <cellStyle name="Percent 3 10 3 2 2 3" xfId="11812"/>
    <cellStyle name="Percent 3 10 3 2 3" xfId="4276"/>
    <cellStyle name="Percent 3 10 3 2 3 2" xfId="8758"/>
    <cellStyle name="Percent 3 10 3 2 3 2 2" xfId="17788"/>
    <cellStyle name="Percent 3 10 3 2 3 3" xfId="13306"/>
    <cellStyle name="Percent 3 10 3 2 4" xfId="5770"/>
    <cellStyle name="Percent 3 10 3 2 4 2" xfId="14800"/>
    <cellStyle name="Percent 3 10 3 2 5" xfId="10318"/>
    <cellStyle name="Percent 3 10 3 3" xfId="2035"/>
    <cellStyle name="Percent 3 10 3 3 2" xfId="6517"/>
    <cellStyle name="Percent 3 10 3 3 2 2" xfId="15547"/>
    <cellStyle name="Percent 3 10 3 3 3" xfId="11065"/>
    <cellStyle name="Percent 3 10 3 4" xfId="3529"/>
    <cellStyle name="Percent 3 10 3 4 2" xfId="8011"/>
    <cellStyle name="Percent 3 10 3 4 2 2" xfId="17041"/>
    <cellStyle name="Percent 3 10 3 4 3" xfId="12559"/>
    <cellStyle name="Percent 3 10 3 5" xfId="5023"/>
    <cellStyle name="Percent 3 10 3 5 2" xfId="14053"/>
    <cellStyle name="Percent 3 10 3 6" xfId="9571"/>
    <cellStyle name="Percent 3 10 4" xfId="727"/>
    <cellStyle name="Percent 3 10 4 2" xfId="1474"/>
    <cellStyle name="Percent 3 10 4 2 2" xfId="2968"/>
    <cellStyle name="Percent 3 10 4 2 2 2" xfId="7450"/>
    <cellStyle name="Percent 3 10 4 2 2 2 2" xfId="16480"/>
    <cellStyle name="Percent 3 10 4 2 2 3" xfId="11998"/>
    <cellStyle name="Percent 3 10 4 2 3" xfId="4462"/>
    <cellStyle name="Percent 3 10 4 2 3 2" xfId="8944"/>
    <cellStyle name="Percent 3 10 4 2 3 2 2" xfId="17974"/>
    <cellStyle name="Percent 3 10 4 2 3 3" xfId="13492"/>
    <cellStyle name="Percent 3 10 4 2 4" xfId="5956"/>
    <cellStyle name="Percent 3 10 4 2 4 2" xfId="14986"/>
    <cellStyle name="Percent 3 10 4 2 5" xfId="10504"/>
    <cellStyle name="Percent 3 10 4 3" xfId="2221"/>
    <cellStyle name="Percent 3 10 4 3 2" xfId="6703"/>
    <cellStyle name="Percent 3 10 4 3 2 2" xfId="15733"/>
    <cellStyle name="Percent 3 10 4 3 3" xfId="11251"/>
    <cellStyle name="Percent 3 10 4 4" xfId="3715"/>
    <cellStyle name="Percent 3 10 4 4 2" xfId="8197"/>
    <cellStyle name="Percent 3 10 4 4 2 2" xfId="17227"/>
    <cellStyle name="Percent 3 10 4 4 3" xfId="12745"/>
    <cellStyle name="Percent 3 10 4 5" xfId="5209"/>
    <cellStyle name="Percent 3 10 4 5 2" xfId="14239"/>
    <cellStyle name="Percent 3 10 4 6" xfId="9757"/>
    <cellStyle name="Percent 3 10 5" xfId="914"/>
    <cellStyle name="Percent 3 10 5 2" xfId="2408"/>
    <cellStyle name="Percent 3 10 5 2 2" xfId="6890"/>
    <cellStyle name="Percent 3 10 5 2 2 2" xfId="15920"/>
    <cellStyle name="Percent 3 10 5 2 3" xfId="11438"/>
    <cellStyle name="Percent 3 10 5 3" xfId="3902"/>
    <cellStyle name="Percent 3 10 5 3 2" xfId="8384"/>
    <cellStyle name="Percent 3 10 5 3 2 2" xfId="17414"/>
    <cellStyle name="Percent 3 10 5 3 3" xfId="12932"/>
    <cellStyle name="Percent 3 10 5 4" xfId="5396"/>
    <cellStyle name="Percent 3 10 5 4 2" xfId="14426"/>
    <cellStyle name="Percent 3 10 5 5" xfId="9944"/>
    <cellStyle name="Percent 3 10 6" xfId="1663"/>
    <cellStyle name="Percent 3 10 6 2" xfId="6145"/>
    <cellStyle name="Percent 3 10 6 2 2" xfId="15175"/>
    <cellStyle name="Percent 3 10 6 3" xfId="10693"/>
    <cellStyle name="Percent 3 10 7" xfId="3157"/>
    <cellStyle name="Percent 3 10 7 2" xfId="7639"/>
    <cellStyle name="Percent 3 10 7 2 2" xfId="16669"/>
    <cellStyle name="Percent 3 10 7 3" xfId="12187"/>
    <cellStyle name="Percent 3 10 8" xfId="4651"/>
    <cellStyle name="Percent 3 10 8 2" xfId="13681"/>
    <cellStyle name="Percent 3 10 9" xfId="9199"/>
    <cellStyle name="Percent 3 11" xfId="192"/>
    <cellStyle name="Percent 3 11 2" xfId="937"/>
    <cellStyle name="Percent 3 11 2 2" xfId="2431"/>
    <cellStyle name="Percent 3 11 2 2 2" xfId="6913"/>
    <cellStyle name="Percent 3 11 2 2 2 2" xfId="15943"/>
    <cellStyle name="Percent 3 11 2 2 3" xfId="11461"/>
    <cellStyle name="Percent 3 11 2 3" xfId="3925"/>
    <cellStyle name="Percent 3 11 2 3 2" xfId="8407"/>
    <cellStyle name="Percent 3 11 2 3 2 2" xfId="17437"/>
    <cellStyle name="Percent 3 11 2 3 3" xfId="12955"/>
    <cellStyle name="Percent 3 11 2 4" xfId="5419"/>
    <cellStyle name="Percent 3 11 2 4 2" xfId="14449"/>
    <cellStyle name="Percent 3 11 2 5" xfId="9967"/>
    <cellStyle name="Percent 3 11 3" xfId="1686"/>
    <cellStyle name="Percent 3 11 3 2" xfId="6168"/>
    <cellStyle name="Percent 3 11 3 2 2" xfId="15198"/>
    <cellStyle name="Percent 3 11 3 3" xfId="10716"/>
    <cellStyle name="Percent 3 11 4" xfId="3180"/>
    <cellStyle name="Percent 3 11 4 2" xfId="7662"/>
    <cellStyle name="Percent 3 11 4 2 2" xfId="16692"/>
    <cellStyle name="Percent 3 11 4 3" xfId="12210"/>
    <cellStyle name="Percent 3 11 5" xfId="4674"/>
    <cellStyle name="Percent 3 11 5 2" xfId="13704"/>
    <cellStyle name="Percent 3 11 6" xfId="9222"/>
    <cellStyle name="Percent 3 12" xfId="378"/>
    <cellStyle name="Percent 3 12 2" xfId="1125"/>
    <cellStyle name="Percent 3 12 2 2" xfId="2619"/>
    <cellStyle name="Percent 3 12 2 2 2" xfId="7101"/>
    <cellStyle name="Percent 3 12 2 2 2 2" xfId="16131"/>
    <cellStyle name="Percent 3 12 2 2 3" xfId="11649"/>
    <cellStyle name="Percent 3 12 2 3" xfId="4113"/>
    <cellStyle name="Percent 3 12 2 3 2" xfId="8595"/>
    <cellStyle name="Percent 3 12 2 3 2 2" xfId="17625"/>
    <cellStyle name="Percent 3 12 2 3 3" xfId="13143"/>
    <cellStyle name="Percent 3 12 2 4" xfId="5607"/>
    <cellStyle name="Percent 3 12 2 4 2" xfId="14637"/>
    <cellStyle name="Percent 3 12 2 5" xfId="10155"/>
    <cellStyle name="Percent 3 12 3" xfId="1872"/>
    <cellStyle name="Percent 3 12 3 2" xfId="6354"/>
    <cellStyle name="Percent 3 12 3 2 2" xfId="15384"/>
    <cellStyle name="Percent 3 12 3 3" xfId="10902"/>
    <cellStyle name="Percent 3 12 4" xfId="3366"/>
    <cellStyle name="Percent 3 12 4 2" xfId="7848"/>
    <cellStyle name="Percent 3 12 4 2 2" xfId="16878"/>
    <cellStyle name="Percent 3 12 4 3" xfId="12396"/>
    <cellStyle name="Percent 3 12 5" xfId="4860"/>
    <cellStyle name="Percent 3 12 5 2" xfId="13890"/>
    <cellStyle name="Percent 3 12 6" xfId="9408"/>
    <cellStyle name="Percent 3 13" xfId="564"/>
    <cellStyle name="Percent 3 13 2" xfId="1311"/>
    <cellStyle name="Percent 3 13 2 2" xfId="2805"/>
    <cellStyle name="Percent 3 13 2 2 2" xfId="7287"/>
    <cellStyle name="Percent 3 13 2 2 2 2" xfId="16317"/>
    <cellStyle name="Percent 3 13 2 2 3" xfId="11835"/>
    <cellStyle name="Percent 3 13 2 3" xfId="4299"/>
    <cellStyle name="Percent 3 13 2 3 2" xfId="8781"/>
    <cellStyle name="Percent 3 13 2 3 2 2" xfId="17811"/>
    <cellStyle name="Percent 3 13 2 3 3" xfId="13329"/>
    <cellStyle name="Percent 3 13 2 4" xfId="5793"/>
    <cellStyle name="Percent 3 13 2 4 2" xfId="14823"/>
    <cellStyle name="Percent 3 13 2 5" xfId="10341"/>
    <cellStyle name="Percent 3 13 3" xfId="2058"/>
    <cellStyle name="Percent 3 13 3 2" xfId="6540"/>
    <cellStyle name="Percent 3 13 3 2 2" xfId="15570"/>
    <cellStyle name="Percent 3 13 3 3" xfId="11088"/>
    <cellStyle name="Percent 3 13 4" xfId="3552"/>
    <cellStyle name="Percent 3 13 4 2" xfId="8034"/>
    <cellStyle name="Percent 3 13 4 2 2" xfId="17064"/>
    <cellStyle name="Percent 3 13 4 3" xfId="12582"/>
    <cellStyle name="Percent 3 13 5" xfId="5046"/>
    <cellStyle name="Percent 3 13 5 2" xfId="14076"/>
    <cellStyle name="Percent 3 13 6" xfId="9594"/>
    <cellStyle name="Percent 3 14" xfId="751"/>
    <cellStyle name="Percent 3 14 2" xfId="2245"/>
    <cellStyle name="Percent 3 14 2 2" xfId="6727"/>
    <cellStyle name="Percent 3 14 2 2 2" xfId="15757"/>
    <cellStyle name="Percent 3 14 2 3" xfId="11275"/>
    <cellStyle name="Percent 3 14 3" xfId="3739"/>
    <cellStyle name="Percent 3 14 3 2" xfId="8221"/>
    <cellStyle name="Percent 3 14 3 2 2" xfId="17251"/>
    <cellStyle name="Percent 3 14 3 3" xfId="12769"/>
    <cellStyle name="Percent 3 14 4" xfId="5233"/>
    <cellStyle name="Percent 3 14 4 2" xfId="14263"/>
    <cellStyle name="Percent 3 14 5" xfId="9781"/>
    <cellStyle name="Percent 3 15" xfId="1500"/>
    <cellStyle name="Percent 3 15 2" xfId="5982"/>
    <cellStyle name="Percent 3 15 2 2" xfId="15012"/>
    <cellStyle name="Percent 3 15 3" xfId="10530"/>
    <cellStyle name="Percent 3 16" xfId="2994"/>
    <cellStyle name="Percent 3 16 2" xfId="7476"/>
    <cellStyle name="Percent 3 16 2 2" xfId="16506"/>
    <cellStyle name="Percent 3 16 3" xfId="12024"/>
    <cellStyle name="Percent 3 17" xfId="4488"/>
    <cellStyle name="Percent 3 17 2" xfId="13518"/>
    <cellStyle name="Percent 3 18" xfId="9036"/>
    <cellStyle name="Percent 3 2" xfId="11"/>
    <cellStyle name="Percent 3 2 10" xfId="197"/>
    <cellStyle name="Percent 3 2 10 2" xfId="942"/>
    <cellStyle name="Percent 3 2 10 2 2" xfId="2436"/>
    <cellStyle name="Percent 3 2 10 2 2 2" xfId="6918"/>
    <cellStyle name="Percent 3 2 10 2 2 2 2" xfId="15948"/>
    <cellStyle name="Percent 3 2 10 2 2 3" xfId="11466"/>
    <cellStyle name="Percent 3 2 10 2 3" xfId="3930"/>
    <cellStyle name="Percent 3 2 10 2 3 2" xfId="8412"/>
    <cellStyle name="Percent 3 2 10 2 3 2 2" xfId="17442"/>
    <cellStyle name="Percent 3 2 10 2 3 3" xfId="12960"/>
    <cellStyle name="Percent 3 2 10 2 4" xfId="5424"/>
    <cellStyle name="Percent 3 2 10 2 4 2" xfId="14454"/>
    <cellStyle name="Percent 3 2 10 2 5" xfId="9972"/>
    <cellStyle name="Percent 3 2 10 3" xfId="1691"/>
    <cellStyle name="Percent 3 2 10 3 2" xfId="6173"/>
    <cellStyle name="Percent 3 2 10 3 2 2" xfId="15203"/>
    <cellStyle name="Percent 3 2 10 3 3" xfId="10721"/>
    <cellStyle name="Percent 3 2 10 4" xfId="3185"/>
    <cellStyle name="Percent 3 2 10 4 2" xfId="7667"/>
    <cellStyle name="Percent 3 2 10 4 2 2" xfId="16697"/>
    <cellStyle name="Percent 3 2 10 4 3" xfId="12215"/>
    <cellStyle name="Percent 3 2 10 5" xfId="4679"/>
    <cellStyle name="Percent 3 2 10 5 2" xfId="13709"/>
    <cellStyle name="Percent 3 2 10 6" xfId="9227"/>
    <cellStyle name="Percent 3 2 11" xfId="383"/>
    <cellStyle name="Percent 3 2 11 2" xfId="1130"/>
    <cellStyle name="Percent 3 2 11 2 2" xfId="2624"/>
    <cellStyle name="Percent 3 2 11 2 2 2" xfId="7106"/>
    <cellStyle name="Percent 3 2 11 2 2 2 2" xfId="16136"/>
    <cellStyle name="Percent 3 2 11 2 2 3" xfId="11654"/>
    <cellStyle name="Percent 3 2 11 2 3" xfId="4118"/>
    <cellStyle name="Percent 3 2 11 2 3 2" xfId="8600"/>
    <cellStyle name="Percent 3 2 11 2 3 2 2" xfId="17630"/>
    <cellStyle name="Percent 3 2 11 2 3 3" xfId="13148"/>
    <cellStyle name="Percent 3 2 11 2 4" xfId="5612"/>
    <cellStyle name="Percent 3 2 11 2 4 2" xfId="14642"/>
    <cellStyle name="Percent 3 2 11 2 5" xfId="10160"/>
    <cellStyle name="Percent 3 2 11 3" xfId="1877"/>
    <cellStyle name="Percent 3 2 11 3 2" xfId="6359"/>
    <cellStyle name="Percent 3 2 11 3 2 2" xfId="15389"/>
    <cellStyle name="Percent 3 2 11 3 3" xfId="10907"/>
    <cellStyle name="Percent 3 2 11 4" xfId="3371"/>
    <cellStyle name="Percent 3 2 11 4 2" xfId="7853"/>
    <cellStyle name="Percent 3 2 11 4 2 2" xfId="16883"/>
    <cellStyle name="Percent 3 2 11 4 3" xfId="12401"/>
    <cellStyle name="Percent 3 2 11 5" xfId="4865"/>
    <cellStyle name="Percent 3 2 11 5 2" xfId="13895"/>
    <cellStyle name="Percent 3 2 11 6" xfId="9413"/>
    <cellStyle name="Percent 3 2 12" xfId="569"/>
    <cellStyle name="Percent 3 2 12 2" xfId="1316"/>
    <cellStyle name="Percent 3 2 12 2 2" xfId="2810"/>
    <cellStyle name="Percent 3 2 12 2 2 2" xfId="7292"/>
    <cellStyle name="Percent 3 2 12 2 2 2 2" xfId="16322"/>
    <cellStyle name="Percent 3 2 12 2 2 3" xfId="11840"/>
    <cellStyle name="Percent 3 2 12 2 3" xfId="4304"/>
    <cellStyle name="Percent 3 2 12 2 3 2" xfId="8786"/>
    <cellStyle name="Percent 3 2 12 2 3 2 2" xfId="17816"/>
    <cellStyle name="Percent 3 2 12 2 3 3" xfId="13334"/>
    <cellStyle name="Percent 3 2 12 2 4" xfId="5798"/>
    <cellStyle name="Percent 3 2 12 2 4 2" xfId="14828"/>
    <cellStyle name="Percent 3 2 12 2 5" xfId="10346"/>
    <cellStyle name="Percent 3 2 12 3" xfId="2063"/>
    <cellStyle name="Percent 3 2 12 3 2" xfId="6545"/>
    <cellStyle name="Percent 3 2 12 3 2 2" xfId="15575"/>
    <cellStyle name="Percent 3 2 12 3 3" xfId="11093"/>
    <cellStyle name="Percent 3 2 12 4" xfId="3557"/>
    <cellStyle name="Percent 3 2 12 4 2" xfId="8039"/>
    <cellStyle name="Percent 3 2 12 4 2 2" xfId="17069"/>
    <cellStyle name="Percent 3 2 12 4 3" xfId="12587"/>
    <cellStyle name="Percent 3 2 12 5" xfId="5051"/>
    <cellStyle name="Percent 3 2 12 5 2" xfId="14081"/>
    <cellStyle name="Percent 3 2 12 6" xfId="9599"/>
    <cellStyle name="Percent 3 2 13" xfId="756"/>
    <cellStyle name="Percent 3 2 13 2" xfId="2250"/>
    <cellStyle name="Percent 3 2 13 2 2" xfId="6732"/>
    <cellStyle name="Percent 3 2 13 2 2 2" xfId="15762"/>
    <cellStyle name="Percent 3 2 13 2 3" xfId="11280"/>
    <cellStyle name="Percent 3 2 13 3" xfId="3744"/>
    <cellStyle name="Percent 3 2 13 3 2" xfId="8226"/>
    <cellStyle name="Percent 3 2 13 3 2 2" xfId="17256"/>
    <cellStyle name="Percent 3 2 13 3 3" xfId="12774"/>
    <cellStyle name="Percent 3 2 13 4" xfId="5238"/>
    <cellStyle name="Percent 3 2 13 4 2" xfId="14268"/>
    <cellStyle name="Percent 3 2 13 5" xfId="9786"/>
    <cellStyle name="Percent 3 2 14" xfId="1505"/>
    <cellStyle name="Percent 3 2 14 2" xfId="5987"/>
    <cellStyle name="Percent 3 2 14 2 2" xfId="15017"/>
    <cellStyle name="Percent 3 2 14 3" xfId="10535"/>
    <cellStyle name="Percent 3 2 15" xfId="2999"/>
    <cellStyle name="Percent 3 2 15 2" xfId="7481"/>
    <cellStyle name="Percent 3 2 15 2 2" xfId="16511"/>
    <cellStyle name="Percent 3 2 15 3" xfId="12029"/>
    <cellStyle name="Percent 3 2 16" xfId="4493"/>
    <cellStyle name="Percent 3 2 16 2" xfId="13523"/>
    <cellStyle name="Percent 3 2 17" xfId="9041"/>
    <cellStyle name="Percent 3 2 2" xfId="21"/>
    <cellStyle name="Percent 3 2 2 10" xfId="393"/>
    <cellStyle name="Percent 3 2 2 10 2" xfId="1140"/>
    <cellStyle name="Percent 3 2 2 10 2 2" xfId="2634"/>
    <cellStyle name="Percent 3 2 2 10 2 2 2" xfId="7116"/>
    <cellStyle name="Percent 3 2 2 10 2 2 2 2" xfId="16146"/>
    <cellStyle name="Percent 3 2 2 10 2 2 3" xfId="11664"/>
    <cellStyle name="Percent 3 2 2 10 2 3" xfId="4128"/>
    <cellStyle name="Percent 3 2 2 10 2 3 2" xfId="8610"/>
    <cellStyle name="Percent 3 2 2 10 2 3 2 2" xfId="17640"/>
    <cellStyle name="Percent 3 2 2 10 2 3 3" xfId="13158"/>
    <cellStyle name="Percent 3 2 2 10 2 4" xfId="5622"/>
    <cellStyle name="Percent 3 2 2 10 2 4 2" xfId="14652"/>
    <cellStyle name="Percent 3 2 2 10 2 5" xfId="10170"/>
    <cellStyle name="Percent 3 2 2 10 3" xfId="1887"/>
    <cellStyle name="Percent 3 2 2 10 3 2" xfId="6369"/>
    <cellStyle name="Percent 3 2 2 10 3 2 2" xfId="15399"/>
    <cellStyle name="Percent 3 2 2 10 3 3" xfId="10917"/>
    <cellStyle name="Percent 3 2 2 10 4" xfId="3381"/>
    <cellStyle name="Percent 3 2 2 10 4 2" xfId="7863"/>
    <cellStyle name="Percent 3 2 2 10 4 2 2" xfId="16893"/>
    <cellStyle name="Percent 3 2 2 10 4 3" xfId="12411"/>
    <cellStyle name="Percent 3 2 2 10 5" xfId="4875"/>
    <cellStyle name="Percent 3 2 2 10 5 2" xfId="13905"/>
    <cellStyle name="Percent 3 2 2 10 6" xfId="9423"/>
    <cellStyle name="Percent 3 2 2 11" xfId="579"/>
    <cellStyle name="Percent 3 2 2 11 2" xfId="1326"/>
    <cellStyle name="Percent 3 2 2 11 2 2" xfId="2820"/>
    <cellStyle name="Percent 3 2 2 11 2 2 2" xfId="7302"/>
    <cellStyle name="Percent 3 2 2 11 2 2 2 2" xfId="16332"/>
    <cellStyle name="Percent 3 2 2 11 2 2 3" xfId="11850"/>
    <cellStyle name="Percent 3 2 2 11 2 3" xfId="4314"/>
    <cellStyle name="Percent 3 2 2 11 2 3 2" xfId="8796"/>
    <cellStyle name="Percent 3 2 2 11 2 3 2 2" xfId="17826"/>
    <cellStyle name="Percent 3 2 2 11 2 3 3" xfId="13344"/>
    <cellStyle name="Percent 3 2 2 11 2 4" xfId="5808"/>
    <cellStyle name="Percent 3 2 2 11 2 4 2" xfId="14838"/>
    <cellStyle name="Percent 3 2 2 11 2 5" xfId="10356"/>
    <cellStyle name="Percent 3 2 2 11 3" xfId="2073"/>
    <cellStyle name="Percent 3 2 2 11 3 2" xfId="6555"/>
    <cellStyle name="Percent 3 2 2 11 3 2 2" xfId="15585"/>
    <cellStyle name="Percent 3 2 2 11 3 3" xfId="11103"/>
    <cellStyle name="Percent 3 2 2 11 4" xfId="3567"/>
    <cellStyle name="Percent 3 2 2 11 4 2" xfId="8049"/>
    <cellStyle name="Percent 3 2 2 11 4 2 2" xfId="17079"/>
    <cellStyle name="Percent 3 2 2 11 4 3" xfId="12597"/>
    <cellStyle name="Percent 3 2 2 11 5" xfId="5061"/>
    <cellStyle name="Percent 3 2 2 11 5 2" xfId="14091"/>
    <cellStyle name="Percent 3 2 2 11 6" xfId="9609"/>
    <cellStyle name="Percent 3 2 2 12" xfId="766"/>
    <cellStyle name="Percent 3 2 2 12 2" xfId="2260"/>
    <cellStyle name="Percent 3 2 2 12 2 2" xfId="6742"/>
    <cellStyle name="Percent 3 2 2 12 2 2 2" xfId="15772"/>
    <cellStyle name="Percent 3 2 2 12 2 3" xfId="11290"/>
    <cellStyle name="Percent 3 2 2 12 3" xfId="3754"/>
    <cellStyle name="Percent 3 2 2 12 3 2" xfId="8236"/>
    <cellStyle name="Percent 3 2 2 12 3 2 2" xfId="17266"/>
    <cellStyle name="Percent 3 2 2 12 3 3" xfId="12784"/>
    <cellStyle name="Percent 3 2 2 12 4" xfId="5248"/>
    <cellStyle name="Percent 3 2 2 12 4 2" xfId="14278"/>
    <cellStyle name="Percent 3 2 2 12 5" xfId="9796"/>
    <cellStyle name="Percent 3 2 2 13" xfId="1515"/>
    <cellStyle name="Percent 3 2 2 13 2" xfId="5997"/>
    <cellStyle name="Percent 3 2 2 13 2 2" xfId="15027"/>
    <cellStyle name="Percent 3 2 2 13 3" xfId="10545"/>
    <cellStyle name="Percent 3 2 2 14" xfId="3009"/>
    <cellStyle name="Percent 3 2 2 14 2" xfId="7491"/>
    <cellStyle name="Percent 3 2 2 14 2 2" xfId="16521"/>
    <cellStyle name="Percent 3 2 2 14 3" xfId="12039"/>
    <cellStyle name="Percent 3 2 2 15" xfId="4503"/>
    <cellStyle name="Percent 3 2 2 15 2" xfId="13533"/>
    <cellStyle name="Percent 3 2 2 16" xfId="9051"/>
    <cellStyle name="Percent 3 2 2 2" xfId="44"/>
    <cellStyle name="Percent 3 2 2 2 2" xfId="230"/>
    <cellStyle name="Percent 3 2 2 2 2 2" xfId="975"/>
    <cellStyle name="Percent 3 2 2 2 2 2 2" xfId="2469"/>
    <cellStyle name="Percent 3 2 2 2 2 2 2 2" xfId="6951"/>
    <cellStyle name="Percent 3 2 2 2 2 2 2 2 2" xfId="15981"/>
    <cellStyle name="Percent 3 2 2 2 2 2 2 3" xfId="11499"/>
    <cellStyle name="Percent 3 2 2 2 2 2 3" xfId="3963"/>
    <cellStyle name="Percent 3 2 2 2 2 2 3 2" xfId="8445"/>
    <cellStyle name="Percent 3 2 2 2 2 2 3 2 2" xfId="17475"/>
    <cellStyle name="Percent 3 2 2 2 2 2 3 3" xfId="12993"/>
    <cellStyle name="Percent 3 2 2 2 2 2 4" xfId="5457"/>
    <cellStyle name="Percent 3 2 2 2 2 2 4 2" xfId="14487"/>
    <cellStyle name="Percent 3 2 2 2 2 2 5" xfId="10005"/>
    <cellStyle name="Percent 3 2 2 2 2 3" xfId="1724"/>
    <cellStyle name="Percent 3 2 2 2 2 3 2" xfId="6206"/>
    <cellStyle name="Percent 3 2 2 2 2 3 2 2" xfId="15236"/>
    <cellStyle name="Percent 3 2 2 2 2 3 3" xfId="10754"/>
    <cellStyle name="Percent 3 2 2 2 2 4" xfId="3218"/>
    <cellStyle name="Percent 3 2 2 2 2 4 2" xfId="7700"/>
    <cellStyle name="Percent 3 2 2 2 2 4 2 2" xfId="16730"/>
    <cellStyle name="Percent 3 2 2 2 2 4 3" xfId="12248"/>
    <cellStyle name="Percent 3 2 2 2 2 5" xfId="4712"/>
    <cellStyle name="Percent 3 2 2 2 2 5 2" xfId="13742"/>
    <cellStyle name="Percent 3 2 2 2 2 6" xfId="9260"/>
    <cellStyle name="Percent 3 2 2 2 3" xfId="416"/>
    <cellStyle name="Percent 3 2 2 2 3 2" xfId="1163"/>
    <cellStyle name="Percent 3 2 2 2 3 2 2" xfId="2657"/>
    <cellStyle name="Percent 3 2 2 2 3 2 2 2" xfId="7139"/>
    <cellStyle name="Percent 3 2 2 2 3 2 2 2 2" xfId="16169"/>
    <cellStyle name="Percent 3 2 2 2 3 2 2 3" xfId="11687"/>
    <cellStyle name="Percent 3 2 2 2 3 2 3" xfId="4151"/>
    <cellStyle name="Percent 3 2 2 2 3 2 3 2" xfId="8633"/>
    <cellStyle name="Percent 3 2 2 2 3 2 3 2 2" xfId="17663"/>
    <cellStyle name="Percent 3 2 2 2 3 2 3 3" xfId="13181"/>
    <cellStyle name="Percent 3 2 2 2 3 2 4" xfId="5645"/>
    <cellStyle name="Percent 3 2 2 2 3 2 4 2" xfId="14675"/>
    <cellStyle name="Percent 3 2 2 2 3 2 5" xfId="10193"/>
    <cellStyle name="Percent 3 2 2 2 3 3" xfId="1910"/>
    <cellStyle name="Percent 3 2 2 2 3 3 2" xfId="6392"/>
    <cellStyle name="Percent 3 2 2 2 3 3 2 2" xfId="15422"/>
    <cellStyle name="Percent 3 2 2 2 3 3 3" xfId="10940"/>
    <cellStyle name="Percent 3 2 2 2 3 4" xfId="3404"/>
    <cellStyle name="Percent 3 2 2 2 3 4 2" xfId="7886"/>
    <cellStyle name="Percent 3 2 2 2 3 4 2 2" xfId="16916"/>
    <cellStyle name="Percent 3 2 2 2 3 4 3" xfId="12434"/>
    <cellStyle name="Percent 3 2 2 2 3 5" xfId="4898"/>
    <cellStyle name="Percent 3 2 2 2 3 5 2" xfId="13928"/>
    <cellStyle name="Percent 3 2 2 2 3 6" xfId="9446"/>
    <cellStyle name="Percent 3 2 2 2 4" xfId="602"/>
    <cellStyle name="Percent 3 2 2 2 4 2" xfId="1349"/>
    <cellStyle name="Percent 3 2 2 2 4 2 2" xfId="2843"/>
    <cellStyle name="Percent 3 2 2 2 4 2 2 2" xfId="7325"/>
    <cellStyle name="Percent 3 2 2 2 4 2 2 2 2" xfId="16355"/>
    <cellStyle name="Percent 3 2 2 2 4 2 2 3" xfId="11873"/>
    <cellStyle name="Percent 3 2 2 2 4 2 3" xfId="4337"/>
    <cellStyle name="Percent 3 2 2 2 4 2 3 2" xfId="8819"/>
    <cellStyle name="Percent 3 2 2 2 4 2 3 2 2" xfId="17849"/>
    <cellStyle name="Percent 3 2 2 2 4 2 3 3" xfId="13367"/>
    <cellStyle name="Percent 3 2 2 2 4 2 4" xfId="5831"/>
    <cellStyle name="Percent 3 2 2 2 4 2 4 2" xfId="14861"/>
    <cellStyle name="Percent 3 2 2 2 4 2 5" xfId="10379"/>
    <cellStyle name="Percent 3 2 2 2 4 3" xfId="2096"/>
    <cellStyle name="Percent 3 2 2 2 4 3 2" xfId="6578"/>
    <cellStyle name="Percent 3 2 2 2 4 3 2 2" xfId="15608"/>
    <cellStyle name="Percent 3 2 2 2 4 3 3" xfId="11126"/>
    <cellStyle name="Percent 3 2 2 2 4 4" xfId="3590"/>
    <cellStyle name="Percent 3 2 2 2 4 4 2" xfId="8072"/>
    <cellStyle name="Percent 3 2 2 2 4 4 2 2" xfId="17102"/>
    <cellStyle name="Percent 3 2 2 2 4 4 3" xfId="12620"/>
    <cellStyle name="Percent 3 2 2 2 4 5" xfId="5084"/>
    <cellStyle name="Percent 3 2 2 2 4 5 2" xfId="14114"/>
    <cellStyle name="Percent 3 2 2 2 4 6" xfId="9632"/>
    <cellStyle name="Percent 3 2 2 2 5" xfId="789"/>
    <cellStyle name="Percent 3 2 2 2 5 2" xfId="2283"/>
    <cellStyle name="Percent 3 2 2 2 5 2 2" xfId="6765"/>
    <cellStyle name="Percent 3 2 2 2 5 2 2 2" xfId="15795"/>
    <cellStyle name="Percent 3 2 2 2 5 2 3" xfId="11313"/>
    <cellStyle name="Percent 3 2 2 2 5 3" xfId="3777"/>
    <cellStyle name="Percent 3 2 2 2 5 3 2" xfId="8259"/>
    <cellStyle name="Percent 3 2 2 2 5 3 2 2" xfId="17289"/>
    <cellStyle name="Percent 3 2 2 2 5 3 3" xfId="12807"/>
    <cellStyle name="Percent 3 2 2 2 5 4" xfId="5271"/>
    <cellStyle name="Percent 3 2 2 2 5 4 2" xfId="14301"/>
    <cellStyle name="Percent 3 2 2 2 5 5" xfId="9819"/>
    <cellStyle name="Percent 3 2 2 2 6" xfId="1538"/>
    <cellStyle name="Percent 3 2 2 2 6 2" xfId="6020"/>
    <cellStyle name="Percent 3 2 2 2 6 2 2" xfId="15050"/>
    <cellStyle name="Percent 3 2 2 2 6 3" xfId="10568"/>
    <cellStyle name="Percent 3 2 2 2 7" xfId="3032"/>
    <cellStyle name="Percent 3 2 2 2 7 2" xfId="7514"/>
    <cellStyle name="Percent 3 2 2 2 7 2 2" xfId="16544"/>
    <cellStyle name="Percent 3 2 2 2 7 3" xfId="12062"/>
    <cellStyle name="Percent 3 2 2 2 8" xfId="4526"/>
    <cellStyle name="Percent 3 2 2 2 8 2" xfId="13556"/>
    <cellStyle name="Percent 3 2 2 2 9" xfId="9074"/>
    <cellStyle name="Percent 3 2 2 3" xfId="67"/>
    <cellStyle name="Percent 3 2 2 3 2" xfId="253"/>
    <cellStyle name="Percent 3 2 2 3 2 2" xfId="998"/>
    <cellStyle name="Percent 3 2 2 3 2 2 2" xfId="2492"/>
    <cellStyle name="Percent 3 2 2 3 2 2 2 2" xfId="6974"/>
    <cellStyle name="Percent 3 2 2 3 2 2 2 2 2" xfId="16004"/>
    <cellStyle name="Percent 3 2 2 3 2 2 2 3" xfId="11522"/>
    <cellStyle name="Percent 3 2 2 3 2 2 3" xfId="3986"/>
    <cellStyle name="Percent 3 2 2 3 2 2 3 2" xfId="8468"/>
    <cellStyle name="Percent 3 2 2 3 2 2 3 2 2" xfId="17498"/>
    <cellStyle name="Percent 3 2 2 3 2 2 3 3" xfId="13016"/>
    <cellStyle name="Percent 3 2 2 3 2 2 4" xfId="5480"/>
    <cellStyle name="Percent 3 2 2 3 2 2 4 2" xfId="14510"/>
    <cellStyle name="Percent 3 2 2 3 2 2 5" xfId="10028"/>
    <cellStyle name="Percent 3 2 2 3 2 3" xfId="1747"/>
    <cellStyle name="Percent 3 2 2 3 2 3 2" xfId="6229"/>
    <cellStyle name="Percent 3 2 2 3 2 3 2 2" xfId="15259"/>
    <cellStyle name="Percent 3 2 2 3 2 3 3" xfId="10777"/>
    <cellStyle name="Percent 3 2 2 3 2 4" xfId="3241"/>
    <cellStyle name="Percent 3 2 2 3 2 4 2" xfId="7723"/>
    <cellStyle name="Percent 3 2 2 3 2 4 2 2" xfId="16753"/>
    <cellStyle name="Percent 3 2 2 3 2 4 3" xfId="12271"/>
    <cellStyle name="Percent 3 2 2 3 2 5" xfId="4735"/>
    <cellStyle name="Percent 3 2 2 3 2 5 2" xfId="13765"/>
    <cellStyle name="Percent 3 2 2 3 2 6" xfId="9283"/>
    <cellStyle name="Percent 3 2 2 3 3" xfId="439"/>
    <cellStyle name="Percent 3 2 2 3 3 2" xfId="1186"/>
    <cellStyle name="Percent 3 2 2 3 3 2 2" xfId="2680"/>
    <cellStyle name="Percent 3 2 2 3 3 2 2 2" xfId="7162"/>
    <cellStyle name="Percent 3 2 2 3 3 2 2 2 2" xfId="16192"/>
    <cellStyle name="Percent 3 2 2 3 3 2 2 3" xfId="11710"/>
    <cellStyle name="Percent 3 2 2 3 3 2 3" xfId="4174"/>
    <cellStyle name="Percent 3 2 2 3 3 2 3 2" xfId="8656"/>
    <cellStyle name="Percent 3 2 2 3 3 2 3 2 2" xfId="17686"/>
    <cellStyle name="Percent 3 2 2 3 3 2 3 3" xfId="13204"/>
    <cellStyle name="Percent 3 2 2 3 3 2 4" xfId="5668"/>
    <cellStyle name="Percent 3 2 2 3 3 2 4 2" xfId="14698"/>
    <cellStyle name="Percent 3 2 2 3 3 2 5" xfId="10216"/>
    <cellStyle name="Percent 3 2 2 3 3 3" xfId="1933"/>
    <cellStyle name="Percent 3 2 2 3 3 3 2" xfId="6415"/>
    <cellStyle name="Percent 3 2 2 3 3 3 2 2" xfId="15445"/>
    <cellStyle name="Percent 3 2 2 3 3 3 3" xfId="10963"/>
    <cellStyle name="Percent 3 2 2 3 3 4" xfId="3427"/>
    <cellStyle name="Percent 3 2 2 3 3 4 2" xfId="7909"/>
    <cellStyle name="Percent 3 2 2 3 3 4 2 2" xfId="16939"/>
    <cellStyle name="Percent 3 2 2 3 3 4 3" xfId="12457"/>
    <cellStyle name="Percent 3 2 2 3 3 5" xfId="4921"/>
    <cellStyle name="Percent 3 2 2 3 3 5 2" xfId="13951"/>
    <cellStyle name="Percent 3 2 2 3 3 6" xfId="9469"/>
    <cellStyle name="Percent 3 2 2 3 4" xfId="625"/>
    <cellStyle name="Percent 3 2 2 3 4 2" xfId="1372"/>
    <cellStyle name="Percent 3 2 2 3 4 2 2" xfId="2866"/>
    <cellStyle name="Percent 3 2 2 3 4 2 2 2" xfId="7348"/>
    <cellStyle name="Percent 3 2 2 3 4 2 2 2 2" xfId="16378"/>
    <cellStyle name="Percent 3 2 2 3 4 2 2 3" xfId="11896"/>
    <cellStyle name="Percent 3 2 2 3 4 2 3" xfId="4360"/>
    <cellStyle name="Percent 3 2 2 3 4 2 3 2" xfId="8842"/>
    <cellStyle name="Percent 3 2 2 3 4 2 3 2 2" xfId="17872"/>
    <cellStyle name="Percent 3 2 2 3 4 2 3 3" xfId="13390"/>
    <cellStyle name="Percent 3 2 2 3 4 2 4" xfId="5854"/>
    <cellStyle name="Percent 3 2 2 3 4 2 4 2" xfId="14884"/>
    <cellStyle name="Percent 3 2 2 3 4 2 5" xfId="10402"/>
    <cellStyle name="Percent 3 2 2 3 4 3" xfId="2119"/>
    <cellStyle name="Percent 3 2 2 3 4 3 2" xfId="6601"/>
    <cellStyle name="Percent 3 2 2 3 4 3 2 2" xfId="15631"/>
    <cellStyle name="Percent 3 2 2 3 4 3 3" xfId="11149"/>
    <cellStyle name="Percent 3 2 2 3 4 4" xfId="3613"/>
    <cellStyle name="Percent 3 2 2 3 4 4 2" xfId="8095"/>
    <cellStyle name="Percent 3 2 2 3 4 4 2 2" xfId="17125"/>
    <cellStyle name="Percent 3 2 2 3 4 4 3" xfId="12643"/>
    <cellStyle name="Percent 3 2 2 3 4 5" xfId="5107"/>
    <cellStyle name="Percent 3 2 2 3 4 5 2" xfId="14137"/>
    <cellStyle name="Percent 3 2 2 3 4 6" xfId="9655"/>
    <cellStyle name="Percent 3 2 2 3 5" xfId="812"/>
    <cellStyle name="Percent 3 2 2 3 5 2" xfId="2306"/>
    <cellStyle name="Percent 3 2 2 3 5 2 2" xfId="6788"/>
    <cellStyle name="Percent 3 2 2 3 5 2 2 2" xfId="15818"/>
    <cellStyle name="Percent 3 2 2 3 5 2 3" xfId="11336"/>
    <cellStyle name="Percent 3 2 2 3 5 3" xfId="3800"/>
    <cellStyle name="Percent 3 2 2 3 5 3 2" xfId="8282"/>
    <cellStyle name="Percent 3 2 2 3 5 3 2 2" xfId="17312"/>
    <cellStyle name="Percent 3 2 2 3 5 3 3" xfId="12830"/>
    <cellStyle name="Percent 3 2 2 3 5 4" xfId="5294"/>
    <cellStyle name="Percent 3 2 2 3 5 4 2" xfId="14324"/>
    <cellStyle name="Percent 3 2 2 3 5 5" xfId="9842"/>
    <cellStyle name="Percent 3 2 2 3 6" xfId="1561"/>
    <cellStyle name="Percent 3 2 2 3 6 2" xfId="6043"/>
    <cellStyle name="Percent 3 2 2 3 6 2 2" xfId="15073"/>
    <cellStyle name="Percent 3 2 2 3 6 3" xfId="10591"/>
    <cellStyle name="Percent 3 2 2 3 7" xfId="3055"/>
    <cellStyle name="Percent 3 2 2 3 7 2" xfId="7537"/>
    <cellStyle name="Percent 3 2 2 3 7 2 2" xfId="16567"/>
    <cellStyle name="Percent 3 2 2 3 7 3" xfId="12085"/>
    <cellStyle name="Percent 3 2 2 3 8" xfId="4549"/>
    <cellStyle name="Percent 3 2 2 3 8 2" xfId="13579"/>
    <cellStyle name="Percent 3 2 2 3 9" xfId="9097"/>
    <cellStyle name="Percent 3 2 2 4" xfId="91"/>
    <cellStyle name="Percent 3 2 2 4 2" xfId="277"/>
    <cellStyle name="Percent 3 2 2 4 2 2" xfId="1021"/>
    <cellStyle name="Percent 3 2 2 4 2 2 2" xfId="2515"/>
    <cellStyle name="Percent 3 2 2 4 2 2 2 2" xfId="6997"/>
    <cellStyle name="Percent 3 2 2 4 2 2 2 2 2" xfId="16027"/>
    <cellStyle name="Percent 3 2 2 4 2 2 2 3" xfId="11545"/>
    <cellStyle name="Percent 3 2 2 4 2 2 3" xfId="4009"/>
    <cellStyle name="Percent 3 2 2 4 2 2 3 2" xfId="8491"/>
    <cellStyle name="Percent 3 2 2 4 2 2 3 2 2" xfId="17521"/>
    <cellStyle name="Percent 3 2 2 4 2 2 3 3" xfId="13039"/>
    <cellStyle name="Percent 3 2 2 4 2 2 4" xfId="5503"/>
    <cellStyle name="Percent 3 2 2 4 2 2 4 2" xfId="14533"/>
    <cellStyle name="Percent 3 2 2 4 2 2 5" xfId="10051"/>
    <cellStyle name="Percent 3 2 2 4 2 3" xfId="1771"/>
    <cellStyle name="Percent 3 2 2 4 2 3 2" xfId="6253"/>
    <cellStyle name="Percent 3 2 2 4 2 3 2 2" xfId="15283"/>
    <cellStyle name="Percent 3 2 2 4 2 3 3" xfId="10801"/>
    <cellStyle name="Percent 3 2 2 4 2 4" xfId="3265"/>
    <cellStyle name="Percent 3 2 2 4 2 4 2" xfId="7747"/>
    <cellStyle name="Percent 3 2 2 4 2 4 2 2" xfId="16777"/>
    <cellStyle name="Percent 3 2 2 4 2 4 3" xfId="12295"/>
    <cellStyle name="Percent 3 2 2 4 2 5" xfId="4759"/>
    <cellStyle name="Percent 3 2 2 4 2 5 2" xfId="13789"/>
    <cellStyle name="Percent 3 2 2 4 2 6" xfId="9307"/>
    <cellStyle name="Percent 3 2 2 4 3" xfId="463"/>
    <cellStyle name="Percent 3 2 2 4 3 2" xfId="1210"/>
    <cellStyle name="Percent 3 2 2 4 3 2 2" xfId="2704"/>
    <cellStyle name="Percent 3 2 2 4 3 2 2 2" xfId="7186"/>
    <cellStyle name="Percent 3 2 2 4 3 2 2 2 2" xfId="16216"/>
    <cellStyle name="Percent 3 2 2 4 3 2 2 3" xfId="11734"/>
    <cellStyle name="Percent 3 2 2 4 3 2 3" xfId="4198"/>
    <cellStyle name="Percent 3 2 2 4 3 2 3 2" xfId="8680"/>
    <cellStyle name="Percent 3 2 2 4 3 2 3 2 2" xfId="17710"/>
    <cellStyle name="Percent 3 2 2 4 3 2 3 3" xfId="13228"/>
    <cellStyle name="Percent 3 2 2 4 3 2 4" xfId="5692"/>
    <cellStyle name="Percent 3 2 2 4 3 2 4 2" xfId="14722"/>
    <cellStyle name="Percent 3 2 2 4 3 2 5" xfId="10240"/>
    <cellStyle name="Percent 3 2 2 4 3 3" xfId="1957"/>
    <cellStyle name="Percent 3 2 2 4 3 3 2" xfId="6439"/>
    <cellStyle name="Percent 3 2 2 4 3 3 2 2" xfId="15469"/>
    <cellStyle name="Percent 3 2 2 4 3 3 3" xfId="10987"/>
    <cellStyle name="Percent 3 2 2 4 3 4" xfId="3451"/>
    <cellStyle name="Percent 3 2 2 4 3 4 2" xfId="7933"/>
    <cellStyle name="Percent 3 2 2 4 3 4 2 2" xfId="16963"/>
    <cellStyle name="Percent 3 2 2 4 3 4 3" xfId="12481"/>
    <cellStyle name="Percent 3 2 2 4 3 5" xfId="4945"/>
    <cellStyle name="Percent 3 2 2 4 3 5 2" xfId="13975"/>
    <cellStyle name="Percent 3 2 2 4 3 6" xfId="9493"/>
    <cellStyle name="Percent 3 2 2 4 4" xfId="649"/>
    <cellStyle name="Percent 3 2 2 4 4 2" xfId="1396"/>
    <cellStyle name="Percent 3 2 2 4 4 2 2" xfId="2890"/>
    <cellStyle name="Percent 3 2 2 4 4 2 2 2" xfId="7372"/>
    <cellStyle name="Percent 3 2 2 4 4 2 2 2 2" xfId="16402"/>
    <cellStyle name="Percent 3 2 2 4 4 2 2 3" xfId="11920"/>
    <cellStyle name="Percent 3 2 2 4 4 2 3" xfId="4384"/>
    <cellStyle name="Percent 3 2 2 4 4 2 3 2" xfId="8866"/>
    <cellStyle name="Percent 3 2 2 4 4 2 3 2 2" xfId="17896"/>
    <cellStyle name="Percent 3 2 2 4 4 2 3 3" xfId="13414"/>
    <cellStyle name="Percent 3 2 2 4 4 2 4" xfId="5878"/>
    <cellStyle name="Percent 3 2 2 4 4 2 4 2" xfId="14908"/>
    <cellStyle name="Percent 3 2 2 4 4 2 5" xfId="10426"/>
    <cellStyle name="Percent 3 2 2 4 4 3" xfId="2143"/>
    <cellStyle name="Percent 3 2 2 4 4 3 2" xfId="6625"/>
    <cellStyle name="Percent 3 2 2 4 4 3 2 2" xfId="15655"/>
    <cellStyle name="Percent 3 2 2 4 4 3 3" xfId="11173"/>
    <cellStyle name="Percent 3 2 2 4 4 4" xfId="3637"/>
    <cellStyle name="Percent 3 2 2 4 4 4 2" xfId="8119"/>
    <cellStyle name="Percent 3 2 2 4 4 4 2 2" xfId="17149"/>
    <cellStyle name="Percent 3 2 2 4 4 4 3" xfId="12667"/>
    <cellStyle name="Percent 3 2 2 4 4 5" xfId="5131"/>
    <cellStyle name="Percent 3 2 2 4 4 5 2" xfId="14161"/>
    <cellStyle name="Percent 3 2 2 4 4 6" xfId="9679"/>
    <cellStyle name="Percent 3 2 2 4 5" xfId="836"/>
    <cellStyle name="Percent 3 2 2 4 5 2" xfId="2330"/>
    <cellStyle name="Percent 3 2 2 4 5 2 2" xfId="6812"/>
    <cellStyle name="Percent 3 2 2 4 5 2 2 2" xfId="15842"/>
    <cellStyle name="Percent 3 2 2 4 5 2 3" xfId="11360"/>
    <cellStyle name="Percent 3 2 2 4 5 3" xfId="3824"/>
    <cellStyle name="Percent 3 2 2 4 5 3 2" xfId="8306"/>
    <cellStyle name="Percent 3 2 2 4 5 3 2 2" xfId="17336"/>
    <cellStyle name="Percent 3 2 2 4 5 3 3" xfId="12854"/>
    <cellStyle name="Percent 3 2 2 4 5 4" xfId="5318"/>
    <cellStyle name="Percent 3 2 2 4 5 4 2" xfId="14348"/>
    <cellStyle name="Percent 3 2 2 4 5 5" xfId="9866"/>
    <cellStyle name="Percent 3 2 2 4 6" xfId="1585"/>
    <cellStyle name="Percent 3 2 2 4 6 2" xfId="6067"/>
    <cellStyle name="Percent 3 2 2 4 6 2 2" xfId="15097"/>
    <cellStyle name="Percent 3 2 2 4 6 3" xfId="10615"/>
    <cellStyle name="Percent 3 2 2 4 7" xfId="3079"/>
    <cellStyle name="Percent 3 2 2 4 7 2" xfId="7561"/>
    <cellStyle name="Percent 3 2 2 4 7 2 2" xfId="16591"/>
    <cellStyle name="Percent 3 2 2 4 7 3" xfId="12109"/>
    <cellStyle name="Percent 3 2 2 4 8" xfId="4573"/>
    <cellStyle name="Percent 3 2 2 4 8 2" xfId="13603"/>
    <cellStyle name="Percent 3 2 2 4 9" xfId="9121"/>
    <cellStyle name="Percent 3 2 2 5" xfId="120"/>
    <cellStyle name="Percent 3 2 2 5 2" xfId="306"/>
    <cellStyle name="Percent 3 2 2 5 2 2" xfId="1049"/>
    <cellStyle name="Percent 3 2 2 5 2 2 2" xfId="2543"/>
    <cellStyle name="Percent 3 2 2 5 2 2 2 2" xfId="7025"/>
    <cellStyle name="Percent 3 2 2 5 2 2 2 2 2" xfId="16055"/>
    <cellStyle name="Percent 3 2 2 5 2 2 2 3" xfId="11573"/>
    <cellStyle name="Percent 3 2 2 5 2 2 3" xfId="4037"/>
    <cellStyle name="Percent 3 2 2 5 2 2 3 2" xfId="8519"/>
    <cellStyle name="Percent 3 2 2 5 2 2 3 2 2" xfId="17549"/>
    <cellStyle name="Percent 3 2 2 5 2 2 3 3" xfId="13067"/>
    <cellStyle name="Percent 3 2 2 5 2 2 4" xfId="5531"/>
    <cellStyle name="Percent 3 2 2 5 2 2 4 2" xfId="14561"/>
    <cellStyle name="Percent 3 2 2 5 2 2 5" xfId="10079"/>
    <cellStyle name="Percent 3 2 2 5 2 3" xfId="1800"/>
    <cellStyle name="Percent 3 2 2 5 2 3 2" xfId="6282"/>
    <cellStyle name="Percent 3 2 2 5 2 3 2 2" xfId="15312"/>
    <cellStyle name="Percent 3 2 2 5 2 3 3" xfId="10830"/>
    <cellStyle name="Percent 3 2 2 5 2 4" xfId="3294"/>
    <cellStyle name="Percent 3 2 2 5 2 4 2" xfId="7776"/>
    <cellStyle name="Percent 3 2 2 5 2 4 2 2" xfId="16806"/>
    <cellStyle name="Percent 3 2 2 5 2 4 3" xfId="12324"/>
    <cellStyle name="Percent 3 2 2 5 2 5" xfId="4788"/>
    <cellStyle name="Percent 3 2 2 5 2 5 2" xfId="13818"/>
    <cellStyle name="Percent 3 2 2 5 2 6" xfId="9336"/>
    <cellStyle name="Percent 3 2 2 5 3" xfId="492"/>
    <cellStyle name="Percent 3 2 2 5 3 2" xfId="1239"/>
    <cellStyle name="Percent 3 2 2 5 3 2 2" xfId="2733"/>
    <cellStyle name="Percent 3 2 2 5 3 2 2 2" xfId="7215"/>
    <cellStyle name="Percent 3 2 2 5 3 2 2 2 2" xfId="16245"/>
    <cellStyle name="Percent 3 2 2 5 3 2 2 3" xfId="11763"/>
    <cellStyle name="Percent 3 2 2 5 3 2 3" xfId="4227"/>
    <cellStyle name="Percent 3 2 2 5 3 2 3 2" xfId="8709"/>
    <cellStyle name="Percent 3 2 2 5 3 2 3 2 2" xfId="17739"/>
    <cellStyle name="Percent 3 2 2 5 3 2 3 3" xfId="13257"/>
    <cellStyle name="Percent 3 2 2 5 3 2 4" xfId="5721"/>
    <cellStyle name="Percent 3 2 2 5 3 2 4 2" xfId="14751"/>
    <cellStyle name="Percent 3 2 2 5 3 2 5" xfId="10269"/>
    <cellStyle name="Percent 3 2 2 5 3 3" xfId="1986"/>
    <cellStyle name="Percent 3 2 2 5 3 3 2" xfId="6468"/>
    <cellStyle name="Percent 3 2 2 5 3 3 2 2" xfId="15498"/>
    <cellStyle name="Percent 3 2 2 5 3 3 3" xfId="11016"/>
    <cellStyle name="Percent 3 2 2 5 3 4" xfId="3480"/>
    <cellStyle name="Percent 3 2 2 5 3 4 2" xfId="7962"/>
    <cellStyle name="Percent 3 2 2 5 3 4 2 2" xfId="16992"/>
    <cellStyle name="Percent 3 2 2 5 3 4 3" xfId="12510"/>
    <cellStyle name="Percent 3 2 2 5 3 5" xfId="4974"/>
    <cellStyle name="Percent 3 2 2 5 3 5 2" xfId="14004"/>
    <cellStyle name="Percent 3 2 2 5 3 6" xfId="9522"/>
    <cellStyle name="Percent 3 2 2 5 4" xfId="678"/>
    <cellStyle name="Percent 3 2 2 5 4 2" xfId="1425"/>
    <cellStyle name="Percent 3 2 2 5 4 2 2" xfId="2919"/>
    <cellStyle name="Percent 3 2 2 5 4 2 2 2" xfId="7401"/>
    <cellStyle name="Percent 3 2 2 5 4 2 2 2 2" xfId="16431"/>
    <cellStyle name="Percent 3 2 2 5 4 2 2 3" xfId="11949"/>
    <cellStyle name="Percent 3 2 2 5 4 2 3" xfId="4413"/>
    <cellStyle name="Percent 3 2 2 5 4 2 3 2" xfId="8895"/>
    <cellStyle name="Percent 3 2 2 5 4 2 3 2 2" xfId="17925"/>
    <cellStyle name="Percent 3 2 2 5 4 2 3 3" xfId="13443"/>
    <cellStyle name="Percent 3 2 2 5 4 2 4" xfId="5907"/>
    <cellStyle name="Percent 3 2 2 5 4 2 4 2" xfId="14937"/>
    <cellStyle name="Percent 3 2 2 5 4 2 5" xfId="10455"/>
    <cellStyle name="Percent 3 2 2 5 4 3" xfId="2172"/>
    <cellStyle name="Percent 3 2 2 5 4 3 2" xfId="6654"/>
    <cellStyle name="Percent 3 2 2 5 4 3 2 2" xfId="15684"/>
    <cellStyle name="Percent 3 2 2 5 4 3 3" xfId="11202"/>
    <cellStyle name="Percent 3 2 2 5 4 4" xfId="3666"/>
    <cellStyle name="Percent 3 2 2 5 4 4 2" xfId="8148"/>
    <cellStyle name="Percent 3 2 2 5 4 4 2 2" xfId="17178"/>
    <cellStyle name="Percent 3 2 2 5 4 4 3" xfId="12696"/>
    <cellStyle name="Percent 3 2 2 5 4 5" xfId="5160"/>
    <cellStyle name="Percent 3 2 2 5 4 5 2" xfId="14190"/>
    <cellStyle name="Percent 3 2 2 5 4 6" xfId="9708"/>
    <cellStyle name="Percent 3 2 2 5 5" xfId="865"/>
    <cellStyle name="Percent 3 2 2 5 5 2" xfId="2359"/>
    <cellStyle name="Percent 3 2 2 5 5 2 2" xfId="6841"/>
    <cellStyle name="Percent 3 2 2 5 5 2 2 2" xfId="15871"/>
    <cellStyle name="Percent 3 2 2 5 5 2 3" xfId="11389"/>
    <cellStyle name="Percent 3 2 2 5 5 3" xfId="3853"/>
    <cellStyle name="Percent 3 2 2 5 5 3 2" xfId="8335"/>
    <cellStyle name="Percent 3 2 2 5 5 3 2 2" xfId="17365"/>
    <cellStyle name="Percent 3 2 2 5 5 3 3" xfId="12883"/>
    <cellStyle name="Percent 3 2 2 5 5 4" xfId="5347"/>
    <cellStyle name="Percent 3 2 2 5 5 4 2" xfId="14377"/>
    <cellStyle name="Percent 3 2 2 5 5 5" xfId="9895"/>
    <cellStyle name="Percent 3 2 2 5 6" xfId="1614"/>
    <cellStyle name="Percent 3 2 2 5 6 2" xfId="6096"/>
    <cellStyle name="Percent 3 2 2 5 6 2 2" xfId="15126"/>
    <cellStyle name="Percent 3 2 2 5 6 3" xfId="10644"/>
    <cellStyle name="Percent 3 2 2 5 7" xfId="3108"/>
    <cellStyle name="Percent 3 2 2 5 7 2" xfId="7590"/>
    <cellStyle name="Percent 3 2 2 5 7 2 2" xfId="16620"/>
    <cellStyle name="Percent 3 2 2 5 7 3" xfId="12138"/>
    <cellStyle name="Percent 3 2 2 5 8" xfId="4602"/>
    <cellStyle name="Percent 3 2 2 5 8 2" xfId="13632"/>
    <cellStyle name="Percent 3 2 2 5 9" xfId="9150"/>
    <cellStyle name="Percent 3 2 2 6" xfId="138"/>
    <cellStyle name="Percent 3 2 2 6 2" xfId="324"/>
    <cellStyle name="Percent 3 2 2 6 2 2" xfId="1067"/>
    <cellStyle name="Percent 3 2 2 6 2 2 2" xfId="2561"/>
    <cellStyle name="Percent 3 2 2 6 2 2 2 2" xfId="7043"/>
    <cellStyle name="Percent 3 2 2 6 2 2 2 2 2" xfId="16073"/>
    <cellStyle name="Percent 3 2 2 6 2 2 2 3" xfId="11591"/>
    <cellStyle name="Percent 3 2 2 6 2 2 3" xfId="4055"/>
    <cellStyle name="Percent 3 2 2 6 2 2 3 2" xfId="8537"/>
    <cellStyle name="Percent 3 2 2 6 2 2 3 2 2" xfId="17567"/>
    <cellStyle name="Percent 3 2 2 6 2 2 3 3" xfId="13085"/>
    <cellStyle name="Percent 3 2 2 6 2 2 4" xfId="5549"/>
    <cellStyle name="Percent 3 2 2 6 2 2 4 2" xfId="14579"/>
    <cellStyle name="Percent 3 2 2 6 2 2 5" xfId="10097"/>
    <cellStyle name="Percent 3 2 2 6 2 3" xfId="1818"/>
    <cellStyle name="Percent 3 2 2 6 2 3 2" xfId="6300"/>
    <cellStyle name="Percent 3 2 2 6 2 3 2 2" xfId="15330"/>
    <cellStyle name="Percent 3 2 2 6 2 3 3" xfId="10848"/>
    <cellStyle name="Percent 3 2 2 6 2 4" xfId="3312"/>
    <cellStyle name="Percent 3 2 2 6 2 4 2" xfId="7794"/>
    <cellStyle name="Percent 3 2 2 6 2 4 2 2" xfId="16824"/>
    <cellStyle name="Percent 3 2 2 6 2 4 3" xfId="12342"/>
    <cellStyle name="Percent 3 2 2 6 2 5" xfId="4806"/>
    <cellStyle name="Percent 3 2 2 6 2 5 2" xfId="13836"/>
    <cellStyle name="Percent 3 2 2 6 2 6" xfId="9354"/>
    <cellStyle name="Percent 3 2 2 6 3" xfId="510"/>
    <cellStyle name="Percent 3 2 2 6 3 2" xfId="1257"/>
    <cellStyle name="Percent 3 2 2 6 3 2 2" xfId="2751"/>
    <cellStyle name="Percent 3 2 2 6 3 2 2 2" xfId="7233"/>
    <cellStyle name="Percent 3 2 2 6 3 2 2 2 2" xfId="16263"/>
    <cellStyle name="Percent 3 2 2 6 3 2 2 3" xfId="11781"/>
    <cellStyle name="Percent 3 2 2 6 3 2 3" xfId="4245"/>
    <cellStyle name="Percent 3 2 2 6 3 2 3 2" xfId="8727"/>
    <cellStyle name="Percent 3 2 2 6 3 2 3 2 2" xfId="17757"/>
    <cellStyle name="Percent 3 2 2 6 3 2 3 3" xfId="13275"/>
    <cellStyle name="Percent 3 2 2 6 3 2 4" xfId="5739"/>
    <cellStyle name="Percent 3 2 2 6 3 2 4 2" xfId="14769"/>
    <cellStyle name="Percent 3 2 2 6 3 2 5" xfId="10287"/>
    <cellStyle name="Percent 3 2 2 6 3 3" xfId="2004"/>
    <cellStyle name="Percent 3 2 2 6 3 3 2" xfId="6486"/>
    <cellStyle name="Percent 3 2 2 6 3 3 2 2" xfId="15516"/>
    <cellStyle name="Percent 3 2 2 6 3 3 3" xfId="11034"/>
    <cellStyle name="Percent 3 2 2 6 3 4" xfId="3498"/>
    <cellStyle name="Percent 3 2 2 6 3 4 2" xfId="7980"/>
    <cellStyle name="Percent 3 2 2 6 3 4 2 2" xfId="17010"/>
    <cellStyle name="Percent 3 2 2 6 3 4 3" xfId="12528"/>
    <cellStyle name="Percent 3 2 2 6 3 5" xfId="4992"/>
    <cellStyle name="Percent 3 2 2 6 3 5 2" xfId="14022"/>
    <cellStyle name="Percent 3 2 2 6 3 6" xfId="9540"/>
    <cellStyle name="Percent 3 2 2 6 4" xfId="696"/>
    <cellStyle name="Percent 3 2 2 6 4 2" xfId="1443"/>
    <cellStyle name="Percent 3 2 2 6 4 2 2" xfId="2937"/>
    <cellStyle name="Percent 3 2 2 6 4 2 2 2" xfId="7419"/>
    <cellStyle name="Percent 3 2 2 6 4 2 2 2 2" xfId="16449"/>
    <cellStyle name="Percent 3 2 2 6 4 2 2 3" xfId="11967"/>
    <cellStyle name="Percent 3 2 2 6 4 2 3" xfId="4431"/>
    <cellStyle name="Percent 3 2 2 6 4 2 3 2" xfId="8913"/>
    <cellStyle name="Percent 3 2 2 6 4 2 3 2 2" xfId="17943"/>
    <cellStyle name="Percent 3 2 2 6 4 2 3 3" xfId="13461"/>
    <cellStyle name="Percent 3 2 2 6 4 2 4" xfId="5925"/>
    <cellStyle name="Percent 3 2 2 6 4 2 4 2" xfId="14955"/>
    <cellStyle name="Percent 3 2 2 6 4 2 5" xfId="10473"/>
    <cellStyle name="Percent 3 2 2 6 4 3" xfId="2190"/>
    <cellStyle name="Percent 3 2 2 6 4 3 2" xfId="6672"/>
    <cellStyle name="Percent 3 2 2 6 4 3 2 2" xfId="15702"/>
    <cellStyle name="Percent 3 2 2 6 4 3 3" xfId="11220"/>
    <cellStyle name="Percent 3 2 2 6 4 4" xfId="3684"/>
    <cellStyle name="Percent 3 2 2 6 4 4 2" xfId="8166"/>
    <cellStyle name="Percent 3 2 2 6 4 4 2 2" xfId="17196"/>
    <cellStyle name="Percent 3 2 2 6 4 4 3" xfId="12714"/>
    <cellStyle name="Percent 3 2 2 6 4 5" xfId="5178"/>
    <cellStyle name="Percent 3 2 2 6 4 5 2" xfId="14208"/>
    <cellStyle name="Percent 3 2 2 6 4 6" xfId="9726"/>
    <cellStyle name="Percent 3 2 2 6 5" xfId="883"/>
    <cellStyle name="Percent 3 2 2 6 5 2" xfId="2377"/>
    <cellStyle name="Percent 3 2 2 6 5 2 2" xfId="6859"/>
    <cellStyle name="Percent 3 2 2 6 5 2 2 2" xfId="15889"/>
    <cellStyle name="Percent 3 2 2 6 5 2 3" xfId="11407"/>
    <cellStyle name="Percent 3 2 2 6 5 3" xfId="3871"/>
    <cellStyle name="Percent 3 2 2 6 5 3 2" xfId="8353"/>
    <cellStyle name="Percent 3 2 2 6 5 3 2 2" xfId="17383"/>
    <cellStyle name="Percent 3 2 2 6 5 3 3" xfId="12901"/>
    <cellStyle name="Percent 3 2 2 6 5 4" xfId="5365"/>
    <cellStyle name="Percent 3 2 2 6 5 4 2" xfId="14395"/>
    <cellStyle name="Percent 3 2 2 6 5 5" xfId="9913"/>
    <cellStyle name="Percent 3 2 2 6 6" xfId="1632"/>
    <cellStyle name="Percent 3 2 2 6 6 2" xfId="6114"/>
    <cellStyle name="Percent 3 2 2 6 6 2 2" xfId="15144"/>
    <cellStyle name="Percent 3 2 2 6 6 3" xfId="10662"/>
    <cellStyle name="Percent 3 2 2 6 7" xfId="3126"/>
    <cellStyle name="Percent 3 2 2 6 7 2" xfId="7608"/>
    <cellStyle name="Percent 3 2 2 6 7 2 2" xfId="16638"/>
    <cellStyle name="Percent 3 2 2 6 7 3" xfId="12156"/>
    <cellStyle name="Percent 3 2 2 6 8" xfId="4620"/>
    <cellStyle name="Percent 3 2 2 6 8 2" xfId="13650"/>
    <cellStyle name="Percent 3 2 2 6 9" xfId="9168"/>
    <cellStyle name="Percent 3 2 2 7" xfId="161"/>
    <cellStyle name="Percent 3 2 2 7 2" xfId="347"/>
    <cellStyle name="Percent 3 2 2 7 2 2" xfId="1090"/>
    <cellStyle name="Percent 3 2 2 7 2 2 2" xfId="2584"/>
    <cellStyle name="Percent 3 2 2 7 2 2 2 2" xfId="7066"/>
    <cellStyle name="Percent 3 2 2 7 2 2 2 2 2" xfId="16096"/>
    <cellStyle name="Percent 3 2 2 7 2 2 2 3" xfId="11614"/>
    <cellStyle name="Percent 3 2 2 7 2 2 3" xfId="4078"/>
    <cellStyle name="Percent 3 2 2 7 2 2 3 2" xfId="8560"/>
    <cellStyle name="Percent 3 2 2 7 2 2 3 2 2" xfId="17590"/>
    <cellStyle name="Percent 3 2 2 7 2 2 3 3" xfId="13108"/>
    <cellStyle name="Percent 3 2 2 7 2 2 4" xfId="5572"/>
    <cellStyle name="Percent 3 2 2 7 2 2 4 2" xfId="14602"/>
    <cellStyle name="Percent 3 2 2 7 2 2 5" xfId="10120"/>
    <cellStyle name="Percent 3 2 2 7 2 3" xfId="1841"/>
    <cellStyle name="Percent 3 2 2 7 2 3 2" xfId="6323"/>
    <cellStyle name="Percent 3 2 2 7 2 3 2 2" xfId="15353"/>
    <cellStyle name="Percent 3 2 2 7 2 3 3" xfId="10871"/>
    <cellStyle name="Percent 3 2 2 7 2 4" xfId="3335"/>
    <cellStyle name="Percent 3 2 2 7 2 4 2" xfId="7817"/>
    <cellStyle name="Percent 3 2 2 7 2 4 2 2" xfId="16847"/>
    <cellStyle name="Percent 3 2 2 7 2 4 3" xfId="12365"/>
    <cellStyle name="Percent 3 2 2 7 2 5" xfId="4829"/>
    <cellStyle name="Percent 3 2 2 7 2 5 2" xfId="13859"/>
    <cellStyle name="Percent 3 2 2 7 2 6" xfId="9377"/>
    <cellStyle name="Percent 3 2 2 7 3" xfId="533"/>
    <cellStyle name="Percent 3 2 2 7 3 2" xfId="1280"/>
    <cellStyle name="Percent 3 2 2 7 3 2 2" xfId="2774"/>
    <cellStyle name="Percent 3 2 2 7 3 2 2 2" xfId="7256"/>
    <cellStyle name="Percent 3 2 2 7 3 2 2 2 2" xfId="16286"/>
    <cellStyle name="Percent 3 2 2 7 3 2 2 3" xfId="11804"/>
    <cellStyle name="Percent 3 2 2 7 3 2 3" xfId="4268"/>
    <cellStyle name="Percent 3 2 2 7 3 2 3 2" xfId="8750"/>
    <cellStyle name="Percent 3 2 2 7 3 2 3 2 2" xfId="17780"/>
    <cellStyle name="Percent 3 2 2 7 3 2 3 3" xfId="13298"/>
    <cellStyle name="Percent 3 2 2 7 3 2 4" xfId="5762"/>
    <cellStyle name="Percent 3 2 2 7 3 2 4 2" xfId="14792"/>
    <cellStyle name="Percent 3 2 2 7 3 2 5" xfId="10310"/>
    <cellStyle name="Percent 3 2 2 7 3 3" xfId="2027"/>
    <cellStyle name="Percent 3 2 2 7 3 3 2" xfId="6509"/>
    <cellStyle name="Percent 3 2 2 7 3 3 2 2" xfId="15539"/>
    <cellStyle name="Percent 3 2 2 7 3 3 3" xfId="11057"/>
    <cellStyle name="Percent 3 2 2 7 3 4" xfId="3521"/>
    <cellStyle name="Percent 3 2 2 7 3 4 2" xfId="8003"/>
    <cellStyle name="Percent 3 2 2 7 3 4 2 2" xfId="17033"/>
    <cellStyle name="Percent 3 2 2 7 3 4 3" xfId="12551"/>
    <cellStyle name="Percent 3 2 2 7 3 5" xfId="5015"/>
    <cellStyle name="Percent 3 2 2 7 3 5 2" xfId="14045"/>
    <cellStyle name="Percent 3 2 2 7 3 6" xfId="9563"/>
    <cellStyle name="Percent 3 2 2 7 4" xfId="719"/>
    <cellStyle name="Percent 3 2 2 7 4 2" xfId="1466"/>
    <cellStyle name="Percent 3 2 2 7 4 2 2" xfId="2960"/>
    <cellStyle name="Percent 3 2 2 7 4 2 2 2" xfId="7442"/>
    <cellStyle name="Percent 3 2 2 7 4 2 2 2 2" xfId="16472"/>
    <cellStyle name="Percent 3 2 2 7 4 2 2 3" xfId="11990"/>
    <cellStyle name="Percent 3 2 2 7 4 2 3" xfId="4454"/>
    <cellStyle name="Percent 3 2 2 7 4 2 3 2" xfId="8936"/>
    <cellStyle name="Percent 3 2 2 7 4 2 3 2 2" xfId="17966"/>
    <cellStyle name="Percent 3 2 2 7 4 2 3 3" xfId="13484"/>
    <cellStyle name="Percent 3 2 2 7 4 2 4" xfId="5948"/>
    <cellStyle name="Percent 3 2 2 7 4 2 4 2" xfId="14978"/>
    <cellStyle name="Percent 3 2 2 7 4 2 5" xfId="10496"/>
    <cellStyle name="Percent 3 2 2 7 4 3" xfId="2213"/>
    <cellStyle name="Percent 3 2 2 7 4 3 2" xfId="6695"/>
    <cellStyle name="Percent 3 2 2 7 4 3 2 2" xfId="15725"/>
    <cellStyle name="Percent 3 2 2 7 4 3 3" xfId="11243"/>
    <cellStyle name="Percent 3 2 2 7 4 4" xfId="3707"/>
    <cellStyle name="Percent 3 2 2 7 4 4 2" xfId="8189"/>
    <cellStyle name="Percent 3 2 2 7 4 4 2 2" xfId="17219"/>
    <cellStyle name="Percent 3 2 2 7 4 4 3" xfId="12737"/>
    <cellStyle name="Percent 3 2 2 7 4 5" xfId="5201"/>
    <cellStyle name="Percent 3 2 2 7 4 5 2" xfId="14231"/>
    <cellStyle name="Percent 3 2 2 7 4 6" xfId="9749"/>
    <cellStyle name="Percent 3 2 2 7 5" xfId="906"/>
    <cellStyle name="Percent 3 2 2 7 5 2" xfId="2400"/>
    <cellStyle name="Percent 3 2 2 7 5 2 2" xfId="6882"/>
    <cellStyle name="Percent 3 2 2 7 5 2 2 2" xfId="15912"/>
    <cellStyle name="Percent 3 2 2 7 5 2 3" xfId="11430"/>
    <cellStyle name="Percent 3 2 2 7 5 3" xfId="3894"/>
    <cellStyle name="Percent 3 2 2 7 5 3 2" xfId="8376"/>
    <cellStyle name="Percent 3 2 2 7 5 3 2 2" xfId="17406"/>
    <cellStyle name="Percent 3 2 2 7 5 3 3" xfId="12924"/>
    <cellStyle name="Percent 3 2 2 7 5 4" xfId="5388"/>
    <cellStyle name="Percent 3 2 2 7 5 4 2" xfId="14418"/>
    <cellStyle name="Percent 3 2 2 7 5 5" xfId="9936"/>
    <cellStyle name="Percent 3 2 2 7 6" xfId="1655"/>
    <cellStyle name="Percent 3 2 2 7 6 2" xfId="6137"/>
    <cellStyle name="Percent 3 2 2 7 6 2 2" xfId="15167"/>
    <cellStyle name="Percent 3 2 2 7 6 3" xfId="10685"/>
    <cellStyle name="Percent 3 2 2 7 7" xfId="3149"/>
    <cellStyle name="Percent 3 2 2 7 7 2" xfId="7631"/>
    <cellStyle name="Percent 3 2 2 7 7 2 2" xfId="16661"/>
    <cellStyle name="Percent 3 2 2 7 7 3" xfId="12179"/>
    <cellStyle name="Percent 3 2 2 7 8" xfId="4643"/>
    <cellStyle name="Percent 3 2 2 7 8 2" xfId="13673"/>
    <cellStyle name="Percent 3 2 2 7 9" xfId="9191"/>
    <cellStyle name="Percent 3 2 2 8" xfId="184"/>
    <cellStyle name="Percent 3 2 2 8 2" xfId="370"/>
    <cellStyle name="Percent 3 2 2 8 2 2" xfId="1113"/>
    <cellStyle name="Percent 3 2 2 8 2 2 2" xfId="2607"/>
    <cellStyle name="Percent 3 2 2 8 2 2 2 2" xfId="7089"/>
    <cellStyle name="Percent 3 2 2 8 2 2 2 2 2" xfId="16119"/>
    <cellStyle name="Percent 3 2 2 8 2 2 2 3" xfId="11637"/>
    <cellStyle name="Percent 3 2 2 8 2 2 3" xfId="4101"/>
    <cellStyle name="Percent 3 2 2 8 2 2 3 2" xfId="8583"/>
    <cellStyle name="Percent 3 2 2 8 2 2 3 2 2" xfId="17613"/>
    <cellStyle name="Percent 3 2 2 8 2 2 3 3" xfId="13131"/>
    <cellStyle name="Percent 3 2 2 8 2 2 4" xfId="5595"/>
    <cellStyle name="Percent 3 2 2 8 2 2 4 2" xfId="14625"/>
    <cellStyle name="Percent 3 2 2 8 2 2 5" xfId="10143"/>
    <cellStyle name="Percent 3 2 2 8 2 3" xfId="1864"/>
    <cellStyle name="Percent 3 2 2 8 2 3 2" xfId="6346"/>
    <cellStyle name="Percent 3 2 2 8 2 3 2 2" xfId="15376"/>
    <cellStyle name="Percent 3 2 2 8 2 3 3" xfId="10894"/>
    <cellStyle name="Percent 3 2 2 8 2 4" xfId="3358"/>
    <cellStyle name="Percent 3 2 2 8 2 4 2" xfId="7840"/>
    <cellStyle name="Percent 3 2 2 8 2 4 2 2" xfId="16870"/>
    <cellStyle name="Percent 3 2 2 8 2 4 3" xfId="12388"/>
    <cellStyle name="Percent 3 2 2 8 2 5" xfId="4852"/>
    <cellStyle name="Percent 3 2 2 8 2 5 2" xfId="13882"/>
    <cellStyle name="Percent 3 2 2 8 2 6" xfId="9400"/>
    <cellStyle name="Percent 3 2 2 8 3" xfId="556"/>
    <cellStyle name="Percent 3 2 2 8 3 2" xfId="1303"/>
    <cellStyle name="Percent 3 2 2 8 3 2 2" xfId="2797"/>
    <cellStyle name="Percent 3 2 2 8 3 2 2 2" xfId="7279"/>
    <cellStyle name="Percent 3 2 2 8 3 2 2 2 2" xfId="16309"/>
    <cellStyle name="Percent 3 2 2 8 3 2 2 3" xfId="11827"/>
    <cellStyle name="Percent 3 2 2 8 3 2 3" xfId="4291"/>
    <cellStyle name="Percent 3 2 2 8 3 2 3 2" xfId="8773"/>
    <cellStyle name="Percent 3 2 2 8 3 2 3 2 2" xfId="17803"/>
    <cellStyle name="Percent 3 2 2 8 3 2 3 3" xfId="13321"/>
    <cellStyle name="Percent 3 2 2 8 3 2 4" xfId="5785"/>
    <cellStyle name="Percent 3 2 2 8 3 2 4 2" xfId="14815"/>
    <cellStyle name="Percent 3 2 2 8 3 2 5" xfId="10333"/>
    <cellStyle name="Percent 3 2 2 8 3 3" xfId="2050"/>
    <cellStyle name="Percent 3 2 2 8 3 3 2" xfId="6532"/>
    <cellStyle name="Percent 3 2 2 8 3 3 2 2" xfId="15562"/>
    <cellStyle name="Percent 3 2 2 8 3 3 3" xfId="11080"/>
    <cellStyle name="Percent 3 2 2 8 3 4" xfId="3544"/>
    <cellStyle name="Percent 3 2 2 8 3 4 2" xfId="8026"/>
    <cellStyle name="Percent 3 2 2 8 3 4 2 2" xfId="17056"/>
    <cellStyle name="Percent 3 2 2 8 3 4 3" xfId="12574"/>
    <cellStyle name="Percent 3 2 2 8 3 5" xfId="5038"/>
    <cellStyle name="Percent 3 2 2 8 3 5 2" xfId="14068"/>
    <cellStyle name="Percent 3 2 2 8 3 6" xfId="9586"/>
    <cellStyle name="Percent 3 2 2 8 4" xfId="742"/>
    <cellStyle name="Percent 3 2 2 8 4 2" xfId="1489"/>
    <cellStyle name="Percent 3 2 2 8 4 2 2" xfId="2983"/>
    <cellStyle name="Percent 3 2 2 8 4 2 2 2" xfId="7465"/>
    <cellStyle name="Percent 3 2 2 8 4 2 2 2 2" xfId="16495"/>
    <cellStyle name="Percent 3 2 2 8 4 2 2 3" xfId="12013"/>
    <cellStyle name="Percent 3 2 2 8 4 2 3" xfId="4477"/>
    <cellStyle name="Percent 3 2 2 8 4 2 3 2" xfId="8959"/>
    <cellStyle name="Percent 3 2 2 8 4 2 3 2 2" xfId="17989"/>
    <cellStyle name="Percent 3 2 2 8 4 2 3 3" xfId="13507"/>
    <cellStyle name="Percent 3 2 2 8 4 2 4" xfId="5971"/>
    <cellStyle name="Percent 3 2 2 8 4 2 4 2" xfId="15001"/>
    <cellStyle name="Percent 3 2 2 8 4 2 5" xfId="10519"/>
    <cellStyle name="Percent 3 2 2 8 4 3" xfId="2236"/>
    <cellStyle name="Percent 3 2 2 8 4 3 2" xfId="6718"/>
    <cellStyle name="Percent 3 2 2 8 4 3 2 2" xfId="15748"/>
    <cellStyle name="Percent 3 2 2 8 4 3 3" xfId="11266"/>
    <cellStyle name="Percent 3 2 2 8 4 4" xfId="3730"/>
    <cellStyle name="Percent 3 2 2 8 4 4 2" xfId="8212"/>
    <cellStyle name="Percent 3 2 2 8 4 4 2 2" xfId="17242"/>
    <cellStyle name="Percent 3 2 2 8 4 4 3" xfId="12760"/>
    <cellStyle name="Percent 3 2 2 8 4 5" xfId="5224"/>
    <cellStyle name="Percent 3 2 2 8 4 5 2" xfId="14254"/>
    <cellStyle name="Percent 3 2 2 8 4 6" xfId="9772"/>
    <cellStyle name="Percent 3 2 2 8 5" xfId="929"/>
    <cellStyle name="Percent 3 2 2 8 5 2" xfId="2423"/>
    <cellStyle name="Percent 3 2 2 8 5 2 2" xfId="6905"/>
    <cellStyle name="Percent 3 2 2 8 5 2 2 2" xfId="15935"/>
    <cellStyle name="Percent 3 2 2 8 5 2 3" xfId="11453"/>
    <cellStyle name="Percent 3 2 2 8 5 3" xfId="3917"/>
    <cellStyle name="Percent 3 2 2 8 5 3 2" xfId="8399"/>
    <cellStyle name="Percent 3 2 2 8 5 3 2 2" xfId="17429"/>
    <cellStyle name="Percent 3 2 2 8 5 3 3" xfId="12947"/>
    <cellStyle name="Percent 3 2 2 8 5 4" xfId="5411"/>
    <cellStyle name="Percent 3 2 2 8 5 4 2" xfId="14441"/>
    <cellStyle name="Percent 3 2 2 8 5 5" xfId="9959"/>
    <cellStyle name="Percent 3 2 2 8 6" xfId="1678"/>
    <cellStyle name="Percent 3 2 2 8 6 2" xfId="6160"/>
    <cellStyle name="Percent 3 2 2 8 6 2 2" xfId="15190"/>
    <cellStyle name="Percent 3 2 2 8 6 3" xfId="10708"/>
    <cellStyle name="Percent 3 2 2 8 7" xfId="3172"/>
    <cellStyle name="Percent 3 2 2 8 7 2" xfId="7654"/>
    <cellStyle name="Percent 3 2 2 8 7 2 2" xfId="16684"/>
    <cellStyle name="Percent 3 2 2 8 7 3" xfId="12202"/>
    <cellStyle name="Percent 3 2 2 8 8" xfId="4666"/>
    <cellStyle name="Percent 3 2 2 8 8 2" xfId="13696"/>
    <cellStyle name="Percent 3 2 2 8 9" xfId="9214"/>
    <cellStyle name="Percent 3 2 2 9" xfId="207"/>
    <cellStyle name="Percent 3 2 2 9 2" xfId="952"/>
    <cellStyle name="Percent 3 2 2 9 2 2" xfId="2446"/>
    <cellStyle name="Percent 3 2 2 9 2 2 2" xfId="6928"/>
    <cellStyle name="Percent 3 2 2 9 2 2 2 2" xfId="15958"/>
    <cellStyle name="Percent 3 2 2 9 2 2 3" xfId="11476"/>
    <cellStyle name="Percent 3 2 2 9 2 3" xfId="3940"/>
    <cellStyle name="Percent 3 2 2 9 2 3 2" xfId="8422"/>
    <cellStyle name="Percent 3 2 2 9 2 3 2 2" xfId="17452"/>
    <cellStyle name="Percent 3 2 2 9 2 3 3" xfId="12970"/>
    <cellStyle name="Percent 3 2 2 9 2 4" xfId="5434"/>
    <cellStyle name="Percent 3 2 2 9 2 4 2" xfId="14464"/>
    <cellStyle name="Percent 3 2 2 9 2 5" xfId="9982"/>
    <cellStyle name="Percent 3 2 2 9 3" xfId="1701"/>
    <cellStyle name="Percent 3 2 2 9 3 2" xfId="6183"/>
    <cellStyle name="Percent 3 2 2 9 3 2 2" xfId="15213"/>
    <cellStyle name="Percent 3 2 2 9 3 3" xfId="10731"/>
    <cellStyle name="Percent 3 2 2 9 4" xfId="3195"/>
    <cellStyle name="Percent 3 2 2 9 4 2" xfId="7677"/>
    <cellStyle name="Percent 3 2 2 9 4 2 2" xfId="16707"/>
    <cellStyle name="Percent 3 2 2 9 4 3" xfId="12225"/>
    <cellStyle name="Percent 3 2 2 9 5" xfId="4689"/>
    <cellStyle name="Percent 3 2 2 9 5 2" xfId="13719"/>
    <cellStyle name="Percent 3 2 2 9 6" xfId="9237"/>
    <cellStyle name="Percent 3 2 3" xfId="34"/>
    <cellStyle name="Percent 3 2 3 2" xfId="220"/>
    <cellStyle name="Percent 3 2 3 2 2" xfId="965"/>
    <cellStyle name="Percent 3 2 3 2 2 2" xfId="2459"/>
    <cellStyle name="Percent 3 2 3 2 2 2 2" xfId="6941"/>
    <cellStyle name="Percent 3 2 3 2 2 2 2 2" xfId="15971"/>
    <cellStyle name="Percent 3 2 3 2 2 2 3" xfId="11489"/>
    <cellStyle name="Percent 3 2 3 2 2 3" xfId="3953"/>
    <cellStyle name="Percent 3 2 3 2 2 3 2" xfId="8435"/>
    <cellStyle name="Percent 3 2 3 2 2 3 2 2" xfId="17465"/>
    <cellStyle name="Percent 3 2 3 2 2 3 3" xfId="12983"/>
    <cellStyle name="Percent 3 2 3 2 2 4" xfId="5447"/>
    <cellStyle name="Percent 3 2 3 2 2 4 2" xfId="14477"/>
    <cellStyle name="Percent 3 2 3 2 2 5" xfId="9995"/>
    <cellStyle name="Percent 3 2 3 2 3" xfId="1714"/>
    <cellStyle name="Percent 3 2 3 2 3 2" xfId="6196"/>
    <cellStyle name="Percent 3 2 3 2 3 2 2" xfId="15226"/>
    <cellStyle name="Percent 3 2 3 2 3 3" xfId="10744"/>
    <cellStyle name="Percent 3 2 3 2 4" xfId="3208"/>
    <cellStyle name="Percent 3 2 3 2 4 2" xfId="7690"/>
    <cellStyle name="Percent 3 2 3 2 4 2 2" xfId="16720"/>
    <cellStyle name="Percent 3 2 3 2 4 3" xfId="12238"/>
    <cellStyle name="Percent 3 2 3 2 5" xfId="4702"/>
    <cellStyle name="Percent 3 2 3 2 5 2" xfId="13732"/>
    <cellStyle name="Percent 3 2 3 2 6" xfId="9250"/>
    <cellStyle name="Percent 3 2 3 3" xfId="406"/>
    <cellStyle name="Percent 3 2 3 3 2" xfId="1153"/>
    <cellStyle name="Percent 3 2 3 3 2 2" xfId="2647"/>
    <cellStyle name="Percent 3 2 3 3 2 2 2" xfId="7129"/>
    <cellStyle name="Percent 3 2 3 3 2 2 2 2" xfId="16159"/>
    <cellStyle name="Percent 3 2 3 3 2 2 3" xfId="11677"/>
    <cellStyle name="Percent 3 2 3 3 2 3" xfId="4141"/>
    <cellStyle name="Percent 3 2 3 3 2 3 2" xfId="8623"/>
    <cellStyle name="Percent 3 2 3 3 2 3 2 2" xfId="17653"/>
    <cellStyle name="Percent 3 2 3 3 2 3 3" xfId="13171"/>
    <cellStyle name="Percent 3 2 3 3 2 4" xfId="5635"/>
    <cellStyle name="Percent 3 2 3 3 2 4 2" xfId="14665"/>
    <cellStyle name="Percent 3 2 3 3 2 5" xfId="10183"/>
    <cellStyle name="Percent 3 2 3 3 3" xfId="1900"/>
    <cellStyle name="Percent 3 2 3 3 3 2" xfId="6382"/>
    <cellStyle name="Percent 3 2 3 3 3 2 2" xfId="15412"/>
    <cellStyle name="Percent 3 2 3 3 3 3" xfId="10930"/>
    <cellStyle name="Percent 3 2 3 3 4" xfId="3394"/>
    <cellStyle name="Percent 3 2 3 3 4 2" xfId="7876"/>
    <cellStyle name="Percent 3 2 3 3 4 2 2" xfId="16906"/>
    <cellStyle name="Percent 3 2 3 3 4 3" xfId="12424"/>
    <cellStyle name="Percent 3 2 3 3 5" xfId="4888"/>
    <cellStyle name="Percent 3 2 3 3 5 2" xfId="13918"/>
    <cellStyle name="Percent 3 2 3 3 6" xfId="9436"/>
    <cellStyle name="Percent 3 2 3 4" xfId="592"/>
    <cellStyle name="Percent 3 2 3 4 2" xfId="1339"/>
    <cellStyle name="Percent 3 2 3 4 2 2" xfId="2833"/>
    <cellStyle name="Percent 3 2 3 4 2 2 2" xfId="7315"/>
    <cellStyle name="Percent 3 2 3 4 2 2 2 2" xfId="16345"/>
    <cellStyle name="Percent 3 2 3 4 2 2 3" xfId="11863"/>
    <cellStyle name="Percent 3 2 3 4 2 3" xfId="4327"/>
    <cellStyle name="Percent 3 2 3 4 2 3 2" xfId="8809"/>
    <cellStyle name="Percent 3 2 3 4 2 3 2 2" xfId="17839"/>
    <cellStyle name="Percent 3 2 3 4 2 3 3" xfId="13357"/>
    <cellStyle name="Percent 3 2 3 4 2 4" xfId="5821"/>
    <cellStyle name="Percent 3 2 3 4 2 4 2" xfId="14851"/>
    <cellStyle name="Percent 3 2 3 4 2 5" xfId="10369"/>
    <cellStyle name="Percent 3 2 3 4 3" xfId="2086"/>
    <cellStyle name="Percent 3 2 3 4 3 2" xfId="6568"/>
    <cellStyle name="Percent 3 2 3 4 3 2 2" xfId="15598"/>
    <cellStyle name="Percent 3 2 3 4 3 3" xfId="11116"/>
    <cellStyle name="Percent 3 2 3 4 4" xfId="3580"/>
    <cellStyle name="Percent 3 2 3 4 4 2" xfId="8062"/>
    <cellStyle name="Percent 3 2 3 4 4 2 2" xfId="17092"/>
    <cellStyle name="Percent 3 2 3 4 4 3" xfId="12610"/>
    <cellStyle name="Percent 3 2 3 4 5" xfId="5074"/>
    <cellStyle name="Percent 3 2 3 4 5 2" xfId="14104"/>
    <cellStyle name="Percent 3 2 3 4 6" xfId="9622"/>
    <cellStyle name="Percent 3 2 3 5" xfId="779"/>
    <cellStyle name="Percent 3 2 3 5 2" xfId="2273"/>
    <cellStyle name="Percent 3 2 3 5 2 2" xfId="6755"/>
    <cellStyle name="Percent 3 2 3 5 2 2 2" xfId="15785"/>
    <cellStyle name="Percent 3 2 3 5 2 3" xfId="11303"/>
    <cellStyle name="Percent 3 2 3 5 3" xfId="3767"/>
    <cellStyle name="Percent 3 2 3 5 3 2" xfId="8249"/>
    <cellStyle name="Percent 3 2 3 5 3 2 2" xfId="17279"/>
    <cellStyle name="Percent 3 2 3 5 3 3" xfId="12797"/>
    <cellStyle name="Percent 3 2 3 5 4" xfId="5261"/>
    <cellStyle name="Percent 3 2 3 5 4 2" xfId="14291"/>
    <cellStyle name="Percent 3 2 3 5 5" xfId="9809"/>
    <cellStyle name="Percent 3 2 3 6" xfId="1528"/>
    <cellStyle name="Percent 3 2 3 6 2" xfId="6010"/>
    <cellStyle name="Percent 3 2 3 6 2 2" xfId="15040"/>
    <cellStyle name="Percent 3 2 3 6 3" xfId="10558"/>
    <cellStyle name="Percent 3 2 3 7" xfId="3022"/>
    <cellStyle name="Percent 3 2 3 7 2" xfId="7504"/>
    <cellStyle name="Percent 3 2 3 7 2 2" xfId="16534"/>
    <cellStyle name="Percent 3 2 3 7 3" xfId="12052"/>
    <cellStyle name="Percent 3 2 3 8" xfId="4516"/>
    <cellStyle name="Percent 3 2 3 8 2" xfId="13546"/>
    <cellStyle name="Percent 3 2 3 9" xfId="9064"/>
    <cellStyle name="Percent 3 2 4" xfId="57"/>
    <cellStyle name="Percent 3 2 4 2" xfId="243"/>
    <cellStyle name="Percent 3 2 4 2 2" xfId="988"/>
    <cellStyle name="Percent 3 2 4 2 2 2" xfId="2482"/>
    <cellStyle name="Percent 3 2 4 2 2 2 2" xfId="6964"/>
    <cellStyle name="Percent 3 2 4 2 2 2 2 2" xfId="15994"/>
    <cellStyle name="Percent 3 2 4 2 2 2 3" xfId="11512"/>
    <cellStyle name="Percent 3 2 4 2 2 3" xfId="3976"/>
    <cellStyle name="Percent 3 2 4 2 2 3 2" xfId="8458"/>
    <cellStyle name="Percent 3 2 4 2 2 3 2 2" xfId="17488"/>
    <cellStyle name="Percent 3 2 4 2 2 3 3" xfId="13006"/>
    <cellStyle name="Percent 3 2 4 2 2 4" xfId="5470"/>
    <cellStyle name="Percent 3 2 4 2 2 4 2" xfId="14500"/>
    <cellStyle name="Percent 3 2 4 2 2 5" xfId="10018"/>
    <cellStyle name="Percent 3 2 4 2 3" xfId="1737"/>
    <cellStyle name="Percent 3 2 4 2 3 2" xfId="6219"/>
    <cellStyle name="Percent 3 2 4 2 3 2 2" xfId="15249"/>
    <cellStyle name="Percent 3 2 4 2 3 3" xfId="10767"/>
    <cellStyle name="Percent 3 2 4 2 4" xfId="3231"/>
    <cellStyle name="Percent 3 2 4 2 4 2" xfId="7713"/>
    <cellStyle name="Percent 3 2 4 2 4 2 2" xfId="16743"/>
    <cellStyle name="Percent 3 2 4 2 4 3" xfId="12261"/>
    <cellStyle name="Percent 3 2 4 2 5" xfId="4725"/>
    <cellStyle name="Percent 3 2 4 2 5 2" xfId="13755"/>
    <cellStyle name="Percent 3 2 4 2 6" xfId="9273"/>
    <cellStyle name="Percent 3 2 4 3" xfId="429"/>
    <cellStyle name="Percent 3 2 4 3 2" xfId="1176"/>
    <cellStyle name="Percent 3 2 4 3 2 2" xfId="2670"/>
    <cellStyle name="Percent 3 2 4 3 2 2 2" xfId="7152"/>
    <cellStyle name="Percent 3 2 4 3 2 2 2 2" xfId="16182"/>
    <cellStyle name="Percent 3 2 4 3 2 2 3" xfId="11700"/>
    <cellStyle name="Percent 3 2 4 3 2 3" xfId="4164"/>
    <cellStyle name="Percent 3 2 4 3 2 3 2" xfId="8646"/>
    <cellStyle name="Percent 3 2 4 3 2 3 2 2" xfId="17676"/>
    <cellStyle name="Percent 3 2 4 3 2 3 3" xfId="13194"/>
    <cellStyle name="Percent 3 2 4 3 2 4" xfId="5658"/>
    <cellStyle name="Percent 3 2 4 3 2 4 2" xfId="14688"/>
    <cellStyle name="Percent 3 2 4 3 2 5" xfId="10206"/>
    <cellStyle name="Percent 3 2 4 3 3" xfId="1923"/>
    <cellStyle name="Percent 3 2 4 3 3 2" xfId="6405"/>
    <cellStyle name="Percent 3 2 4 3 3 2 2" xfId="15435"/>
    <cellStyle name="Percent 3 2 4 3 3 3" xfId="10953"/>
    <cellStyle name="Percent 3 2 4 3 4" xfId="3417"/>
    <cellStyle name="Percent 3 2 4 3 4 2" xfId="7899"/>
    <cellStyle name="Percent 3 2 4 3 4 2 2" xfId="16929"/>
    <cellStyle name="Percent 3 2 4 3 4 3" xfId="12447"/>
    <cellStyle name="Percent 3 2 4 3 5" xfId="4911"/>
    <cellStyle name="Percent 3 2 4 3 5 2" xfId="13941"/>
    <cellStyle name="Percent 3 2 4 3 6" xfId="9459"/>
    <cellStyle name="Percent 3 2 4 4" xfId="615"/>
    <cellStyle name="Percent 3 2 4 4 2" xfId="1362"/>
    <cellStyle name="Percent 3 2 4 4 2 2" xfId="2856"/>
    <cellStyle name="Percent 3 2 4 4 2 2 2" xfId="7338"/>
    <cellStyle name="Percent 3 2 4 4 2 2 2 2" xfId="16368"/>
    <cellStyle name="Percent 3 2 4 4 2 2 3" xfId="11886"/>
    <cellStyle name="Percent 3 2 4 4 2 3" xfId="4350"/>
    <cellStyle name="Percent 3 2 4 4 2 3 2" xfId="8832"/>
    <cellStyle name="Percent 3 2 4 4 2 3 2 2" xfId="17862"/>
    <cellStyle name="Percent 3 2 4 4 2 3 3" xfId="13380"/>
    <cellStyle name="Percent 3 2 4 4 2 4" xfId="5844"/>
    <cellStyle name="Percent 3 2 4 4 2 4 2" xfId="14874"/>
    <cellStyle name="Percent 3 2 4 4 2 5" xfId="10392"/>
    <cellStyle name="Percent 3 2 4 4 3" xfId="2109"/>
    <cellStyle name="Percent 3 2 4 4 3 2" xfId="6591"/>
    <cellStyle name="Percent 3 2 4 4 3 2 2" xfId="15621"/>
    <cellStyle name="Percent 3 2 4 4 3 3" xfId="11139"/>
    <cellStyle name="Percent 3 2 4 4 4" xfId="3603"/>
    <cellStyle name="Percent 3 2 4 4 4 2" xfId="8085"/>
    <cellStyle name="Percent 3 2 4 4 4 2 2" xfId="17115"/>
    <cellStyle name="Percent 3 2 4 4 4 3" xfId="12633"/>
    <cellStyle name="Percent 3 2 4 4 5" xfId="5097"/>
    <cellStyle name="Percent 3 2 4 4 5 2" xfId="14127"/>
    <cellStyle name="Percent 3 2 4 4 6" xfId="9645"/>
    <cellStyle name="Percent 3 2 4 5" xfId="802"/>
    <cellStyle name="Percent 3 2 4 5 2" xfId="2296"/>
    <cellStyle name="Percent 3 2 4 5 2 2" xfId="6778"/>
    <cellStyle name="Percent 3 2 4 5 2 2 2" xfId="15808"/>
    <cellStyle name="Percent 3 2 4 5 2 3" xfId="11326"/>
    <cellStyle name="Percent 3 2 4 5 3" xfId="3790"/>
    <cellStyle name="Percent 3 2 4 5 3 2" xfId="8272"/>
    <cellStyle name="Percent 3 2 4 5 3 2 2" xfId="17302"/>
    <cellStyle name="Percent 3 2 4 5 3 3" xfId="12820"/>
    <cellStyle name="Percent 3 2 4 5 4" xfId="5284"/>
    <cellStyle name="Percent 3 2 4 5 4 2" xfId="14314"/>
    <cellStyle name="Percent 3 2 4 5 5" xfId="9832"/>
    <cellStyle name="Percent 3 2 4 6" xfId="1551"/>
    <cellStyle name="Percent 3 2 4 6 2" xfId="6033"/>
    <cellStyle name="Percent 3 2 4 6 2 2" xfId="15063"/>
    <cellStyle name="Percent 3 2 4 6 3" xfId="10581"/>
    <cellStyle name="Percent 3 2 4 7" xfId="3045"/>
    <cellStyle name="Percent 3 2 4 7 2" xfId="7527"/>
    <cellStyle name="Percent 3 2 4 7 2 2" xfId="16557"/>
    <cellStyle name="Percent 3 2 4 7 3" xfId="12075"/>
    <cellStyle name="Percent 3 2 4 8" xfId="4539"/>
    <cellStyle name="Percent 3 2 4 8 2" xfId="13569"/>
    <cellStyle name="Percent 3 2 4 9" xfId="9087"/>
    <cellStyle name="Percent 3 2 5" xfId="81"/>
    <cellStyle name="Percent 3 2 5 2" xfId="267"/>
    <cellStyle name="Percent 3 2 5 2 2" xfId="1011"/>
    <cellStyle name="Percent 3 2 5 2 2 2" xfId="2505"/>
    <cellStyle name="Percent 3 2 5 2 2 2 2" xfId="6987"/>
    <cellStyle name="Percent 3 2 5 2 2 2 2 2" xfId="16017"/>
    <cellStyle name="Percent 3 2 5 2 2 2 3" xfId="11535"/>
    <cellStyle name="Percent 3 2 5 2 2 3" xfId="3999"/>
    <cellStyle name="Percent 3 2 5 2 2 3 2" xfId="8481"/>
    <cellStyle name="Percent 3 2 5 2 2 3 2 2" xfId="17511"/>
    <cellStyle name="Percent 3 2 5 2 2 3 3" xfId="13029"/>
    <cellStyle name="Percent 3 2 5 2 2 4" xfId="5493"/>
    <cellStyle name="Percent 3 2 5 2 2 4 2" xfId="14523"/>
    <cellStyle name="Percent 3 2 5 2 2 5" xfId="10041"/>
    <cellStyle name="Percent 3 2 5 2 3" xfId="1761"/>
    <cellStyle name="Percent 3 2 5 2 3 2" xfId="6243"/>
    <cellStyle name="Percent 3 2 5 2 3 2 2" xfId="15273"/>
    <cellStyle name="Percent 3 2 5 2 3 3" xfId="10791"/>
    <cellStyle name="Percent 3 2 5 2 4" xfId="3255"/>
    <cellStyle name="Percent 3 2 5 2 4 2" xfId="7737"/>
    <cellStyle name="Percent 3 2 5 2 4 2 2" xfId="16767"/>
    <cellStyle name="Percent 3 2 5 2 4 3" xfId="12285"/>
    <cellStyle name="Percent 3 2 5 2 5" xfId="4749"/>
    <cellStyle name="Percent 3 2 5 2 5 2" xfId="13779"/>
    <cellStyle name="Percent 3 2 5 2 6" xfId="9297"/>
    <cellStyle name="Percent 3 2 5 3" xfId="453"/>
    <cellStyle name="Percent 3 2 5 3 2" xfId="1200"/>
    <cellStyle name="Percent 3 2 5 3 2 2" xfId="2694"/>
    <cellStyle name="Percent 3 2 5 3 2 2 2" xfId="7176"/>
    <cellStyle name="Percent 3 2 5 3 2 2 2 2" xfId="16206"/>
    <cellStyle name="Percent 3 2 5 3 2 2 3" xfId="11724"/>
    <cellStyle name="Percent 3 2 5 3 2 3" xfId="4188"/>
    <cellStyle name="Percent 3 2 5 3 2 3 2" xfId="8670"/>
    <cellStyle name="Percent 3 2 5 3 2 3 2 2" xfId="17700"/>
    <cellStyle name="Percent 3 2 5 3 2 3 3" xfId="13218"/>
    <cellStyle name="Percent 3 2 5 3 2 4" xfId="5682"/>
    <cellStyle name="Percent 3 2 5 3 2 4 2" xfId="14712"/>
    <cellStyle name="Percent 3 2 5 3 2 5" xfId="10230"/>
    <cellStyle name="Percent 3 2 5 3 3" xfId="1947"/>
    <cellStyle name="Percent 3 2 5 3 3 2" xfId="6429"/>
    <cellStyle name="Percent 3 2 5 3 3 2 2" xfId="15459"/>
    <cellStyle name="Percent 3 2 5 3 3 3" xfId="10977"/>
    <cellStyle name="Percent 3 2 5 3 4" xfId="3441"/>
    <cellStyle name="Percent 3 2 5 3 4 2" xfId="7923"/>
    <cellStyle name="Percent 3 2 5 3 4 2 2" xfId="16953"/>
    <cellStyle name="Percent 3 2 5 3 4 3" xfId="12471"/>
    <cellStyle name="Percent 3 2 5 3 5" xfId="4935"/>
    <cellStyle name="Percent 3 2 5 3 5 2" xfId="13965"/>
    <cellStyle name="Percent 3 2 5 3 6" xfId="9483"/>
    <cellStyle name="Percent 3 2 5 4" xfId="639"/>
    <cellStyle name="Percent 3 2 5 4 2" xfId="1386"/>
    <cellStyle name="Percent 3 2 5 4 2 2" xfId="2880"/>
    <cellStyle name="Percent 3 2 5 4 2 2 2" xfId="7362"/>
    <cellStyle name="Percent 3 2 5 4 2 2 2 2" xfId="16392"/>
    <cellStyle name="Percent 3 2 5 4 2 2 3" xfId="11910"/>
    <cellStyle name="Percent 3 2 5 4 2 3" xfId="4374"/>
    <cellStyle name="Percent 3 2 5 4 2 3 2" xfId="8856"/>
    <cellStyle name="Percent 3 2 5 4 2 3 2 2" xfId="17886"/>
    <cellStyle name="Percent 3 2 5 4 2 3 3" xfId="13404"/>
    <cellStyle name="Percent 3 2 5 4 2 4" xfId="5868"/>
    <cellStyle name="Percent 3 2 5 4 2 4 2" xfId="14898"/>
    <cellStyle name="Percent 3 2 5 4 2 5" xfId="10416"/>
    <cellStyle name="Percent 3 2 5 4 3" xfId="2133"/>
    <cellStyle name="Percent 3 2 5 4 3 2" xfId="6615"/>
    <cellStyle name="Percent 3 2 5 4 3 2 2" xfId="15645"/>
    <cellStyle name="Percent 3 2 5 4 3 3" xfId="11163"/>
    <cellStyle name="Percent 3 2 5 4 4" xfId="3627"/>
    <cellStyle name="Percent 3 2 5 4 4 2" xfId="8109"/>
    <cellStyle name="Percent 3 2 5 4 4 2 2" xfId="17139"/>
    <cellStyle name="Percent 3 2 5 4 4 3" xfId="12657"/>
    <cellStyle name="Percent 3 2 5 4 5" xfId="5121"/>
    <cellStyle name="Percent 3 2 5 4 5 2" xfId="14151"/>
    <cellStyle name="Percent 3 2 5 4 6" xfId="9669"/>
    <cellStyle name="Percent 3 2 5 5" xfId="826"/>
    <cellStyle name="Percent 3 2 5 5 2" xfId="2320"/>
    <cellStyle name="Percent 3 2 5 5 2 2" xfId="6802"/>
    <cellStyle name="Percent 3 2 5 5 2 2 2" xfId="15832"/>
    <cellStyle name="Percent 3 2 5 5 2 3" xfId="11350"/>
    <cellStyle name="Percent 3 2 5 5 3" xfId="3814"/>
    <cellStyle name="Percent 3 2 5 5 3 2" xfId="8296"/>
    <cellStyle name="Percent 3 2 5 5 3 2 2" xfId="17326"/>
    <cellStyle name="Percent 3 2 5 5 3 3" xfId="12844"/>
    <cellStyle name="Percent 3 2 5 5 4" xfId="5308"/>
    <cellStyle name="Percent 3 2 5 5 4 2" xfId="14338"/>
    <cellStyle name="Percent 3 2 5 5 5" xfId="9856"/>
    <cellStyle name="Percent 3 2 5 6" xfId="1575"/>
    <cellStyle name="Percent 3 2 5 6 2" xfId="6057"/>
    <cellStyle name="Percent 3 2 5 6 2 2" xfId="15087"/>
    <cellStyle name="Percent 3 2 5 6 3" xfId="10605"/>
    <cellStyle name="Percent 3 2 5 7" xfId="3069"/>
    <cellStyle name="Percent 3 2 5 7 2" xfId="7551"/>
    <cellStyle name="Percent 3 2 5 7 2 2" xfId="16581"/>
    <cellStyle name="Percent 3 2 5 7 3" xfId="12099"/>
    <cellStyle name="Percent 3 2 5 8" xfId="4563"/>
    <cellStyle name="Percent 3 2 5 8 2" xfId="13593"/>
    <cellStyle name="Percent 3 2 5 9" xfId="9111"/>
    <cellStyle name="Percent 3 2 6" xfId="119"/>
    <cellStyle name="Percent 3 2 6 2" xfId="305"/>
    <cellStyle name="Percent 3 2 6 2 2" xfId="1048"/>
    <cellStyle name="Percent 3 2 6 2 2 2" xfId="2542"/>
    <cellStyle name="Percent 3 2 6 2 2 2 2" xfId="7024"/>
    <cellStyle name="Percent 3 2 6 2 2 2 2 2" xfId="16054"/>
    <cellStyle name="Percent 3 2 6 2 2 2 3" xfId="11572"/>
    <cellStyle name="Percent 3 2 6 2 2 3" xfId="4036"/>
    <cellStyle name="Percent 3 2 6 2 2 3 2" xfId="8518"/>
    <cellStyle name="Percent 3 2 6 2 2 3 2 2" xfId="17548"/>
    <cellStyle name="Percent 3 2 6 2 2 3 3" xfId="13066"/>
    <cellStyle name="Percent 3 2 6 2 2 4" xfId="5530"/>
    <cellStyle name="Percent 3 2 6 2 2 4 2" xfId="14560"/>
    <cellStyle name="Percent 3 2 6 2 2 5" xfId="10078"/>
    <cellStyle name="Percent 3 2 6 2 3" xfId="1799"/>
    <cellStyle name="Percent 3 2 6 2 3 2" xfId="6281"/>
    <cellStyle name="Percent 3 2 6 2 3 2 2" xfId="15311"/>
    <cellStyle name="Percent 3 2 6 2 3 3" xfId="10829"/>
    <cellStyle name="Percent 3 2 6 2 4" xfId="3293"/>
    <cellStyle name="Percent 3 2 6 2 4 2" xfId="7775"/>
    <cellStyle name="Percent 3 2 6 2 4 2 2" xfId="16805"/>
    <cellStyle name="Percent 3 2 6 2 4 3" xfId="12323"/>
    <cellStyle name="Percent 3 2 6 2 5" xfId="4787"/>
    <cellStyle name="Percent 3 2 6 2 5 2" xfId="13817"/>
    <cellStyle name="Percent 3 2 6 2 6" xfId="9335"/>
    <cellStyle name="Percent 3 2 6 3" xfId="491"/>
    <cellStyle name="Percent 3 2 6 3 2" xfId="1238"/>
    <cellStyle name="Percent 3 2 6 3 2 2" xfId="2732"/>
    <cellStyle name="Percent 3 2 6 3 2 2 2" xfId="7214"/>
    <cellStyle name="Percent 3 2 6 3 2 2 2 2" xfId="16244"/>
    <cellStyle name="Percent 3 2 6 3 2 2 3" xfId="11762"/>
    <cellStyle name="Percent 3 2 6 3 2 3" xfId="4226"/>
    <cellStyle name="Percent 3 2 6 3 2 3 2" xfId="8708"/>
    <cellStyle name="Percent 3 2 6 3 2 3 2 2" xfId="17738"/>
    <cellStyle name="Percent 3 2 6 3 2 3 3" xfId="13256"/>
    <cellStyle name="Percent 3 2 6 3 2 4" xfId="5720"/>
    <cellStyle name="Percent 3 2 6 3 2 4 2" xfId="14750"/>
    <cellStyle name="Percent 3 2 6 3 2 5" xfId="10268"/>
    <cellStyle name="Percent 3 2 6 3 3" xfId="1985"/>
    <cellStyle name="Percent 3 2 6 3 3 2" xfId="6467"/>
    <cellStyle name="Percent 3 2 6 3 3 2 2" xfId="15497"/>
    <cellStyle name="Percent 3 2 6 3 3 3" xfId="11015"/>
    <cellStyle name="Percent 3 2 6 3 4" xfId="3479"/>
    <cellStyle name="Percent 3 2 6 3 4 2" xfId="7961"/>
    <cellStyle name="Percent 3 2 6 3 4 2 2" xfId="16991"/>
    <cellStyle name="Percent 3 2 6 3 4 3" xfId="12509"/>
    <cellStyle name="Percent 3 2 6 3 5" xfId="4973"/>
    <cellStyle name="Percent 3 2 6 3 5 2" xfId="14003"/>
    <cellStyle name="Percent 3 2 6 3 6" xfId="9521"/>
    <cellStyle name="Percent 3 2 6 4" xfId="677"/>
    <cellStyle name="Percent 3 2 6 4 2" xfId="1424"/>
    <cellStyle name="Percent 3 2 6 4 2 2" xfId="2918"/>
    <cellStyle name="Percent 3 2 6 4 2 2 2" xfId="7400"/>
    <cellStyle name="Percent 3 2 6 4 2 2 2 2" xfId="16430"/>
    <cellStyle name="Percent 3 2 6 4 2 2 3" xfId="11948"/>
    <cellStyle name="Percent 3 2 6 4 2 3" xfId="4412"/>
    <cellStyle name="Percent 3 2 6 4 2 3 2" xfId="8894"/>
    <cellStyle name="Percent 3 2 6 4 2 3 2 2" xfId="17924"/>
    <cellStyle name="Percent 3 2 6 4 2 3 3" xfId="13442"/>
    <cellStyle name="Percent 3 2 6 4 2 4" xfId="5906"/>
    <cellStyle name="Percent 3 2 6 4 2 4 2" xfId="14936"/>
    <cellStyle name="Percent 3 2 6 4 2 5" xfId="10454"/>
    <cellStyle name="Percent 3 2 6 4 3" xfId="2171"/>
    <cellStyle name="Percent 3 2 6 4 3 2" xfId="6653"/>
    <cellStyle name="Percent 3 2 6 4 3 2 2" xfId="15683"/>
    <cellStyle name="Percent 3 2 6 4 3 3" xfId="11201"/>
    <cellStyle name="Percent 3 2 6 4 4" xfId="3665"/>
    <cellStyle name="Percent 3 2 6 4 4 2" xfId="8147"/>
    <cellStyle name="Percent 3 2 6 4 4 2 2" xfId="17177"/>
    <cellStyle name="Percent 3 2 6 4 4 3" xfId="12695"/>
    <cellStyle name="Percent 3 2 6 4 5" xfId="5159"/>
    <cellStyle name="Percent 3 2 6 4 5 2" xfId="14189"/>
    <cellStyle name="Percent 3 2 6 4 6" xfId="9707"/>
    <cellStyle name="Percent 3 2 6 5" xfId="864"/>
    <cellStyle name="Percent 3 2 6 5 2" xfId="2358"/>
    <cellStyle name="Percent 3 2 6 5 2 2" xfId="6840"/>
    <cellStyle name="Percent 3 2 6 5 2 2 2" xfId="15870"/>
    <cellStyle name="Percent 3 2 6 5 2 3" xfId="11388"/>
    <cellStyle name="Percent 3 2 6 5 3" xfId="3852"/>
    <cellStyle name="Percent 3 2 6 5 3 2" xfId="8334"/>
    <cellStyle name="Percent 3 2 6 5 3 2 2" xfId="17364"/>
    <cellStyle name="Percent 3 2 6 5 3 3" xfId="12882"/>
    <cellStyle name="Percent 3 2 6 5 4" xfId="5346"/>
    <cellStyle name="Percent 3 2 6 5 4 2" xfId="14376"/>
    <cellStyle name="Percent 3 2 6 5 5" xfId="9894"/>
    <cellStyle name="Percent 3 2 6 6" xfId="1613"/>
    <cellStyle name="Percent 3 2 6 6 2" xfId="6095"/>
    <cellStyle name="Percent 3 2 6 6 2 2" xfId="15125"/>
    <cellStyle name="Percent 3 2 6 6 3" xfId="10643"/>
    <cellStyle name="Percent 3 2 6 7" xfId="3107"/>
    <cellStyle name="Percent 3 2 6 7 2" xfId="7589"/>
    <cellStyle name="Percent 3 2 6 7 2 2" xfId="16619"/>
    <cellStyle name="Percent 3 2 6 7 3" xfId="12137"/>
    <cellStyle name="Percent 3 2 6 8" xfId="4601"/>
    <cellStyle name="Percent 3 2 6 8 2" xfId="13631"/>
    <cellStyle name="Percent 3 2 6 9" xfId="9149"/>
    <cellStyle name="Percent 3 2 7" xfId="128"/>
    <cellStyle name="Percent 3 2 7 2" xfId="314"/>
    <cellStyle name="Percent 3 2 7 2 2" xfId="1057"/>
    <cellStyle name="Percent 3 2 7 2 2 2" xfId="2551"/>
    <cellStyle name="Percent 3 2 7 2 2 2 2" xfId="7033"/>
    <cellStyle name="Percent 3 2 7 2 2 2 2 2" xfId="16063"/>
    <cellStyle name="Percent 3 2 7 2 2 2 3" xfId="11581"/>
    <cellStyle name="Percent 3 2 7 2 2 3" xfId="4045"/>
    <cellStyle name="Percent 3 2 7 2 2 3 2" xfId="8527"/>
    <cellStyle name="Percent 3 2 7 2 2 3 2 2" xfId="17557"/>
    <cellStyle name="Percent 3 2 7 2 2 3 3" xfId="13075"/>
    <cellStyle name="Percent 3 2 7 2 2 4" xfId="5539"/>
    <cellStyle name="Percent 3 2 7 2 2 4 2" xfId="14569"/>
    <cellStyle name="Percent 3 2 7 2 2 5" xfId="10087"/>
    <cellStyle name="Percent 3 2 7 2 3" xfId="1808"/>
    <cellStyle name="Percent 3 2 7 2 3 2" xfId="6290"/>
    <cellStyle name="Percent 3 2 7 2 3 2 2" xfId="15320"/>
    <cellStyle name="Percent 3 2 7 2 3 3" xfId="10838"/>
    <cellStyle name="Percent 3 2 7 2 4" xfId="3302"/>
    <cellStyle name="Percent 3 2 7 2 4 2" xfId="7784"/>
    <cellStyle name="Percent 3 2 7 2 4 2 2" xfId="16814"/>
    <cellStyle name="Percent 3 2 7 2 4 3" xfId="12332"/>
    <cellStyle name="Percent 3 2 7 2 5" xfId="4796"/>
    <cellStyle name="Percent 3 2 7 2 5 2" xfId="13826"/>
    <cellStyle name="Percent 3 2 7 2 6" xfId="9344"/>
    <cellStyle name="Percent 3 2 7 3" xfId="500"/>
    <cellStyle name="Percent 3 2 7 3 2" xfId="1247"/>
    <cellStyle name="Percent 3 2 7 3 2 2" xfId="2741"/>
    <cellStyle name="Percent 3 2 7 3 2 2 2" xfId="7223"/>
    <cellStyle name="Percent 3 2 7 3 2 2 2 2" xfId="16253"/>
    <cellStyle name="Percent 3 2 7 3 2 2 3" xfId="11771"/>
    <cellStyle name="Percent 3 2 7 3 2 3" xfId="4235"/>
    <cellStyle name="Percent 3 2 7 3 2 3 2" xfId="8717"/>
    <cellStyle name="Percent 3 2 7 3 2 3 2 2" xfId="17747"/>
    <cellStyle name="Percent 3 2 7 3 2 3 3" xfId="13265"/>
    <cellStyle name="Percent 3 2 7 3 2 4" xfId="5729"/>
    <cellStyle name="Percent 3 2 7 3 2 4 2" xfId="14759"/>
    <cellStyle name="Percent 3 2 7 3 2 5" xfId="10277"/>
    <cellStyle name="Percent 3 2 7 3 3" xfId="1994"/>
    <cellStyle name="Percent 3 2 7 3 3 2" xfId="6476"/>
    <cellStyle name="Percent 3 2 7 3 3 2 2" xfId="15506"/>
    <cellStyle name="Percent 3 2 7 3 3 3" xfId="11024"/>
    <cellStyle name="Percent 3 2 7 3 4" xfId="3488"/>
    <cellStyle name="Percent 3 2 7 3 4 2" xfId="7970"/>
    <cellStyle name="Percent 3 2 7 3 4 2 2" xfId="17000"/>
    <cellStyle name="Percent 3 2 7 3 4 3" xfId="12518"/>
    <cellStyle name="Percent 3 2 7 3 5" xfId="4982"/>
    <cellStyle name="Percent 3 2 7 3 5 2" xfId="14012"/>
    <cellStyle name="Percent 3 2 7 3 6" xfId="9530"/>
    <cellStyle name="Percent 3 2 7 4" xfId="686"/>
    <cellStyle name="Percent 3 2 7 4 2" xfId="1433"/>
    <cellStyle name="Percent 3 2 7 4 2 2" xfId="2927"/>
    <cellStyle name="Percent 3 2 7 4 2 2 2" xfId="7409"/>
    <cellStyle name="Percent 3 2 7 4 2 2 2 2" xfId="16439"/>
    <cellStyle name="Percent 3 2 7 4 2 2 3" xfId="11957"/>
    <cellStyle name="Percent 3 2 7 4 2 3" xfId="4421"/>
    <cellStyle name="Percent 3 2 7 4 2 3 2" xfId="8903"/>
    <cellStyle name="Percent 3 2 7 4 2 3 2 2" xfId="17933"/>
    <cellStyle name="Percent 3 2 7 4 2 3 3" xfId="13451"/>
    <cellStyle name="Percent 3 2 7 4 2 4" xfId="5915"/>
    <cellStyle name="Percent 3 2 7 4 2 4 2" xfId="14945"/>
    <cellStyle name="Percent 3 2 7 4 2 5" xfId="10463"/>
    <cellStyle name="Percent 3 2 7 4 3" xfId="2180"/>
    <cellStyle name="Percent 3 2 7 4 3 2" xfId="6662"/>
    <cellStyle name="Percent 3 2 7 4 3 2 2" xfId="15692"/>
    <cellStyle name="Percent 3 2 7 4 3 3" xfId="11210"/>
    <cellStyle name="Percent 3 2 7 4 4" xfId="3674"/>
    <cellStyle name="Percent 3 2 7 4 4 2" xfId="8156"/>
    <cellStyle name="Percent 3 2 7 4 4 2 2" xfId="17186"/>
    <cellStyle name="Percent 3 2 7 4 4 3" xfId="12704"/>
    <cellStyle name="Percent 3 2 7 4 5" xfId="5168"/>
    <cellStyle name="Percent 3 2 7 4 5 2" xfId="14198"/>
    <cellStyle name="Percent 3 2 7 4 6" xfId="9716"/>
    <cellStyle name="Percent 3 2 7 5" xfId="873"/>
    <cellStyle name="Percent 3 2 7 5 2" xfId="2367"/>
    <cellStyle name="Percent 3 2 7 5 2 2" xfId="6849"/>
    <cellStyle name="Percent 3 2 7 5 2 2 2" xfId="15879"/>
    <cellStyle name="Percent 3 2 7 5 2 3" xfId="11397"/>
    <cellStyle name="Percent 3 2 7 5 3" xfId="3861"/>
    <cellStyle name="Percent 3 2 7 5 3 2" xfId="8343"/>
    <cellStyle name="Percent 3 2 7 5 3 2 2" xfId="17373"/>
    <cellStyle name="Percent 3 2 7 5 3 3" xfId="12891"/>
    <cellStyle name="Percent 3 2 7 5 4" xfId="5355"/>
    <cellStyle name="Percent 3 2 7 5 4 2" xfId="14385"/>
    <cellStyle name="Percent 3 2 7 5 5" xfId="9903"/>
    <cellStyle name="Percent 3 2 7 6" xfId="1622"/>
    <cellStyle name="Percent 3 2 7 6 2" xfId="6104"/>
    <cellStyle name="Percent 3 2 7 6 2 2" xfId="15134"/>
    <cellStyle name="Percent 3 2 7 6 3" xfId="10652"/>
    <cellStyle name="Percent 3 2 7 7" xfId="3116"/>
    <cellStyle name="Percent 3 2 7 7 2" xfId="7598"/>
    <cellStyle name="Percent 3 2 7 7 2 2" xfId="16628"/>
    <cellStyle name="Percent 3 2 7 7 3" xfId="12146"/>
    <cellStyle name="Percent 3 2 7 8" xfId="4610"/>
    <cellStyle name="Percent 3 2 7 8 2" xfId="13640"/>
    <cellStyle name="Percent 3 2 7 9" xfId="9158"/>
    <cellStyle name="Percent 3 2 8" xfId="151"/>
    <cellStyle name="Percent 3 2 8 2" xfId="337"/>
    <cellStyle name="Percent 3 2 8 2 2" xfId="1080"/>
    <cellStyle name="Percent 3 2 8 2 2 2" xfId="2574"/>
    <cellStyle name="Percent 3 2 8 2 2 2 2" xfId="7056"/>
    <cellStyle name="Percent 3 2 8 2 2 2 2 2" xfId="16086"/>
    <cellStyle name="Percent 3 2 8 2 2 2 3" xfId="11604"/>
    <cellStyle name="Percent 3 2 8 2 2 3" xfId="4068"/>
    <cellStyle name="Percent 3 2 8 2 2 3 2" xfId="8550"/>
    <cellStyle name="Percent 3 2 8 2 2 3 2 2" xfId="17580"/>
    <cellStyle name="Percent 3 2 8 2 2 3 3" xfId="13098"/>
    <cellStyle name="Percent 3 2 8 2 2 4" xfId="5562"/>
    <cellStyle name="Percent 3 2 8 2 2 4 2" xfId="14592"/>
    <cellStyle name="Percent 3 2 8 2 2 5" xfId="10110"/>
    <cellStyle name="Percent 3 2 8 2 3" xfId="1831"/>
    <cellStyle name="Percent 3 2 8 2 3 2" xfId="6313"/>
    <cellStyle name="Percent 3 2 8 2 3 2 2" xfId="15343"/>
    <cellStyle name="Percent 3 2 8 2 3 3" xfId="10861"/>
    <cellStyle name="Percent 3 2 8 2 4" xfId="3325"/>
    <cellStyle name="Percent 3 2 8 2 4 2" xfId="7807"/>
    <cellStyle name="Percent 3 2 8 2 4 2 2" xfId="16837"/>
    <cellStyle name="Percent 3 2 8 2 4 3" xfId="12355"/>
    <cellStyle name="Percent 3 2 8 2 5" xfId="4819"/>
    <cellStyle name="Percent 3 2 8 2 5 2" xfId="13849"/>
    <cellStyle name="Percent 3 2 8 2 6" xfId="9367"/>
    <cellStyle name="Percent 3 2 8 3" xfId="523"/>
    <cellStyle name="Percent 3 2 8 3 2" xfId="1270"/>
    <cellStyle name="Percent 3 2 8 3 2 2" xfId="2764"/>
    <cellStyle name="Percent 3 2 8 3 2 2 2" xfId="7246"/>
    <cellStyle name="Percent 3 2 8 3 2 2 2 2" xfId="16276"/>
    <cellStyle name="Percent 3 2 8 3 2 2 3" xfId="11794"/>
    <cellStyle name="Percent 3 2 8 3 2 3" xfId="4258"/>
    <cellStyle name="Percent 3 2 8 3 2 3 2" xfId="8740"/>
    <cellStyle name="Percent 3 2 8 3 2 3 2 2" xfId="17770"/>
    <cellStyle name="Percent 3 2 8 3 2 3 3" xfId="13288"/>
    <cellStyle name="Percent 3 2 8 3 2 4" xfId="5752"/>
    <cellStyle name="Percent 3 2 8 3 2 4 2" xfId="14782"/>
    <cellStyle name="Percent 3 2 8 3 2 5" xfId="10300"/>
    <cellStyle name="Percent 3 2 8 3 3" xfId="2017"/>
    <cellStyle name="Percent 3 2 8 3 3 2" xfId="6499"/>
    <cellStyle name="Percent 3 2 8 3 3 2 2" xfId="15529"/>
    <cellStyle name="Percent 3 2 8 3 3 3" xfId="11047"/>
    <cellStyle name="Percent 3 2 8 3 4" xfId="3511"/>
    <cellStyle name="Percent 3 2 8 3 4 2" xfId="7993"/>
    <cellStyle name="Percent 3 2 8 3 4 2 2" xfId="17023"/>
    <cellStyle name="Percent 3 2 8 3 4 3" xfId="12541"/>
    <cellStyle name="Percent 3 2 8 3 5" xfId="5005"/>
    <cellStyle name="Percent 3 2 8 3 5 2" xfId="14035"/>
    <cellStyle name="Percent 3 2 8 3 6" xfId="9553"/>
    <cellStyle name="Percent 3 2 8 4" xfId="709"/>
    <cellStyle name="Percent 3 2 8 4 2" xfId="1456"/>
    <cellStyle name="Percent 3 2 8 4 2 2" xfId="2950"/>
    <cellStyle name="Percent 3 2 8 4 2 2 2" xfId="7432"/>
    <cellStyle name="Percent 3 2 8 4 2 2 2 2" xfId="16462"/>
    <cellStyle name="Percent 3 2 8 4 2 2 3" xfId="11980"/>
    <cellStyle name="Percent 3 2 8 4 2 3" xfId="4444"/>
    <cellStyle name="Percent 3 2 8 4 2 3 2" xfId="8926"/>
    <cellStyle name="Percent 3 2 8 4 2 3 2 2" xfId="17956"/>
    <cellStyle name="Percent 3 2 8 4 2 3 3" xfId="13474"/>
    <cellStyle name="Percent 3 2 8 4 2 4" xfId="5938"/>
    <cellStyle name="Percent 3 2 8 4 2 4 2" xfId="14968"/>
    <cellStyle name="Percent 3 2 8 4 2 5" xfId="10486"/>
    <cellStyle name="Percent 3 2 8 4 3" xfId="2203"/>
    <cellStyle name="Percent 3 2 8 4 3 2" xfId="6685"/>
    <cellStyle name="Percent 3 2 8 4 3 2 2" xfId="15715"/>
    <cellStyle name="Percent 3 2 8 4 3 3" xfId="11233"/>
    <cellStyle name="Percent 3 2 8 4 4" xfId="3697"/>
    <cellStyle name="Percent 3 2 8 4 4 2" xfId="8179"/>
    <cellStyle name="Percent 3 2 8 4 4 2 2" xfId="17209"/>
    <cellStyle name="Percent 3 2 8 4 4 3" xfId="12727"/>
    <cellStyle name="Percent 3 2 8 4 5" xfId="5191"/>
    <cellStyle name="Percent 3 2 8 4 5 2" xfId="14221"/>
    <cellStyle name="Percent 3 2 8 4 6" xfId="9739"/>
    <cellStyle name="Percent 3 2 8 5" xfId="896"/>
    <cellStyle name="Percent 3 2 8 5 2" xfId="2390"/>
    <cellStyle name="Percent 3 2 8 5 2 2" xfId="6872"/>
    <cellStyle name="Percent 3 2 8 5 2 2 2" xfId="15902"/>
    <cellStyle name="Percent 3 2 8 5 2 3" xfId="11420"/>
    <cellStyle name="Percent 3 2 8 5 3" xfId="3884"/>
    <cellStyle name="Percent 3 2 8 5 3 2" xfId="8366"/>
    <cellStyle name="Percent 3 2 8 5 3 2 2" xfId="17396"/>
    <cellStyle name="Percent 3 2 8 5 3 3" xfId="12914"/>
    <cellStyle name="Percent 3 2 8 5 4" xfId="5378"/>
    <cellStyle name="Percent 3 2 8 5 4 2" xfId="14408"/>
    <cellStyle name="Percent 3 2 8 5 5" xfId="9926"/>
    <cellStyle name="Percent 3 2 8 6" xfId="1645"/>
    <cellStyle name="Percent 3 2 8 6 2" xfId="6127"/>
    <cellStyle name="Percent 3 2 8 6 2 2" xfId="15157"/>
    <cellStyle name="Percent 3 2 8 6 3" xfId="10675"/>
    <cellStyle name="Percent 3 2 8 7" xfId="3139"/>
    <cellStyle name="Percent 3 2 8 7 2" xfId="7621"/>
    <cellStyle name="Percent 3 2 8 7 2 2" xfId="16651"/>
    <cellStyle name="Percent 3 2 8 7 3" xfId="12169"/>
    <cellStyle name="Percent 3 2 8 8" xfId="4633"/>
    <cellStyle name="Percent 3 2 8 8 2" xfId="13663"/>
    <cellStyle name="Percent 3 2 8 9" xfId="9181"/>
    <cellStyle name="Percent 3 2 9" xfId="174"/>
    <cellStyle name="Percent 3 2 9 2" xfId="360"/>
    <cellStyle name="Percent 3 2 9 2 2" xfId="1103"/>
    <cellStyle name="Percent 3 2 9 2 2 2" xfId="2597"/>
    <cellStyle name="Percent 3 2 9 2 2 2 2" xfId="7079"/>
    <cellStyle name="Percent 3 2 9 2 2 2 2 2" xfId="16109"/>
    <cellStyle name="Percent 3 2 9 2 2 2 3" xfId="11627"/>
    <cellStyle name="Percent 3 2 9 2 2 3" xfId="4091"/>
    <cellStyle name="Percent 3 2 9 2 2 3 2" xfId="8573"/>
    <cellStyle name="Percent 3 2 9 2 2 3 2 2" xfId="17603"/>
    <cellStyle name="Percent 3 2 9 2 2 3 3" xfId="13121"/>
    <cellStyle name="Percent 3 2 9 2 2 4" xfId="5585"/>
    <cellStyle name="Percent 3 2 9 2 2 4 2" xfId="14615"/>
    <cellStyle name="Percent 3 2 9 2 2 5" xfId="10133"/>
    <cellStyle name="Percent 3 2 9 2 3" xfId="1854"/>
    <cellStyle name="Percent 3 2 9 2 3 2" xfId="6336"/>
    <cellStyle name="Percent 3 2 9 2 3 2 2" xfId="15366"/>
    <cellStyle name="Percent 3 2 9 2 3 3" xfId="10884"/>
    <cellStyle name="Percent 3 2 9 2 4" xfId="3348"/>
    <cellStyle name="Percent 3 2 9 2 4 2" xfId="7830"/>
    <cellStyle name="Percent 3 2 9 2 4 2 2" xfId="16860"/>
    <cellStyle name="Percent 3 2 9 2 4 3" xfId="12378"/>
    <cellStyle name="Percent 3 2 9 2 5" xfId="4842"/>
    <cellStyle name="Percent 3 2 9 2 5 2" xfId="13872"/>
    <cellStyle name="Percent 3 2 9 2 6" xfId="9390"/>
    <cellStyle name="Percent 3 2 9 3" xfId="546"/>
    <cellStyle name="Percent 3 2 9 3 2" xfId="1293"/>
    <cellStyle name="Percent 3 2 9 3 2 2" xfId="2787"/>
    <cellStyle name="Percent 3 2 9 3 2 2 2" xfId="7269"/>
    <cellStyle name="Percent 3 2 9 3 2 2 2 2" xfId="16299"/>
    <cellStyle name="Percent 3 2 9 3 2 2 3" xfId="11817"/>
    <cellStyle name="Percent 3 2 9 3 2 3" xfId="4281"/>
    <cellStyle name="Percent 3 2 9 3 2 3 2" xfId="8763"/>
    <cellStyle name="Percent 3 2 9 3 2 3 2 2" xfId="17793"/>
    <cellStyle name="Percent 3 2 9 3 2 3 3" xfId="13311"/>
    <cellStyle name="Percent 3 2 9 3 2 4" xfId="5775"/>
    <cellStyle name="Percent 3 2 9 3 2 4 2" xfId="14805"/>
    <cellStyle name="Percent 3 2 9 3 2 5" xfId="10323"/>
    <cellStyle name="Percent 3 2 9 3 3" xfId="2040"/>
    <cellStyle name="Percent 3 2 9 3 3 2" xfId="6522"/>
    <cellStyle name="Percent 3 2 9 3 3 2 2" xfId="15552"/>
    <cellStyle name="Percent 3 2 9 3 3 3" xfId="11070"/>
    <cellStyle name="Percent 3 2 9 3 4" xfId="3534"/>
    <cellStyle name="Percent 3 2 9 3 4 2" xfId="8016"/>
    <cellStyle name="Percent 3 2 9 3 4 2 2" xfId="17046"/>
    <cellStyle name="Percent 3 2 9 3 4 3" xfId="12564"/>
    <cellStyle name="Percent 3 2 9 3 5" xfId="5028"/>
    <cellStyle name="Percent 3 2 9 3 5 2" xfId="14058"/>
    <cellStyle name="Percent 3 2 9 3 6" xfId="9576"/>
    <cellStyle name="Percent 3 2 9 4" xfId="732"/>
    <cellStyle name="Percent 3 2 9 4 2" xfId="1479"/>
    <cellStyle name="Percent 3 2 9 4 2 2" xfId="2973"/>
    <cellStyle name="Percent 3 2 9 4 2 2 2" xfId="7455"/>
    <cellStyle name="Percent 3 2 9 4 2 2 2 2" xfId="16485"/>
    <cellStyle name="Percent 3 2 9 4 2 2 3" xfId="12003"/>
    <cellStyle name="Percent 3 2 9 4 2 3" xfId="4467"/>
    <cellStyle name="Percent 3 2 9 4 2 3 2" xfId="8949"/>
    <cellStyle name="Percent 3 2 9 4 2 3 2 2" xfId="17979"/>
    <cellStyle name="Percent 3 2 9 4 2 3 3" xfId="13497"/>
    <cellStyle name="Percent 3 2 9 4 2 4" xfId="5961"/>
    <cellStyle name="Percent 3 2 9 4 2 4 2" xfId="14991"/>
    <cellStyle name="Percent 3 2 9 4 2 5" xfId="10509"/>
    <cellStyle name="Percent 3 2 9 4 3" xfId="2226"/>
    <cellStyle name="Percent 3 2 9 4 3 2" xfId="6708"/>
    <cellStyle name="Percent 3 2 9 4 3 2 2" xfId="15738"/>
    <cellStyle name="Percent 3 2 9 4 3 3" xfId="11256"/>
    <cellStyle name="Percent 3 2 9 4 4" xfId="3720"/>
    <cellStyle name="Percent 3 2 9 4 4 2" xfId="8202"/>
    <cellStyle name="Percent 3 2 9 4 4 2 2" xfId="17232"/>
    <cellStyle name="Percent 3 2 9 4 4 3" xfId="12750"/>
    <cellStyle name="Percent 3 2 9 4 5" xfId="5214"/>
    <cellStyle name="Percent 3 2 9 4 5 2" xfId="14244"/>
    <cellStyle name="Percent 3 2 9 4 6" xfId="9762"/>
    <cellStyle name="Percent 3 2 9 5" xfId="919"/>
    <cellStyle name="Percent 3 2 9 5 2" xfId="2413"/>
    <cellStyle name="Percent 3 2 9 5 2 2" xfId="6895"/>
    <cellStyle name="Percent 3 2 9 5 2 2 2" xfId="15925"/>
    <cellStyle name="Percent 3 2 9 5 2 3" xfId="11443"/>
    <cellStyle name="Percent 3 2 9 5 3" xfId="3907"/>
    <cellStyle name="Percent 3 2 9 5 3 2" xfId="8389"/>
    <cellStyle name="Percent 3 2 9 5 3 2 2" xfId="17419"/>
    <cellStyle name="Percent 3 2 9 5 3 3" xfId="12937"/>
    <cellStyle name="Percent 3 2 9 5 4" xfId="5401"/>
    <cellStyle name="Percent 3 2 9 5 4 2" xfId="14431"/>
    <cellStyle name="Percent 3 2 9 5 5" xfId="9949"/>
    <cellStyle name="Percent 3 2 9 6" xfId="1668"/>
    <cellStyle name="Percent 3 2 9 6 2" xfId="6150"/>
    <cellStyle name="Percent 3 2 9 6 2 2" xfId="15180"/>
    <cellStyle name="Percent 3 2 9 6 3" xfId="10698"/>
    <cellStyle name="Percent 3 2 9 7" xfId="3162"/>
    <cellStyle name="Percent 3 2 9 7 2" xfId="7644"/>
    <cellStyle name="Percent 3 2 9 7 2 2" xfId="16674"/>
    <cellStyle name="Percent 3 2 9 7 3" xfId="12192"/>
    <cellStyle name="Percent 3 2 9 8" xfId="4656"/>
    <cellStyle name="Percent 3 2 9 8 2" xfId="13686"/>
    <cellStyle name="Percent 3 2 9 9" xfId="9204"/>
    <cellStyle name="Percent 3 3" xfId="16"/>
    <cellStyle name="Percent 3 3 10" xfId="388"/>
    <cellStyle name="Percent 3 3 10 2" xfId="1135"/>
    <cellStyle name="Percent 3 3 10 2 2" xfId="2629"/>
    <cellStyle name="Percent 3 3 10 2 2 2" xfId="7111"/>
    <cellStyle name="Percent 3 3 10 2 2 2 2" xfId="16141"/>
    <cellStyle name="Percent 3 3 10 2 2 3" xfId="11659"/>
    <cellStyle name="Percent 3 3 10 2 3" xfId="4123"/>
    <cellStyle name="Percent 3 3 10 2 3 2" xfId="8605"/>
    <cellStyle name="Percent 3 3 10 2 3 2 2" xfId="17635"/>
    <cellStyle name="Percent 3 3 10 2 3 3" xfId="13153"/>
    <cellStyle name="Percent 3 3 10 2 4" xfId="5617"/>
    <cellStyle name="Percent 3 3 10 2 4 2" xfId="14647"/>
    <cellStyle name="Percent 3 3 10 2 5" xfId="10165"/>
    <cellStyle name="Percent 3 3 10 3" xfId="1882"/>
    <cellStyle name="Percent 3 3 10 3 2" xfId="6364"/>
    <cellStyle name="Percent 3 3 10 3 2 2" xfId="15394"/>
    <cellStyle name="Percent 3 3 10 3 3" xfId="10912"/>
    <cellStyle name="Percent 3 3 10 4" xfId="3376"/>
    <cellStyle name="Percent 3 3 10 4 2" xfId="7858"/>
    <cellStyle name="Percent 3 3 10 4 2 2" xfId="16888"/>
    <cellStyle name="Percent 3 3 10 4 3" xfId="12406"/>
    <cellStyle name="Percent 3 3 10 5" xfId="4870"/>
    <cellStyle name="Percent 3 3 10 5 2" xfId="13900"/>
    <cellStyle name="Percent 3 3 10 6" xfId="9418"/>
    <cellStyle name="Percent 3 3 11" xfId="574"/>
    <cellStyle name="Percent 3 3 11 2" xfId="1321"/>
    <cellStyle name="Percent 3 3 11 2 2" xfId="2815"/>
    <cellStyle name="Percent 3 3 11 2 2 2" xfId="7297"/>
    <cellStyle name="Percent 3 3 11 2 2 2 2" xfId="16327"/>
    <cellStyle name="Percent 3 3 11 2 2 3" xfId="11845"/>
    <cellStyle name="Percent 3 3 11 2 3" xfId="4309"/>
    <cellStyle name="Percent 3 3 11 2 3 2" xfId="8791"/>
    <cellStyle name="Percent 3 3 11 2 3 2 2" xfId="17821"/>
    <cellStyle name="Percent 3 3 11 2 3 3" xfId="13339"/>
    <cellStyle name="Percent 3 3 11 2 4" xfId="5803"/>
    <cellStyle name="Percent 3 3 11 2 4 2" xfId="14833"/>
    <cellStyle name="Percent 3 3 11 2 5" xfId="10351"/>
    <cellStyle name="Percent 3 3 11 3" xfId="2068"/>
    <cellStyle name="Percent 3 3 11 3 2" xfId="6550"/>
    <cellStyle name="Percent 3 3 11 3 2 2" xfId="15580"/>
    <cellStyle name="Percent 3 3 11 3 3" xfId="11098"/>
    <cellStyle name="Percent 3 3 11 4" xfId="3562"/>
    <cellStyle name="Percent 3 3 11 4 2" xfId="8044"/>
    <cellStyle name="Percent 3 3 11 4 2 2" xfId="17074"/>
    <cellStyle name="Percent 3 3 11 4 3" xfId="12592"/>
    <cellStyle name="Percent 3 3 11 5" xfId="5056"/>
    <cellStyle name="Percent 3 3 11 5 2" xfId="14086"/>
    <cellStyle name="Percent 3 3 11 6" xfId="9604"/>
    <cellStyle name="Percent 3 3 12" xfId="761"/>
    <cellStyle name="Percent 3 3 12 2" xfId="2255"/>
    <cellStyle name="Percent 3 3 12 2 2" xfId="6737"/>
    <cellStyle name="Percent 3 3 12 2 2 2" xfId="15767"/>
    <cellStyle name="Percent 3 3 12 2 3" xfId="11285"/>
    <cellStyle name="Percent 3 3 12 3" xfId="3749"/>
    <cellStyle name="Percent 3 3 12 3 2" xfId="8231"/>
    <cellStyle name="Percent 3 3 12 3 2 2" xfId="17261"/>
    <cellStyle name="Percent 3 3 12 3 3" xfId="12779"/>
    <cellStyle name="Percent 3 3 12 4" xfId="5243"/>
    <cellStyle name="Percent 3 3 12 4 2" xfId="14273"/>
    <cellStyle name="Percent 3 3 12 5" xfId="9791"/>
    <cellStyle name="Percent 3 3 13" xfId="1510"/>
    <cellStyle name="Percent 3 3 13 2" xfId="5992"/>
    <cellStyle name="Percent 3 3 13 2 2" xfId="15022"/>
    <cellStyle name="Percent 3 3 13 3" xfId="10540"/>
    <cellStyle name="Percent 3 3 14" xfId="3004"/>
    <cellStyle name="Percent 3 3 14 2" xfId="7486"/>
    <cellStyle name="Percent 3 3 14 2 2" xfId="16516"/>
    <cellStyle name="Percent 3 3 14 3" xfId="12034"/>
    <cellStyle name="Percent 3 3 15" xfId="4498"/>
    <cellStyle name="Percent 3 3 15 2" xfId="13528"/>
    <cellStyle name="Percent 3 3 16" xfId="9046"/>
    <cellStyle name="Percent 3 3 2" xfId="39"/>
    <cellStyle name="Percent 3 3 2 2" xfId="225"/>
    <cellStyle name="Percent 3 3 2 2 2" xfId="970"/>
    <cellStyle name="Percent 3 3 2 2 2 2" xfId="2464"/>
    <cellStyle name="Percent 3 3 2 2 2 2 2" xfId="6946"/>
    <cellStyle name="Percent 3 3 2 2 2 2 2 2" xfId="15976"/>
    <cellStyle name="Percent 3 3 2 2 2 2 3" xfId="11494"/>
    <cellStyle name="Percent 3 3 2 2 2 3" xfId="3958"/>
    <cellStyle name="Percent 3 3 2 2 2 3 2" xfId="8440"/>
    <cellStyle name="Percent 3 3 2 2 2 3 2 2" xfId="17470"/>
    <cellStyle name="Percent 3 3 2 2 2 3 3" xfId="12988"/>
    <cellStyle name="Percent 3 3 2 2 2 4" xfId="5452"/>
    <cellStyle name="Percent 3 3 2 2 2 4 2" xfId="14482"/>
    <cellStyle name="Percent 3 3 2 2 2 5" xfId="10000"/>
    <cellStyle name="Percent 3 3 2 2 3" xfId="1719"/>
    <cellStyle name="Percent 3 3 2 2 3 2" xfId="6201"/>
    <cellStyle name="Percent 3 3 2 2 3 2 2" xfId="15231"/>
    <cellStyle name="Percent 3 3 2 2 3 3" xfId="10749"/>
    <cellStyle name="Percent 3 3 2 2 4" xfId="3213"/>
    <cellStyle name="Percent 3 3 2 2 4 2" xfId="7695"/>
    <cellStyle name="Percent 3 3 2 2 4 2 2" xfId="16725"/>
    <cellStyle name="Percent 3 3 2 2 4 3" xfId="12243"/>
    <cellStyle name="Percent 3 3 2 2 5" xfId="4707"/>
    <cellStyle name="Percent 3 3 2 2 5 2" xfId="13737"/>
    <cellStyle name="Percent 3 3 2 2 6" xfId="9255"/>
    <cellStyle name="Percent 3 3 2 3" xfId="411"/>
    <cellStyle name="Percent 3 3 2 3 2" xfId="1158"/>
    <cellStyle name="Percent 3 3 2 3 2 2" xfId="2652"/>
    <cellStyle name="Percent 3 3 2 3 2 2 2" xfId="7134"/>
    <cellStyle name="Percent 3 3 2 3 2 2 2 2" xfId="16164"/>
    <cellStyle name="Percent 3 3 2 3 2 2 3" xfId="11682"/>
    <cellStyle name="Percent 3 3 2 3 2 3" xfId="4146"/>
    <cellStyle name="Percent 3 3 2 3 2 3 2" xfId="8628"/>
    <cellStyle name="Percent 3 3 2 3 2 3 2 2" xfId="17658"/>
    <cellStyle name="Percent 3 3 2 3 2 3 3" xfId="13176"/>
    <cellStyle name="Percent 3 3 2 3 2 4" xfId="5640"/>
    <cellStyle name="Percent 3 3 2 3 2 4 2" xfId="14670"/>
    <cellStyle name="Percent 3 3 2 3 2 5" xfId="10188"/>
    <cellStyle name="Percent 3 3 2 3 3" xfId="1905"/>
    <cellStyle name="Percent 3 3 2 3 3 2" xfId="6387"/>
    <cellStyle name="Percent 3 3 2 3 3 2 2" xfId="15417"/>
    <cellStyle name="Percent 3 3 2 3 3 3" xfId="10935"/>
    <cellStyle name="Percent 3 3 2 3 4" xfId="3399"/>
    <cellStyle name="Percent 3 3 2 3 4 2" xfId="7881"/>
    <cellStyle name="Percent 3 3 2 3 4 2 2" xfId="16911"/>
    <cellStyle name="Percent 3 3 2 3 4 3" xfId="12429"/>
    <cellStyle name="Percent 3 3 2 3 5" xfId="4893"/>
    <cellStyle name="Percent 3 3 2 3 5 2" xfId="13923"/>
    <cellStyle name="Percent 3 3 2 3 6" xfId="9441"/>
    <cellStyle name="Percent 3 3 2 4" xfId="597"/>
    <cellStyle name="Percent 3 3 2 4 2" xfId="1344"/>
    <cellStyle name="Percent 3 3 2 4 2 2" xfId="2838"/>
    <cellStyle name="Percent 3 3 2 4 2 2 2" xfId="7320"/>
    <cellStyle name="Percent 3 3 2 4 2 2 2 2" xfId="16350"/>
    <cellStyle name="Percent 3 3 2 4 2 2 3" xfId="11868"/>
    <cellStyle name="Percent 3 3 2 4 2 3" xfId="4332"/>
    <cellStyle name="Percent 3 3 2 4 2 3 2" xfId="8814"/>
    <cellStyle name="Percent 3 3 2 4 2 3 2 2" xfId="17844"/>
    <cellStyle name="Percent 3 3 2 4 2 3 3" xfId="13362"/>
    <cellStyle name="Percent 3 3 2 4 2 4" xfId="5826"/>
    <cellStyle name="Percent 3 3 2 4 2 4 2" xfId="14856"/>
    <cellStyle name="Percent 3 3 2 4 2 5" xfId="10374"/>
    <cellStyle name="Percent 3 3 2 4 3" xfId="2091"/>
    <cellStyle name="Percent 3 3 2 4 3 2" xfId="6573"/>
    <cellStyle name="Percent 3 3 2 4 3 2 2" xfId="15603"/>
    <cellStyle name="Percent 3 3 2 4 3 3" xfId="11121"/>
    <cellStyle name="Percent 3 3 2 4 4" xfId="3585"/>
    <cellStyle name="Percent 3 3 2 4 4 2" xfId="8067"/>
    <cellStyle name="Percent 3 3 2 4 4 2 2" xfId="17097"/>
    <cellStyle name="Percent 3 3 2 4 4 3" xfId="12615"/>
    <cellStyle name="Percent 3 3 2 4 5" xfId="5079"/>
    <cellStyle name="Percent 3 3 2 4 5 2" xfId="14109"/>
    <cellStyle name="Percent 3 3 2 4 6" xfId="9627"/>
    <cellStyle name="Percent 3 3 2 5" xfId="784"/>
    <cellStyle name="Percent 3 3 2 5 2" xfId="2278"/>
    <cellStyle name="Percent 3 3 2 5 2 2" xfId="6760"/>
    <cellStyle name="Percent 3 3 2 5 2 2 2" xfId="15790"/>
    <cellStyle name="Percent 3 3 2 5 2 3" xfId="11308"/>
    <cellStyle name="Percent 3 3 2 5 3" xfId="3772"/>
    <cellStyle name="Percent 3 3 2 5 3 2" xfId="8254"/>
    <cellStyle name="Percent 3 3 2 5 3 2 2" xfId="17284"/>
    <cellStyle name="Percent 3 3 2 5 3 3" xfId="12802"/>
    <cellStyle name="Percent 3 3 2 5 4" xfId="5266"/>
    <cellStyle name="Percent 3 3 2 5 4 2" xfId="14296"/>
    <cellStyle name="Percent 3 3 2 5 5" xfId="9814"/>
    <cellStyle name="Percent 3 3 2 6" xfId="1533"/>
    <cellStyle name="Percent 3 3 2 6 2" xfId="6015"/>
    <cellStyle name="Percent 3 3 2 6 2 2" xfId="15045"/>
    <cellStyle name="Percent 3 3 2 6 3" xfId="10563"/>
    <cellStyle name="Percent 3 3 2 7" xfId="3027"/>
    <cellStyle name="Percent 3 3 2 7 2" xfId="7509"/>
    <cellStyle name="Percent 3 3 2 7 2 2" xfId="16539"/>
    <cellStyle name="Percent 3 3 2 7 3" xfId="12057"/>
    <cellStyle name="Percent 3 3 2 8" xfId="4521"/>
    <cellStyle name="Percent 3 3 2 8 2" xfId="13551"/>
    <cellStyle name="Percent 3 3 2 9" xfId="9069"/>
    <cellStyle name="Percent 3 3 3" xfId="62"/>
    <cellStyle name="Percent 3 3 3 2" xfId="248"/>
    <cellStyle name="Percent 3 3 3 2 2" xfId="993"/>
    <cellStyle name="Percent 3 3 3 2 2 2" xfId="2487"/>
    <cellStyle name="Percent 3 3 3 2 2 2 2" xfId="6969"/>
    <cellStyle name="Percent 3 3 3 2 2 2 2 2" xfId="15999"/>
    <cellStyle name="Percent 3 3 3 2 2 2 3" xfId="11517"/>
    <cellStyle name="Percent 3 3 3 2 2 3" xfId="3981"/>
    <cellStyle name="Percent 3 3 3 2 2 3 2" xfId="8463"/>
    <cellStyle name="Percent 3 3 3 2 2 3 2 2" xfId="17493"/>
    <cellStyle name="Percent 3 3 3 2 2 3 3" xfId="13011"/>
    <cellStyle name="Percent 3 3 3 2 2 4" xfId="5475"/>
    <cellStyle name="Percent 3 3 3 2 2 4 2" xfId="14505"/>
    <cellStyle name="Percent 3 3 3 2 2 5" xfId="10023"/>
    <cellStyle name="Percent 3 3 3 2 3" xfId="1742"/>
    <cellStyle name="Percent 3 3 3 2 3 2" xfId="6224"/>
    <cellStyle name="Percent 3 3 3 2 3 2 2" xfId="15254"/>
    <cellStyle name="Percent 3 3 3 2 3 3" xfId="10772"/>
    <cellStyle name="Percent 3 3 3 2 4" xfId="3236"/>
    <cellStyle name="Percent 3 3 3 2 4 2" xfId="7718"/>
    <cellStyle name="Percent 3 3 3 2 4 2 2" xfId="16748"/>
    <cellStyle name="Percent 3 3 3 2 4 3" xfId="12266"/>
    <cellStyle name="Percent 3 3 3 2 5" xfId="4730"/>
    <cellStyle name="Percent 3 3 3 2 5 2" xfId="13760"/>
    <cellStyle name="Percent 3 3 3 2 6" xfId="9278"/>
    <cellStyle name="Percent 3 3 3 3" xfId="434"/>
    <cellStyle name="Percent 3 3 3 3 2" xfId="1181"/>
    <cellStyle name="Percent 3 3 3 3 2 2" xfId="2675"/>
    <cellStyle name="Percent 3 3 3 3 2 2 2" xfId="7157"/>
    <cellStyle name="Percent 3 3 3 3 2 2 2 2" xfId="16187"/>
    <cellStyle name="Percent 3 3 3 3 2 2 3" xfId="11705"/>
    <cellStyle name="Percent 3 3 3 3 2 3" xfId="4169"/>
    <cellStyle name="Percent 3 3 3 3 2 3 2" xfId="8651"/>
    <cellStyle name="Percent 3 3 3 3 2 3 2 2" xfId="17681"/>
    <cellStyle name="Percent 3 3 3 3 2 3 3" xfId="13199"/>
    <cellStyle name="Percent 3 3 3 3 2 4" xfId="5663"/>
    <cellStyle name="Percent 3 3 3 3 2 4 2" xfId="14693"/>
    <cellStyle name="Percent 3 3 3 3 2 5" xfId="10211"/>
    <cellStyle name="Percent 3 3 3 3 3" xfId="1928"/>
    <cellStyle name="Percent 3 3 3 3 3 2" xfId="6410"/>
    <cellStyle name="Percent 3 3 3 3 3 2 2" xfId="15440"/>
    <cellStyle name="Percent 3 3 3 3 3 3" xfId="10958"/>
    <cellStyle name="Percent 3 3 3 3 4" xfId="3422"/>
    <cellStyle name="Percent 3 3 3 3 4 2" xfId="7904"/>
    <cellStyle name="Percent 3 3 3 3 4 2 2" xfId="16934"/>
    <cellStyle name="Percent 3 3 3 3 4 3" xfId="12452"/>
    <cellStyle name="Percent 3 3 3 3 5" xfId="4916"/>
    <cellStyle name="Percent 3 3 3 3 5 2" xfId="13946"/>
    <cellStyle name="Percent 3 3 3 3 6" xfId="9464"/>
    <cellStyle name="Percent 3 3 3 4" xfId="620"/>
    <cellStyle name="Percent 3 3 3 4 2" xfId="1367"/>
    <cellStyle name="Percent 3 3 3 4 2 2" xfId="2861"/>
    <cellStyle name="Percent 3 3 3 4 2 2 2" xfId="7343"/>
    <cellStyle name="Percent 3 3 3 4 2 2 2 2" xfId="16373"/>
    <cellStyle name="Percent 3 3 3 4 2 2 3" xfId="11891"/>
    <cellStyle name="Percent 3 3 3 4 2 3" xfId="4355"/>
    <cellStyle name="Percent 3 3 3 4 2 3 2" xfId="8837"/>
    <cellStyle name="Percent 3 3 3 4 2 3 2 2" xfId="17867"/>
    <cellStyle name="Percent 3 3 3 4 2 3 3" xfId="13385"/>
    <cellStyle name="Percent 3 3 3 4 2 4" xfId="5849"/>
    <cellStyle name="Percent 3 3 3 4 2 4 2" xfId="14879"/>
    <cellStyle name="Percent 3 3 3 4 2 5" xfId="10397"/>
    <cellStyle name="Percent 3 3 3 4 3" xfId="2114"/>
    <cellStyle name="Percent 3 3 3 4 3 2" xfId="6596"/>
    <cellStyle name="Percent 3 3 3 4 3 2 2" xfId="15626"/>
    <cellStyle name="Percent 3 3 3 4 3 3" xfId="11144"/>
    <cellStyle name="Percent 3 3 3 4 4" xfId="3608"/>
    <cellStyle name="Percent 3 3 3 4 4 2" xfId="8090"/>
    <cellStyle name="Percent 3 3 3 4 4 2 2" xfId="17120"/>
    <cellStyle name="Percent 3 3 3 4 4 3" xfId="12638"/>
    <cellStyle name="Percent 3 3 3 4 5" xfId="5102"/>
    <cellStyle name="Percent 3 3 3 4 5 2" xfId="14132"/>
    <cellStyle name="Percent 3 3 3 4 6" xfId="9650"/>
    <cellStyle name="Percent 3 3 3 5" xfId="807"/>
    <cellStyle name="Percent 3 3 3 5 2" xfId="2301"/>
    <cellStyle name="Percent 3 3 3 5 2 2" xfId="6783"/>
    <cellStyle name="Percent 3 3 3 5 2 2 2" xfId="15813"/>
    <cellStyle name="Percent 3 3 3 5 2 3" xfId="11331"/>
    <cellStyle name="Percent 3 3 3 5 3" xfId="3795"/>
    <cellStyle name="Percent 3 3 3 5 3 2" xfId="8277"/>
    <cellStyle name="Percent 3 3 3 5 3 2 2" xfId="17307"/>
    <cellStyle name="Percent 3 3 3 5 3 3" xfId="12825"/>
    <cellStyle name="Percent 3 3 3 5 4" xfId="5289"/>
    <cellStyle name="Percent 3 3 3 5 4 2" xfId="14319"/>
    <cellStyle name="Percent 3 3 3 5 5" xfId="9837"/>
    <cellStyle name="Percent 3 3 3 6" xfId="1556"/>
    <cellStyle name="Percent 3 3 3 6 2" xfId="6038"/>
    <cellStyle name="Percent 3 3 3 6 2 2" xfId="15068"/>
    <cellStyle name="Percent 3 3 3 6 3" xfId="10586"/>
    <cellStyle name="Percent 3 3 3 7" xfId="3050"/>
    <cellStyle name="Percent 3 3 3 7 2" xfId="7532"/>
    <cellStyle name="Percent 3 3 3 7 2 2" xfId="16562"/>
    <cellStyle name="Percent 3 3 3 7 3" xfId="12080"/>
    <cellStyle name="Percent 3 3 3 8" xfId="4544"/>
    <cellStyle name="Percent 3 3 3 8 2" xfId="13574"/>
    <cellStyle name="Percent 3 3 3 9" xfId="9092"/>
    <cellStyle name="Percent 3 3 4" xfId="86"/>
    <cellStyle name="Percent 3 3 4 2" xfId="272"/>
    <cellStyle name="Percent 3 3 4 2 2" xfId="1016"/>
    <cellStyle name="Percent 3 3 4 2 2 2" xfId="2510"/>
    <cellStyle name="Percent 3 3 4 2 2 2 2" xfId="6992"/>
    <cellStyle name="Percent 3 3 4 2 2 2 2 2" xfId="16022"/>
    <cellStyle name="Percent 3 3 4 2 2 2 3" xfId="11540"/>
    <cellStyle name="Percent 3 3 4 2 2 3" xfId="4004"/>
    <cellStyle name="Percent 3 3 4 2 2 3 2" xfId="8486"/>
    <cellStyle name="Percent 3 3 4 2 2 3 2 2" xfId="17516"/>
    <cellStyle name="Percent 3 3 4 2 2 3 3" xfId="13034"/>
    <cellStyle name="Percent 3 3 4 2 2 4" xfId="5498"/>
    <cellStyle name="Percent 3 3 4 2 2 4 2" xfId="14528"/>
    <cellStyle name="Percent 3 3 4 2 2 5" xfId="10046"/>
    <cellStyle name="Percent 3 3 4 2 3" xfId="1766"/>
    <cellStyle name="Percent 3 3 4 2 3 2" xfId="6248"/>
    <cellStyle name="Percent 3 3 4 2 3 2 2" xfId="15278"/>
    <cellStyle name="Percent 3 3 4 2 3 3" xfId="10796"/>
    <cellStyle name="Percent 3 3 4 2 4" xfId="3260"/>
    <cellStyle name="Percent 3 3 4 2 4 2" xfId="7742"/>
    <cellStyle name="Percent 3 3 4 2 4 2 2" xfId="16772"/>
    <cellStyle name="Percent 3 3 4 2 4 3" xfId="12290"/>
    <cellStyle name="Percent 3 3 4 2 5" xfId="4754"/>
    <cellStyle name="Percent 3 3 4 2 5 2" xfId="13784"/>
    <cellStyle name="Percent 3 3 4 2 6" xfId="9302"/>
    <cellStyle name="Percent 3 3 4 3" xfId="458"/>
    <cellStyle name="Percent 3 3 4 3 2" xfId="1205"/>
    <cellStyle name="Percent 3 3 4 3 2 2" xfId="2699"/>
    <cellStyle name="Percent 3 3 4 3 2 2 2" xfId="7181"/>
    <cellStyle name="Percent 3 3 4 3 2 2 2 2" xfId="16211"/>
    <cellStyle name="Percent 3 3 4 3 2 2 3" xfId="11729"/>
    <cellStyle name="Percent 3 3 4 3 2 3" xfId="4193"/>
    <cellStyle name="Percent 3 3 4 3 2 3 2" xfId="8675"/>
    <cellStyle name="Percent 3 3 4 3 2 3 2 2" xfId="17705"/>
    <cellStyle name="Percent 3 3 4 3 2 3 3" xfId="13223"/>
    <cellStyle name="Percent 3 3 4 3 2 4" xfId="5687"/>
    <cellStyle name="Percent 3 3 4 3 2 4 2" xfId="14717"/>
    <cellStyle name="Percent 3 3 4 3 2 5" xfId="10235"/>
    <cellStyle name="Percent 3 3 4 3 3" xfId="1952"/>
    <cellStyle name="Percent 3 3 4 3 3 2" xfId="6434"/>
    <cellStyle name="Percent 3 3 4 3 3 2 2" xfId="15464"/>
    <cellStyle name="Percent 3 3 4 3 3 3" xfId="10982"/>
    <cellStyle name="Percent 3 3 4 3 4" xfId="3446"/>
    <cellStyle name="Percent 3 3 4 3 4 2" xfId="7928"/>
    <cellStyle name="Percent 3 3 4 3 4 2 2" xfId="16958"/>
    <cellStyle name="Percent 3 3 4 3 4 3" xfId="12476"/>
    <cellStyle name="Percent 3 3 4 3 5" xfId="4940"/>
    <cellStyle name="Percent 3 3 4 3 5 2" xfId="13970"/>
    <cellStyle name="Percent 3 3 4 3 6" xfId="9488"/>
    <cellStyle name="Percent 3 3 4 4" xfId="644"/>
    <cellStyle name="Percent 3 3 4 4 2" xfId="1391"/>
    <cellStyle name="Percent 3 3 4 4 2 2" xfId="2885"/>
    <cellStyle name="Percent 3 3 4 4 2 2 2" xfId="7367"/>
    <cellStyle name="Percent 3 3 4 4 2 2 2 2" xfId="16397"/>
    <cellStyle name="Percent 3 3 4 4 2 2 3" xfId="11915"/>
    <cellStyle name="Percent 3 3 4 4 2 3" xfId="4379"/>
    <cellStyle name="Percent 3 3 4 4 2 3 2" xfId="8861"/>
    <cellStyle name="Percent 3 3 4 4 2 3 2 2" xfId="17891"/>
    <cellStyle name="Percent 3 3 4 4 2 3 3" xfId="13409"/>
    <cellStyle name="Percent 3 3 4 4 2 4" xfId="5873"/>
    <cellStyle name="Percent 3 3 4 4 2 4 2" xfId="14903"/>
    <cellStyle name="Percent 3 3 4 4 2 5" xfId="10421"/>
    <cellStyle name="Percent 3 3 4 4 3" xfId="2138"/>
    <cellStyle name="Percent 3 3 4 4 3 2" xfId="6620"/>
    <cellStyle name="Percent 3 3 4 4 3 2 2" xfId="15650"/>
    <cellStyle name="Percent 3 3 4 4 3 3" xfId="11168"/>
    <cellStyle name="Percent 3 3 4 4 4" xfId="3632"/>
    <cellStyle name="Percent 3 3 4 4 4 2" xfId="8114"/>
    <cellStyle name="Percent 3 3 4 4 4 2 2" xfId="17144"/>
    <cellStyle name="Percent 3 3 4 4 4 3" xfId="12662"/>
    <cellStyle name="Percent 3 3 4 4 5" xfId="5126"/>
    <cellStyle name="Percent 3 3 4 4 5 2" xfId="14156"/>
    <cellStyle name="Percent 3 3 4 4 6" xfId="9674"/>
    <cellStyle name="Percent 3 3 4 5" xfId="831"/>
    <cellStyle name="Percent 3 3 4 5 2" xfId="2325"/>
    <cellStyle name="Percent 3 3 4 5 2 2" xfId="6807"/>
    <cellStyle name="Percent 3 3 4 5 2 2 2" xfId="15837"/>
    <cellStyle name="Percent 3 3 4 5 2 3" xfId="11355"/>
    <cellStyle name="Percent 3 3 4 5 3" xfId="3819"/>
    <cellStyle name="Percent 3 3 4 5 3 2" xfId="8301"/>
    <cellStyle name="Percent 3 3 4 5 3 2 2" xfId="17331"/>
    <cellStyle name="Percent 3 3 4 5 3 3" xfId="12849"/>
    <cellStyle name="Percent 3 3 4 5 4" xfId="5313"/>
    <cellStyle name="Percent 3 3 4 5 4 2" xfId="14343"/>
    <cellStyle name="Percent 3 3 4 5 5" xfId="9861"/>
    <cellStyle name="Percent 3 3 4 6" xfId="1580"/>
    <cellStyle name="Percent 3 3 4 6 2" xfId="6062"/>
    <cellStyle name="Percent 3 3 4 6 2 2" xfId="15092"/>
    <cellStyle name="Percent 3 3 4 6 3" xfId="10610"/>
    <cellStyle name="Percent 3 3 4 7" xfId="3074"/>
    <cellStyle name="Percent 3 3 4 7 2" xfId="7556"/>
    <cellStyle name="Percent 3 3 4 7 2 2" xfId="16586"/>
    <cellStyle name="Percent 3 3 4 7 3" xfId="12104"/>
    <cellStyle name="Percent 3 3 4 8" xfId="4568"/>
    <cellStyle name="Percent 3 3 4 8 2" xfId="13598"/>
    <cellStyle name="Percent 3 3 4 9" xfId="9116"/>
    <cellStyle name="Percent 3 3 5" xfId="121"/>
    <cellStyle name="Percent 3 3 5 2" xfId="307"/>
    <cellStyle name="Percent 3 3 5 2 2" xfId="1050"/>
    <cellStyle name="Percent 3 3 5 2 2 2" xfId="2544"/>
    <cellStyle name="Percent 3 3 5 2 2 2 2" xfId="7026"/>
    <cellStyle name="Percent 3 3 5 2 2 2 2 2" xfId="16056"/>
    <cellStyle name="Percent 3 3 5 2 2 2 3" xfId="11574"/>
    <cellStyle name="Percent 3 3 5 2 2 3" xfId="4038"/>
    <cellStyle name="Percent 3 3 5 2 2 3 2" xfId="8520"/>
    <cellStyle name="Percent 3 3 5 2 2 3 2 2" xfId="17550"/>
    <cellStyle name="Percent 3 3 5 2 2 3 3" xfId="13068"/>
    <cellStyle name="Percent 3 3 5 2 2 4" xfId="5532"/>
    <cellStyle name="Percent 3 3 5 2 2 4 2" xfId="14562"/>
    <cellStyle name="Percent 3 3 5 2 2 5" xfId="10080"/>
    <cellStyle name="Percent 3 3 5 2 3" xfId="1801"/>
    <cellStyle name="Percent 3 3 5 2 3 2" xfId="6283"/>
    <cellStyle name="Percent 3 3 5 2 3 2 2" xfId="15313"/>
    <cellStyle name="Percent 3 3 5 2 3 3" xfId="10831"/>
    <cellStyle name="Percent 3 3 5 2 4" xfId="3295"/>
    <cellStyle name="Percent 3 3 5 2 4 2" xfId="7777"/>
    <cellStyle name="Percent 3 3 5 2 4 2 2" xfId="16807"/>
    <cellStyle name="Percent 3 3 5 2 4 3" xfId="12325"/>
    <cellStyle name="Percent 3 3 5 2 5" xfId="4789"/>
    <cellStyle name="Percent 3 3 5 2 5 2" xfId="13819"/>
    <cellStyle name="Percent 3 3 5 2 6" xfId="9337"/>
    <cellStyle name="Percent 3 3 5 3" xfId="493"/>
    <cellStyle name="Percent 3 3 5 3 2" xfId="1240"/>
    <cellStyle name="Percent 3 3 5 3 2 2" xfId="2734"/>
    <cellStyle name="Percent 3 3 5 3 2 2 2" xfId="7216"/>
    <cellStyle name="Percent 3 3 5 3 2 2 2 2" xfId="16246"/>
    <cellStyle name="Percent 3 3 5 3 2 2 3" xfId="11764"/>
    <cellStyle name="Percent 3 3 5 3 2 3" xfId="4228"/>
    <cellStyle name="Percent 3 3 5 3 2 3 2" xfId="8710"/>
    <cellStyle name="Percent 3 3 5 3 2 3 2 2" xfId="17740"/>
    <cellStyle name="Percent 3 3 5 3 2 3 3" xfId="13258"/>
    <cellStyle name="Percent 3 3 5 3 2 4" xfId="5722"/>
    <cellStyle name="Percent 3 3 5 3 2 4 2" xfId="14752"/>
    <cellStyle name="Percent 3 3 5 3 2 5" xfId="10270"/>
    <cellStyle name="Percent 3 3 5 3 3" xfId="1987"/>
    <cellStyle name="Percent 3 3 5 3 3 2" xfId="6469"/>
    <cellStyle name="Percent 3 3 5 3 3 2 2" xfId="15499"/>
    <cellStyle name="Percent 3 3 5 3 3 3" xfId="11017"/>
    <cellStyle name="Percent 3 3 5 3 4" xfId="3481"/>
    <cellStyle name="Percent 3 3 5 3 4 2" xfId="7963"/>
    <cellStyle name="Percent 3 3 5 3 4 2 2" xfId="16993"/>
    <cellStyle name="Percent 3 3 5 3 4 3" xfId="12511"/>
    <cellStyle name="Percent 3 3 5 3 5" xfId="4975"/>
    <cellStyle name="Percent 3 3 5 3 5 2" xfId="14005"/>
    <cellStyle name="Percent 3 3 5 3 6" xfId="9523"/>
    <cellStyle name="Percent 3 3 5 4" xfId="679"/>
    <cellStyle name="Percent 3 3 5 4 2" xfId="1426"/>
    <cellStyle name="Percent 3 3 5 4 2 2" xfId="2920"/>
    <cellStyle name="Percent 3 3 5 4 2 2 2" xfId="7402"/>
    <cellStyle name="Percent 3 3 5 4 2 2 2 2" xfId="16432"/>
    <cellStyle name="Percent 3 3 5 4 2 2 3" xfId="11950"/>
    <cellStyle name="Percent 3 3 5 4 2 3" xfId="4414"/>
    <cellStyle name="Percent 3 3 5 4 2 3 2" xfId="8896"/>
    <cellStyle name="Percent 3 3 5 4 2 3 2 2" xfId="17926"/>
    <cellStyle name="Percent 3 3 5 4 2 3 3" xfId="13444"/>
    <cellStyle name="Percent 3 3 5 4 2 4" xfId="5908"/>
    <cellStyle name="Percent 3 3 5 4 2 4 2" xfId="14938"/>
    <cellStyle name="Percent 3 3 5 4 2 5" xfId="10456"/>
    <cellStyle name="Percent 3 3 5 4 3" xfId="2173"/>
    <cellStyle name="Percent 3 3 5 4 3 2" xfId="6655"/>
    <cellStyle name="Percent 3 3 5 4 3 2 2" xfId="15685"/>
    <cellStyle name="Percent 3 3 5 4 3 3" xfId="11203"/>
    <cellStyle name="Percent 3 3 5 4 4" xfId="3667"/>
    <cellStyle name="Percent 3 3 5 4 4 2" xfId="8149"/>
    <cellStyle name="Percent 3 3 5 4 4 2 2" xfId="17179"/>
    <cellStyle name="Percent 3 3 5 4 4 3" xfId="12697"/>
    <cellStyle name="Percent 3 3 5 4 5" xfId="5161"/>
    <cellStyle name="Percent 3 3 5 4 5 2" xfId="14191"/>
    <cellStyle name="Percent 3 3 5 4 6" xfId="9709"/>
    <cellStyle name="Percent 3 3 5 5" xfId="866"/>
    <cellStyle name="Percent 3 3 5 5 2" xfId="2360"/>
    <cellStyle name="Percent 3 3 5 5 2 2" xfId="6842"/>
    <cellStyle name="Percent 3 3 5 5 2 2 2" xfId="15872"/>
    <cellStyle name="Percent 3 3 5 5 2 3" xfId="11390"/>
    <cellStyle name="Percent 3 3 5 5 3" xfId="3854"/>
    <cellStyle name="Percent 3 3 5 5 3 2" xfId="8336"/>
    <cellStyle name="Percent 3 3 5 5 3 2 2" xfId="17366"/>
    <cellStyle name="Percent 3 3 5 5 3 3" xfId="12884"/>
    <cellStyle name="Percent 3 3 5 5 4" xfId="5348"/>
    <cellStyle name="Percent 3 3 5 5 4 2" xfId="14378"/>
    <cellStyle name="Percent 3 3 5 5 5" xfId="9896"/>
    <cellStyle name="Percent 3 3 5 6" xfId="1615"/>
    <cellStyle name="Percent 3 3 5 6 2" xfId="6097"/>
    <cellStyle name="Percent 3 3 5 6 2 2" xfId="15127"/>
    <cellStyle name="Percent 3 3 5 6 3" xfId="10645"/>
    <cellStyle name="Percent 3 3 5 7" xfId="3109"/>
    <cellStyle name="Percent 3 3 5 7 2" xfId="7591"/>
    <cellStyle name="Percent 3 3 5 7 2 2" xfId="16621"/>
    <cellStyle name="Percent 3 3 5 7 3" xfId="12139"/>
    <cellStyle name="Percent 3 3 5 8" xfId="4603"/>
    <cellStyle name="Percent 3 3 5 8 2" xfId="13633"/>
    <cellStyle name="Percent 3 3 5 9" xfId="9151"/>
    <cellStyle name="Percent 3 3 6" xfId="133"/>
    <cellStyle name="Percent 3 3 6 2" xfId="319"/>
    <cellStyle name="Percent 3 3 6 2 2" xfId="1062"/>
    <cellStyle name="Percent 3 3 6 2 2 2" xfId="2556"/>
    <cellStyle name="Percent 3 3 6 2 2 2 2" xfId="7038"/>
    <cellStyle name="Percent 3 3 6 2 2 2 2 2" xfId="16068"/>
    <cellStyle name="Percent 3 3 6 2 2 2 3" xfId="11586"/>
    <cellStyle name="Percent 3 3 6 2 2 3" xfId="4050"/>
    <cellStyle name="Percent 3 3 6 2 2 3 2" xfId="8532"/>
    <cellStyle name="Percent 3 3 6 2 2 3 2 2" xfId="17562"/>
    <cellStyle name="Percent 3 3 6 2 2 3 3" xfId="13080"/>
    <cellStyle name="Percent 3 3 6 2 2 4" xfId="5544"/>
    <cellStyle name="Percent 3 3 6 2 2 4 2" xfId="14574"/>
    <cellStyle name="Percent 3 3 6 2 2 5" xfId="10092"/>
    <cellStyle name="Percent 3 3 6 2 3" xfId="1813"/>
    <cellStyle name="Percent 3 3 6 2 3 2" xfId="6295"/>
    <cellStyle name="Percent 3 3 6 2 3 2 2" xfId="15325"/>
    <cellStyle name="Percent 3 3 6 2 3 3" xfId="10843"/>
    <cellStyle name="Percent 3 3 6 2 4" xfId="3307"/>
    <cellStyle name="Percent 3 3 6 2 4 2" xfId="7789"/>
    <cellStyle name="Percent 3 3 6 2 4 2 2" xfId="16819"/>
    <cellStyle name="Percent 3 3 6 2 4 3" xfId="12337"/>
    <cellStyle name="Percent 3 3 6 2 5" xfId="4801"/>
    <cellStyle name="Percent 3 3 6 2 5 2" xfId="13831"/>
    <cellStyle name="Percent 3 3 6 2 6" xfId="9349"/>
    <cellStyle name="Percent 3 3 6 3" xfId="505"/>
    <cellStyle name="Percent 3 3 6 3 2" xfId="1252"/>
    <cellStyle name="Percent 3 3 6 3 2 2" xfId="2746"/>
    <cellStyle name="Percent 3 3 6 3 2 2 2" xfId="7228"/>
    <cellStyle name="Percent 3 3 6 3 2 2 2 2" xfId="16258"/>
    <cellStyle name="Percent 3 3 6 3 2 2 3" xfId="11776"/>
    <cellStyle name="Percent 3 3 6 3 2 3" xfId="4240"/>
    <cellStyle name="Percent 3 3 6 3 2 3 2" xfId="8722"/>
    <cellStyle name="Percent 3 3 6 3 2 3 2 2" xfId="17752"/>
    <cellStyle name="Percent 3 3 6 3 2 3 3" xfId="13270"/>
    <cellStyle name="Percent 3 3 6 3 2 4" xfId="5734"/>
    <cellStyle name="Percent 3 3 6 3 2 4 2" xfId="14764"/>
    <cellStyle name="Percent 3 3 6 3 2 5" xfId="10282"/>
    <cellStyle name="Percent 3 3 6 3 3" xfId="1999"/>
    <cellStyle name="Percent 3 3 6 3 3 2" xfId="6481"/>
    <cellStyle name="Percent 3 3 6 3 3 2 2" xfId="15511"/>
    <cellStyle name="Percent 3 3 6 3 3 3" xfId="11029"/>
    <cellStyle name="Percent 3 3 6 3 4" xfId="3493"/>
    <cellStyle name="Percent 3 3 6 3 4 2" xfId="7975"/>
    <cellStyle name="Percent 3 3 6 3 4 2 2" xfId="17005"/>
    <cellStyle name="Percent 3 3 6 3 4 3" xfId="12523"/>
    <cellStyle name="Percent 3 3 6 3 5" xfId="4987"/>
    <cellStyle name="Percent 3 3 6 3 5 2" xfId="14017"/>
    <cellStyle name="Percent 3 3 6 3 6" xfId="9535"/>
    <cellStyle name="Percent 3 3 6 4" xfId="691"/>
    <cellStyle name="Percent 3 3 6 4 2" xfId="1438"/>
    <cellStyle name="Percent 3 3 6 4 2 2" xfId="2932"/>
    <cellStyle name="Percent 3 3 6 4 2 2 2" xfId="7414"/>
    <cellStyle name="Percent 3 3 6 4 2 2 2 2" xfId="16444"/>
    <cellStyle name="Percent 3 3 6 4 2 2 3" xfId="11962"/>
    <cellStyle name="Percent 3 3 6 4 2 3" xfId="4426"/>
    <cellStyle name="Percent 3 3 6 4 2 3 2" xfId="8908"/>
    <cellStyle name="Percent 3 3 6 4 2 3 2 2" xfId="17938"/>
    <cellStyle name="Percent 3 3 6 4 2 3 3" xfId="13456"/>
    <cellStyle name="Percent 3 3 6 4 2 4" xfId="5920"/>
    <cellStyle name="Percent 3 3 6 4 2 4 2" xfId="14950"/>
    <cellStyle name="Percent 3 3 6 4 2 5" xfId="10468"/>
    <cellStyle name="Percent 3 3 6 4 3" xfId="2185"/>
    <cellStyle name="Percent 3 3 6 4 3 2" xfId="6667"/>
    <cellStyle name="Percent 3 3 6 4 3 2 2" xfId="15697"/>
    <cellStyle name="Percent 3 3 6 4 3 3" xfId="11215"/>
    <cellStyle name="Percent 3 3 6 4 4" xfId="3679"/>
    <cellStyle name="Percent 3 3 6 4 4 2" xfId="8161"/>
    <cellStyle name="Percent 3 3 6 4 4 2 2" xfId="17191"/>
    <cellStyle name="Percent 3 3 6 4 4 3" xfId="12709"/>
    <cellStyle name="Percent 3 3 6 4 5" xfId="5173"/>
    <cellStyle name="Percent 3 3 6 4 5 2" xfId="14203"/>
    <cellStyle name="Percent 3 3 6 4 6" xfId="9721"/>
    <cellStyle name="Percent 3 3 6 5" xfId="878"/>
    <cellStyle name="Percent 3 3 6 5 2" xfId="2372"/>
    <cellStyle name="Percent 3 3 6 5 2 2" xfId="6854"/>
    <cellStyle name="Percent 3 3 6 5 2 2 2" xfId="15884"/>
    <cellStyle name="Percent 3 3 6 5 2 3" xfId="11402"/>
    <cellStyle name="Percent 3 3 6 5 3" xfId="3866"/>
    <cellStyle name="Percent 3 3 6 5 3 2" xfId="8348"/>
    <cellStyle name="Percent 3 3 6 5 3 2 2" xfId="17378"/>
    <cellStyle name="Percent 3 3 6 5 3 3" xfId="12896"/>
    <cellStyle name="Percent 3 3 6 5 4" xfId="5360"/>
    <cellStyle name="Percent 3 3 6 5 4 2" xfId="14390"/>
    <cellStyle name="Percent 3 3 6 5 5" xfId="9908"/>
    <cellStyle name="Percent 3 3 6 6" xfId="1627"/>
    <cellStyle name="Percent 3 3 6 6 2" xfId="6109"/>
    <cellStyle name="Percent 3 3 6 6 2 2" xfId="15139"/>
    <cellStyle name="Percent 3 3 6 6 3" xfId="10657"/>
    <cellStyle name="Percent 3 3 6 7" xfId="3121"/>
    <cellStyle name="Percent 3 3 6 7 2" xfId="7603"/>
    <cellStyle name="Percent 3 3 6 7 2 2" xfId="16633"/>
    <cellStyle name="Percent 3 3 6 7 3" xfId="12151"/>
    <cellStyle name="Percent 3 3 6 8" xfId="4615"/>
    <cellStyle name="Percent 3 3 6 8 2" xfId="13645"/>
    <cellStyle name="Percent 3 3 6 9" xfId="9163"/>
    <cellStyle name="Percent 3 3 7" xfId="156"/>
    <cellStyle name="Percent 3 3 7 2" xfId="342"/>
    <cellStyle name="Percent 3 3 7 2 2" xfId="1085"/>
    <cellStyle name="Percent 3 3 7 2 2 2" xfId="2579"/>
    <cellStyle name="Percent 3 3 7 2 2 2 2" xfId="7061"/>
    <cellStyle name="Percent 3 3 7 2 2 2 2 2" xfId="16091"/>
    <cellStyle name="Percent 3 3 7 2 2 2 3" xfId="11609"/>
    <cellStyle name="Percent 3 3 7 2 2 3" xfId="4073"/>
    <cellStyle name="Percent 3 3 7 2 2 3 2" xfId="8555"/>
    <cellStyle name="Percent 3 3 7 2 2 3 2 2" xfId="17585"/>
    <cellStyle name="Percent 3 3 7 2 2 3 3" xfId="13103"/>
    <cellStyle name="Percent 3 3 7 2 2 4" xfId="5567"/>
    <cellStyle name="Percent 3 3 7 2 2 4 2" xfId="14597"/>
    <cellStyle name="Percent 3 3 7 2 2 5" xfId="10115"/>
    <cellStyle name="Percent 3 3 7 2 3" xfId="1836"/>
    <cellStyle name="Percent 3 3 7 2 3 2" xfId="6318"/>
    <cellStyle name="Percent 3 3 7 2 3 2 2" xfId="15348"/>
    <cellStyle name="Percent 3 3 7 2 3 3" xfId="10866"/>
    <cellStyle name="Percent 3 3 7 2 4" xfId="3330"/>
    <cellStyle name="Percent 3 3 7 2 4 2" xfId="7812"/>
    <cellStyle name="Percent 3 3 7 2 4 2 2" xfId="16842"/>
    <cellStyle name="Percent 3 3 7 2 4 3" xfId="12360"/>
    <cellStyle name="Percent 3 3 7 2 5" xfId="4824"/>
    <cellStyle name="Percent 3 3 7 2 5 2" xfId="13854"/>
    <cellStyle name="Percent 3 3 7 2 6" xfId="9372"/>
    <cellStyle name="Percent 3 3 7 3" xfId="528"/>
    <cellStyle name="Percent 3 3 7 3 2" xfId="1275"/>
    <cellStyle name="Percent 3 3 7 3 2 2" xfId="2769"/>
    <cellStyle name="Percent 3 3 7 3 2 2 2" xfId="7251"/>
    <cellStyle name="Percent 3 3 7 3 2 2 2 2" xfId="16281"/>
    <cellStyle name="Percent 3 3 7 3 2 2 3" xfId="11799"/>
    <cellStyle name="Percent 3 3 7 3 2 3" xfId="4263"/>
    <cellStyle name="Percent 3 3 7 3 2 3 2" xfId="8745"/>
    <cellStyle name="Percent 3 3 7 3 2 3 2 2" xfId="17775"/>
    <cellStyle name="Percent 3 3 7 3 2 3 3" xfId="13293"/>
    <cellStyle name="Percent 3 3 7 3 2 4" xfId="5757"/>
    <cellStyle name="Percent 3 3 7 3 2 4 2" xfId="14787"/>
    <cellStyle name="Percent 3 3 7 3 2 5" xfId="10305"/>
    <cellStyle name="Percent 3 3 7 3 3" xfId="2022"/>
    <cellStyle name="Percent 3 3 7 3 3 2" xfId="6504"/>
    <cellStyle name="Percent 3 3 7 3 3 2 2" xfId="15534"/>
    <cellStyle name="Percent 3 3 7 3 3 3" xfId="11052"/>
    <cellStyle name="Percent 3 3 7 3 4" xfId="3516"/>
    <cellStyle name="Percent 3 3 7 3 4 2" xfId="7998"/>
    <cellStyle name="Percent 3 3 7 3 4 2 2" xfId="17028"/>
    <cellStyle name="Percent 3 3 7 3 4 3" xfId="12546"/>
    <cellStyle name="Percent 3 3 7 3 5" xfId="5010"/>
    <cellStyle name="Percent 3 3 7 3 5 2" xfId="14040"/>
    <cellStyle name="Percent 3 3 7 3 6" xfId="9558"/>
    <cellStyle name="Percent 3 3 7 4" xfId="714"/>
    <cellStyle name="Percent 3 3 7 4 2" xfId="1461"/>
    <cellStyle name="Percent 3 3 7 4 2 2" xfId="2955"/>
    <cellStyle name="Percent 3 3 7 4 2 2 2" xfId="7437"/>
    <cellStyle name="Percent 3 3 7 4 2 2 2 2" xfId="16467"/>
    <cellStyle name="Percent 3 3 7 4 2 2 3" xfId="11985"/>
    <cellStyle name="Percent 3 3 7 4 2 3" xfId="4449"/>
    <cellStyle name="Percent 3 3 7 4 2 3 2" xfId="8931"/>
    <cellStyle name="Percent 3 3 7 4 2 3 2 2" xfId="17961"/>
    <cellStyle name="Percent 3 3 7 4 2 3 3" xfId="13479"/>
    <cellStyle name="Percent 3 3 7 4 2 4" xfId="5943"/>
    <cellStyle name="Percent 3 3 7 4 2 4 2" xfId="14973"/>
    <cellStyle name="Percent 3 3 7 4 2 5" xfId="10491"/>
    <cellStyle name="Percent 3 3 7 4 3" xfId="2208"/>
    <cellStyle name="Percent 3 3 7 4 3 2" xfId="6690"/>
    <cellStyle name="Percent 3 3 7 4 3 2 2" xfId="15720"/>
    <cellStyle name="Percent 3 3 7 4 3 3" xfId="11238"/>
    <cellStyle name="Percent 3 3 7 4 4" xfId="3702"/>
    <cellStyle name="Percent 3 3 7 4 4 2" xfId="8184"/>
    <cellStyle name="Percent 3 3 7 4 4 2 2" xfId="17214"/>
    <cellStyle name="Percent 3 3 7 4 4 3" xfId="12732"/>
    <cellStyle name="Percent 3 3 7 4 5" xfId="5196"/>
    <cellStyle name="Percent 3 3 7 4 5 2" xfId="14226"/>
    <cellStyle name="Percent 3 3 7 4 6" xfId="9744"/>
    <cellStyle name="Percent 3 3 7 5" xfId="901"/>
    <cellStyle name="Percent 3 3 7 5 2" xfId="2395"/>
    <cellStyle name="Percent 3 3 7 5 2 2" xfId="6877"/>
    <cellStyle name="Percent 3 3 7 5 2 2 2" xfId="15907"/>
    <cellStyle name="Percent 3 3 7 5 2 3" xfId="11425"/>
    <cellStyle name="Percent 3 3 7 5 3" xfId="3889"/>
    <cellStyle name="Percent 3 3 7 5 3 2" xfId="8371"/>
    <cellStyle name="Percent 3 3 7 5 3 2 2" xfId="17401"/>
    <cellStyle name="Percent 3 3 7 5 3 3" xfId="12919"/>
    <cellStyle name="Percent 3 3 7 5 4" xfId="5383"/>
    <cellStyle name="Percent 3 3 7 5 4 2" xfId="14413"/>
    <cellStyle name="Percent 3 3 7 5 5" xfId="9931"/>
    <cellStyle name="Percent 3 3 7 6" xfId="1650"/>
    <cellStyle name="Percent 3 3 7 6 2" xfId="6132"/>
    <cellStyle name="Percent 3 3 7 6 2 2" xfId="15162"/>
    <cellStyle name="Percent 3 3 7 6 3" xfId="10680"/>
    <cellStyle name="Percent 3 3 7 7" xfId="3144"/>
    <cellStyle name="Percent 3 3 7 7 2" xfId="7626"/>
    <cellStyle name="Percent 3 3 7 7 2 2" xfId="16656"/>
    <cellStyle name="Percent 3 3 7 7 3" xfId="12174"/>
    <cellStyle name="Percent 3 3 7 8" xfId="4638"/>
    <cellStyle name="Percent 3 3 7 8 2" xfId="13668"/>
    <cellStyle name="Percent 3 3 7 9" xfId="9186"/>
    <cellStyle name="Percent 3 3 8" xfId="179"/>
    <cellStyle name="Percent 3 3 8 2" xfId="365"/>
    <cellStyle name="Percent 3 3 8 2 2" xfId="1108"/>
    <cellStyle name="Percent 3 3 8 2 2 2" xfId="2602"/>
    <cellStyle name="Percent 3 3 8 2 2 2 2" xfId="7084"/>
    <cellStyle name="Percent 3 3 8 2 2 2 2 2" xfId="16114"/>
    <cellStyle name="Percent 3 3 8 2 2 2 3" xfId="11632"/>
    <cellStyle name="Percent 3 3 8 2 2 3" xfId="4096"/>
    <cellStyle name="Percent 3 3 8 2 2 3 2" xfId="8578"/>
    <cellStyle name="Percent 3 3 8 2 2 3 2 2" xfId="17608"/>
    <cellStyle name="Percent 3 3 8 2 2 3 3" xfId="13126"/>
    <cellStyle name="Percent 3 3 8 2 2 4" xfId="5590"/>
    <cellStyle name="Percent 3 3 8 2 2 4 2" xfId="14620"/>
    <cellStyle name="Percent 3 3 8 2 2 5" xfId="10138"/>
    <cellStyle name="Percent 3 3 8 2 3" xfId="1859"/>
    <cellStyle name="Percent 3 3 8 2 3 2" xfId="6341"/>
    <cellStyle name="Percent 3 3 8 2 3 2 2" xfId="15371"/>
    <cellStyle name="Percent 3 3 8 2 3 3" xfId="10889"/>
    <cellStyle name="Percent 3 3 8 2 4" xfId="3353"/>
    <cellStyle name="Percent 3 3 8 2 4 2" xfId="7835"/>
    <cellStyle name="Percent 3 3 8 2 4 2 2" xfId="16865"/>
    <cellStyle name="Percent 3 3 8 2 4 3" xfId="12383"/>
    <cellStyle name="Percent 3 3 8 2 5" xfId="4847"/>
    <cellStyle name="Percent 3 3 8 2 5 2" xfId="13877"/>
    <cellStyle name="Percent 3 3 8 2 6" xfId="9395"/>
    <cellStyle name="Percent 3 3 8 3" xfId="551"/>
    <cellStyle name="Percent 3 3 8 3 2" xfId="1298"/>
    <cellStyle name="Percent 3 3 8 3 2 2" xfId="2792"/>
    <cellStyle name="Percent 3 3 8 3 2 2 2" xfId="7274"/>
    <cellStyle name="Percent 3 3 8 3 2 2 2 2" xfId="16304"/>
    <cellStyle name="Percent 3 3 8 3 2 2 3" xfId="11822"/>
    <cellStyle name="Percent 3 3 8 3 2 3" xfId="4286"/>
    <cellStyle name="Percent 3 3 8 3 2 3 2" xfId="8768"/>
    <cellStyle name="Percent 3 3 8 3 2 3 2 2" xfId="17798"/>
    <cellStyle name="Percent 3 3 8 3 2 3 3" xfId="13316"/>
    <cellStyle name="Percent 3 3 8 3 2 4" xfId="5780"/>
    <cellStyle name="Percent 3 3 8 3 2 4 2" xfId="14810"/>
    <cellStyle name="Percent 3 3 8 3 2 5" xfId="10328"/>
    <cellStyle name="Percent 3 3 8 3 3" xfId="2045"/>
    <cellStyle name="Percent 3 3 8 3 3 2" xfId="6527"/>
    <cellStyle name="Percent 3 3 8 3 3 2 2" xfId="15557"/>
    <cellStyle name="Percent 3 3 8 3 3 3" xfId="11075"/>
    <cellStyle name="Percent 3 3 8 3 4" xfId="3539"/>
    <cellStyle name="Percent 3 3 8 3 4 2" xfId="8021"/>
    <cellStyle name="Percent 3 3 8 3 4 2 2" xfId="17051"/>
    <cellStyle name="Percent 3 3 8 3 4 3" xfId="12569"/>
    <cellStyle name="Percent 3 3 8 3 5" xfId="5033"/>
    <cellStyle name="Percent 3 3 8 3 5 2" xfId="14063"/>
    <cellStyle name="Percent 3 3 8 3 6" xfId="9581"/>
    <cellStyle name="Percent 3 3 8 4" xfId="737"/>
    <cellStyle name="Percent 3 3 8 4 2" xfId="1484"/>
    <cellStyle name="Percent 3 3 8 4 2 2" xfId="2978"/>
    <cellStyle name="Percent 3 3 8 4 2 2 2" xfId="7460"/>
    <cellStyle name="Percent 3 3 8 4 2 2 2 2" xfId="16490"/>
    <cellStyle name="Percent 3 3 8 4 2 2 3" xfId="12008"/>
    <cellStyle name="Percent 3 3 8 4 2 3" xfId="4472"/>
    <cellStyle name="Percent 3 3 8 4 2 3 2" xfId="8954"/>
    <cellStyle name="Percent 3 3 8 4 2 3 2 2" xfId="17984"/>
    <cellStyle name="Percent 3 3 8 4 2 3 3" xfId="13502"/>
    <cellStyle name="Percent 3 3 8 4 2 4" xfId="5966"/>
    <cellStyle name="Percent 3 3 8 4 2 4 2" xfId="14996"/>
    <cellStyle name="Percent 3 3 8 4 2 5" xfId="10514"/>
    <cellStyle name="Percent 3 3 8 4 3" xfId="2231"/>
    <cellStyle name="Percent 3 3 8 4 3 2" xfId="6713"/>
    <cellStyle name="Percent 3 3 8 4 3 2 2" xfId="15743"/>
    <cellStyle name="Percent 3 3 8 4 3 3" xfId="11261"/>
    <cellStyle name="Percent 3 3 8 4 4" xfId="3725"/>
    <cellStyle name="Percent 3 3 8 4 4 2" xfId="8207"/>
    <cellStyle name="Percent 3 3 8 4 4 2 2" xfId="17237"/>
    <cellStyle name="Percent 3 3 8 4 4 3" xfId="12755"/>
    <cellStyle name="Percent 3 3 8 4 5" xfId="5219"/>
    <cellStyle name="Percent 3 3 8 4 5 2" xfId="14249"/>
    <cellStyle name="Percent 3 3 8 4 6" xfId="9767"/>
    <cellStyle name="Percent 3 3 8 5" xfId="924"/>
    <cellStyle name="Percent 3 3 8 5 2" xfId="2418"/>
    <cellStyle name="Percent 3 3 8 5 2 2" xfId="6900"/>
    <cellStyle name="Percent 3 3 8 5 2 2 2" xfId="15930"/>
    <cellStyle name="Percent 3 3 8 5 2 3" xfId="11448"/>
    <cellStyle name="Percent 3 3 8 5 3" xfId="3912"/>
    <cellStyle name="Percent 3 3 8 5 3 2" xfId="8394"/>
    <cellStyle name="Percent 3 3 8 5 3 2 2" xfId="17424"/>
    <cellStyle name="Percent 3 3 8 5 3 3" xfId="12942"/>
    <cellStyle name="Percent 3 3 8 5 4" xfId="5406"/>
    <cellStyle name="Percent 3 3 8 5 4 2" xfId="14436"/>
    <cellStyle name="Percent 3 3 8 5 5" xfId="9954"/>
    <cellStyle name="Percent 3 3 8 6" xfId="1673"/>
    <cellStyle name="Percent 3 3 8 6 2" xfId="6155"/>
    <cellStyle name="Percent 3 3 8 6 2 2" xfId="15185"/>
    <cellStyle name="Percent 3 3 8 6 3" xfId="10703"/>
    <cellStyle name="Percent 3 3 8 7" xfId="3167"/>
    <cellStyle name="Percent 3 3 8 7 2" xfId="7649"/>
    <cellStyle name="Percent 3 3 8 7 2 2" xfId="16679"/>
    <cellStyle name="Percent 3 3 8 7 3" xfId="12197"/>
    <cellStyle name="Percent 3 3 8 8" xfId="4661"/>
    <cellStyle name="Percent 3 3 8 8 2" xfId="13691"/>
    <cellStyle name="Percent 3 3 8 9" xfId="9209"/>
    <cellStyle name="Percent 3 3 9" xfId="202"/>
    <cellStyle name="Percent 3 3 9 2" xfId="947"/>
    <cellStyle name="Percent 3 3 9 2 2" xfId="2441"/>
    <cellStyle name="Percent 3 3 9 2 2 2" xfId="6923"/>
    <cellStyle name="Percent 3 3 9 2 2 2 2" xfId="15953"/>
    <cellStyle name="Percent 3 3 9 2 2 3" xfId="11471"/>
    <cellStyle name="Percent 3 3 9 2 3" xfId="3935"/>
    <cellStyle name="Percent 3 3 9 2 3 2" xfId="8417"/>
    <cellStyle name="Percent 3 3 9 2 3 2 2" xfId="17447"/>
    <cellStyle name="Percent 3 3 9 2 3 3" xfId="12965"/>
    <cellStyle name="Percent 3 3 9 2 4" xfId="5429"/>
    <cellStyle name="Percent 3 3 9 2 4 2" xfId="14459"/>
    <cellStyle name="Percent 3 3 9 2 5" xfId="9977"/>
    <cellStyle name="Percent 3 3 9 3" xfId="1696"/>
    <cellStyle name="Percent 3 3 9 3 2" xfId="6178"/>
    <cellStyle name="Percent 3 3 9 3 2 2" xfId="15208"/>
    <cellStyle name="Percent 3 3 9 3 3" xfId="10726"/>
    <cellStyle name="Percent 3 3 9 4" xfId="3190"/>
    <cellStyle name="Percent 3 3 9 4 2" xfId="7672"/>
    <cellStyle name="Percent 3 3 9 4 2 2" xfId="16702"/>
    <cellStyle name="Percent 3 3 9 4 3" xfId="12220"/>
    <cellStyle name="Percent 3 3 9 5" xfId="4684"/>
    <cellStyle name="Percent 3 3 9 5 2" xfId="13714"/>
    <cellStyle name="Percent 3 3 9 6" xfId="9232"/>
    <cellStyle name="Percent 3 4" xfId="29"/>
    <cellStyle name="Percent 3 4 2" xfId="215"/>
    <cellStyle name="Percent 3 4 2 2" xfId="960"/>
    <cellStyle name="Percent 3 4 2 2 2" xfId="2454"/>
    <cellStyle name="Percent 3 4 2 2 2 2" xfId="6936"/>
    <cellStyle name="Percent 3 4 2 2 2 2 2" xfId="15966"/>
    <cellStyle name="Percent 3 4 2 2 2 3" xfId="11484"/>
    <cellStyle name="Percent 3 4 2 2 3" xfId="3948"/>
    <cellStyle name="Percent 3 4 2 2 3 2" xfId="8430"/>
    <cellStyle name="Percent 3 4 2 2 3 2 2" xfId="17460"/>
    <cellStyle name="Percent 3 4 2 2 3 3" xfId="12978"/>
    <cellStyle name="Percent 3 4 2 2 4" xfId="5442"/>
    <cellStyle name="Percent 3 4 2 2 4 2" xfId="14472"/>
    <cellStyle name="Percent 3 4 2 2 5" xfId="9990"/>
    <cellStyle name="Percent 3 4 2 3" xfId="1709"/>
    <cellStyle name="Percent 3 4 2 3 2" xfId="6191"/>
    <cellStyle name="Percent 3 4 2 3 2 2" xfId="15221"/>
    <cellStyle name="Percent 3 4 2 3 3" xfId="10739"/>
    <cellStyle name="Percent 3 4 2 4" xfId="3203"/>
    <cellStyle name="Percent 3 4 2 4 2" xfId="7685"/>
    <cellStyle name="Percent 3 4 2 4 2 2" xfId="16715"/>
    <cellStyle name="Percent 3 4 2 4 3" xfId="12233"/>
    <cellStyle name="Percent 3 4 2 5" xfId="4697"/>
    <cellStyle name="Percent 3 4 2 5 2" xfId="13727"/>
    <cellStyle name="Percent 3 4 2 6" xfId="9245"/>
    <cellStyle name="Percent 3 4 3" xfId="401"/>
    <cellStyle name="Percent 3 4 3 2" xfId="1148"/>
    <cellStyle name="Percent 3 4 3 2 2" xfId="2642"/>
    <cellStyle name="Percent 3 4 3 2 2 2" xfId="7124"/>
    <cellStyle name="Percent 3 4 3 2 2 2 2" xfId="16154"/>
    <cellStyle name="Percent 3 4 3 2 2 3" xfId="11672"/>
    <cellStyle name="Percent 3 4 3 2 3" xfId="4136"/>
    <cellStyle name="Percent 3 4 3 2 3 2" xfId="8618"/>
    <cellStyle name="Percent 3 4 3 2 3 2 2" xfId="17648"/>
    <cellStyle name="Percent 3 4 3 2 3 3" xfId="13166"/>
    <cellStyle name="Percent 3 4 3 2 4" xfId="5630"/>
    <cellStyle name="Percent 3 4 3 2 4 2" xfId="14660"/>
    <cellStyle name="Percent 3 4 3 2 5" xfId="10178"/>
    <cellStyle name="Percent 3 4 3 3" xfId="1895"/>
    <cellStyle name="Percent 3 4 3 3 2" xfId="6377"/>
    <cellStyle name="Percent 3 4 3 3 2 2" xfId="15407"/>
    <cellStyle name="Percent 3 4 3 3 3" xfId="10925"/>
    <cellStyle name="Percent 3 4 3 4" xfId="3389"/>
    <cellStyle name="Percent 3 4 3 4 2" xfId="7871"/>
    <cellStyle name="Percent 3 4 3 4 2 2" xfId="16901"/>
    <cellStyle name="Percent 3 4 3 4 3" xfId="12419"/>
    <cellStyle name="Percent 3 4 3 5" xfId="4883"/>
    <cellStyle name="Percent 3 4 3 5 2" xfId="13913"/>
    <cellStyle name="Percent 3 4 3 6" xfId="9431"/>
    <cellStyle name="Percent 3 4 4" xfId="587"/>
    <cellStyle name="Percent 3 4 4 2" xfId="1334"/>
    <cellStyle name="Percent 3 4 4 2 2" xfId="2828"/>
    <cellStyle name="Percent 3 4 4 2 2 2" xfId="7310"/>
    <cellStyle name="Percent 3 4 4 2 2 2 2" xfId="16340"/>
    <cellStyle name="Percent 3 4 4 2 2 3" xfId="11858"/>
    <cellStyle name="Percent 3 4 4 2 3" xfId="4322"/>
    <cellStyle name="Percent 3 4 4 2 3 2" xfId="8804"/>
    <cellStyle name="Percent 3 4 4 2 3 2 2" xfId="17834"/>
    <cellStyle name="Percent 3 4 4 2 3 3" xfId="13352"/>
    <cellStyle name="Percent 3 4 4 2 4" xfId="5816"/>
    <cellStyle name="Percent 3 4 4 2 4 2" xfId="14846"/>
    <cellStyle name="Percent 3 4 4 2 5" xfId="10364"/>
    <cellStyle name="Percent 3 4 4 3" xfId="2081"/>
    <cellStyle name="Percent 3 4 4 3 2" xfId="6563"/>
    <cellStyle name="Percent 3 4 4 3 2 2" xfId="15593"/>
    <cellStyle name="Percent 3 4 4 3 3" xfId="11111"/>
    <cellStyle name="Percent 3 4 4 4" xfId="3575"/>
    <cellStyle name="Percent 3 4 4 4 2" xfId="8057"/>
    <cellStyle name="Percent 3 4 4 4 2 2" xfId="17087"/>
    <cellStyle name="Percent 3 4 4 4 3" xfId="12605"/>
    <cellStyle name="Percent 3 4 4 5" xfId="5069"/>
    <cellStyle name="Percent 3 4 4 5 2" xfId="14099"/>
    <cellStyle name="Percent 3 4 4 6" xfId="9617"/>
    <cellStyle name="Percent 3 4 5" xfId="774"/>
    <cellStyle name="Percent 3 4 5 2" xfId="2268"/>
    <cellStyle name="Percent 3 4 5 2 2" xfId="6750"/>
    <cellStyle name="Percent 3 4 5 2 2 2" xfId="15780"/>
    <cellStyle name="Percent 3 4 5 2 3" xfId="11298"/>
    <cellStyle name="Percent 3 4 5 3" xfId="3762"/>
    <cellStyle name="Percent 3 4 5 3 2" xfId="8244"/>
    <cellStyle name="Percent 3 4 5 3 2 2" xfId="17274"/>
    <cellStyle name="Percent 3 4 5 3 3" xfId="12792"/>
    <cellStyle name="Percent 3 4 5 4" xfId="5256"/>
    <cellStyle name="Percent 3 4 5 4 2" xfId="14286"/>
    <cellStyle name="Percent 3 4 5 5" xfId="9804"/>
    <cellStyle name="Percent 3 4 6" xfId="1523"/>
    <cellStyle name="Percent 3 4 6 2" xfId="6005"/>
    <cellStyle name="Percent 3 4 6 2 2" xfId="15035"/>
    <cellStyle name="Percent 3 4 6 3" xfId="10553"/>
    <cellStyle name="Percent 3 4 7" xfId="3017"/>
    <cellStyle name="Percent 3 4 7 2" xfId="7499"/>
    <cellStyle name="Percent 3 4 7 2 2" xfId="16529"/>
    <cellStyle name="Percent 3 4 7 3" xfId="12047"/>
    <cellStyle name="Percent 3 4 8" xfId="4511"/>
    <cellStyle name="Percent 3 4 8 2" xfId="13541"/>
    <cellStyle name="Percent 3 4 9" xfId="9059"/>
    <cellStyle name="Percent 3 5" xfId="52"/>
    <cellStyle name="Percent 3 5 2" xfId="238"/>
    <cellStyle name="Percent 3 5 2 2" xfId="983"/>
    <cellStyle name="Percent 3 5 2 2 2" xfId="2477"/>
    <cellStyle name="Percent 3 5 2 2 2 2" xfId="6959"/>
    <cellStyle name="Percent 3 5 2 2 2 2 2" xfId="15989"/>
    <cellStyle name="Percent 3 5 2 2 2 3" xfId="11507"/>
    <cellStyle name="Percent 3 5 2 2 3" xfId="3971"/>
    <cellStyle name="Percent 3 5 2 2 3 2" xfId="8453"/>
    <cellStyle name="Percent 3 5 2 2 3 2 2" xfId="17483"/>
    <cellStyle name="Percent 3 5 2 2 3 3" xfId="13001"/>
    <cellStyle name="Percent 3 5 2 2 4" xfId="5465"/>
    <cellStyle name="Percent 3 5 2 2 4 2" xfId="14495"/>
    <cellStyle name="Percent 3 5 2 2 5" xfId="10013"/>
    <cellStyle name="Percent 3 5 2 3" xfId="1732"/>
    <cellStyle name="Percent 3 5 2 3 2" xfId="6214"/>
    <cellStyle name="Percent 3 5 2 3 2 2" xfId="15244"/>
    <cellStyle name="Percent 3 5 2 3 3" xfId="10762"/>
    <cellStyle name="Percent 3 5 2 4" xfId="3226"/>
    <cellStyle name="Percent 3 5 2 4 2" xfId="7708"/>
    <cellStyle name="Percent 3 5 2 4 2 2" xfId="16738"/>
    <cellStyle name="Percent 3 5 2 4 3" xfId="12256"/>
    <cellStyle name="Percent 3 5 2 5" xfId="4720"/>
    <cellStyle name="Percent 3 5 2 5 2" xfId="13750"/>
    <cellStyle name="Percent 3 5 2 6" xfId="9268"/>
    <cellStyle name="Percent 3 5 3" xfId="424"/>
    <cellStyle name="Percent 3 5 3 2" xfId="1171"/>
    <cellStyle name="Percent 3 5 3 2 2" xfId="2665"/>
    <cellStyle name="Percent 3 5 3 2 2 2" xfId="7147"/>
    <cellStyle name="Percent 3 5 3 2 2 2 2" xfId="16177"/>
    <cellStyle name="Percent 3 5 3 2 2 3" xfId="11695"/>
    <cellStyle name="Percent 3 5 3 2 3" xfId="4159"/>
    <cellStyle name="Percent 3 5 3 2 3 2" xfId="8641"/>
    <cellStyle name="Percent 3 5 3 2 3 2 2" xfId="17671"/>
    <cellStyle name="Percent 3 5 3 2 3 3" xfId="13189"/>
    <cellStyle name="Percent 3 5 3 2 4" xfId="5653"/>
    <cellStyle name="Percent 3 5 3 2 4 2" xfId="14683"/>
    <cellStyle name="Percent 3 5 3 2 5" xfId="10201"/>
    <cellStyle name="Percent 3 5 3 3" xfId="1918"/>
    <cellStyle name="Percent 3 5 3 3 2" xfId="6400"/>
    <cellStyle name="Percent 3 5 3 3 2 2" xfId="15430"/>
    <cellStyle name="Percent 3 5 3 3 3" xfId="10948"/>
    <cellStyle name="Percent 3 5 3 4" xfId="3412"/>
    <cellStyle name="Percent 3 5 3 4 2" xfId="7894"/>
    <cellStyle name="Percent 3 5 3 4 2 2" xfId="16924"/>
    <cellStyle name="Percent 3 5 3 4 3" xfId="12442"/>
    <cellStyle name="Percent 3 5 3 5" xfId="4906"/>
    <cellStyle name="Percent 3 5 3 5 2" xfId="13936"/>
    <cellStyle name="Percent 3 5 3 6" xfId="9454"/>
    <cellStyle name="Percent 3 5 4" xfId="610"/>
    <cellStyle name="Percent 3 5 4 2" xfId="1357"/>
    <cellStyle name="Percent 3 5 4 2 2" xfId="2851"/>
    <cellStyle name="Percent 3 5 4 2 2 2" xfId="7333"/>
    <cellStyle name="Percent 3 5 4 2 2 2 2" xfId="16363"/>
    <cellStyle name="Percent 3 5 4 2 2 3" xfId="11881"/>
    <cellStyle name="Percent 3 5 4 2 3" xfId="4345"/>
    <cellStyle name="Percent 3 5 4 2 3 2" xfId="8827"/>
    <cellStyle name="Percent 3 5 4 2 3 2 2" xfId="17857"/>
    <cellStyle name="Percent 3 5 4 2 3 3" xfId="13375"/>
    <cellStyle name="Percent 3 5 4 2 4" xfId="5839"/>
    <cellStyle name="Percent 3 5 4 2 4 2" xfId="14869"/>
    <cellStyle name="Percent 3 5 4 2 5" xfId="10387"/>
    <cellStyle name="Percent 3 5 4 3" xfId="2104"/>
    <cellStyle name="Percent 3 5 4 3 2" xfId="6586"/>
    <cellStyle name="Percent 3 5 4 3 2 2" xfId="15616"/>
    <cellStyle name="Percent 3 5 4 3 3" xfId="11134"/>
    <cellStyle name="Percent 3 5 4 4" xfId="3598"/>
    <cellStyle name="Percent 3 5 4 4 2" xfId="8080"/>
    <cellStyle name="Percent 3 5 4 4 2 2" xfId="17110"/>
    <cellStyle name="Percent 3 5 4 4 3" xfId="12628"/>
    <cellStyle name="Percent 3 5 4 5" xfId="5092"/>
    <cellStyle name="Percent 3 5 4 5 2" xfId="14122"/>
    <cellStyle name="Percent 3 5 4 6" xfId="9640"/>
    <cellStyle name="Percent 3 5 5" xfId="797"/>
    <cellStyle name="Percent 3 5 5 2" xfId="2291"/>
    <cellStyle name="Percent 3 5 5 2 2" xfId="6773"/>
    <cellStyle name="Percent 3 5 5 2 2 2" xfId="15803"/>
    <cellStyle name="Percent 3 5 5 2 3" xfId="11321"/>
    <cellStyle name="Percent 3 5 5 3" xfId="3785"/>
    <cellStyle name="Percent 3 5 5 3 2" xfId="8267"/>
    <cellStyle name="Percent 3 5 5 3 2 2" xfId="17297"/>
    <cellStyle name="Percent 3 5 5 3 3" xfId="12815"/>
    <cellStyle name="Percent 3 5 5 4" xfId="5279"/>
    <cellStyle name="Percent 3 5 5 4 2" xfId="14309"/>
    <cellStyle name="Percent 3 5 5 5" xfId="9827"/>
    <cellStyle name="Percent 3 5 6" xfId="1546"/>
    <cellStyle name="Percent 3 5 6 2" xfId="6028"/>
    <cellStyle name="Percent 3 5 6 2 2" xfId="15058"/>
    <cellStyle name="Percent 3 5 6 3" xfId="10576"/>
    <cellStyle name="Percent 3 5 7" xfId="3040"/>
    <cellStyle name="Percent 3 5 7 2" xfId="7522"/>
    <cellStyle name="Percent 3 5 7 2 2" xfId="16552"/>
    <cellStyle name="Percent 3 5 7 3" xfId="12070"/>
    <cellStyle name="Percent 3 5 8" xfId="4534"/>
    <cellStyle name="Percent 3 5 8 2" xfId="13564"/>
    <cellStyle name="Percent 3 5 9" xfId="9082"/>
    <cellStyle name="Percent 3 6" xfId="76"/>
    <cellStyle name="Percent 3 6 2" xfId="262"/>
    <cellStyle name="Percent 3 6 2 2" xfId="1006"/>
    <cellStyle name="Percent 3 6 2 2 2" xfId="2500"/>
    <cellStyle name="Percent 3 6 2 2 2 2" xfId="6982"/>
    <cellStyle name="Percent 3 6 2 2 2 2 2" xfId="16012"/>
    <cellStyle name="Percent 3 6 2 2 2 3" xfId="11530"/>
    <cellStyle name="Percent 3 6 2 2 3" xfId="3994"/>
    <cellStyle name="Percent 3 6 2 2 3 2" xfId="8476"/>
    <cellStyle name="Percent 3 6 2 2 3 2 2" xfId="17506"/>
    <cellStyle name="Percent 3 6 2 2 3 3" xfId="13024"/>
    <cellStyle name="Percent 3 6 2 2 4" xfId="5488"/>
    <cellStyle name="Percent 3 6 2 2 4 2" xfId="14518"/>
    <cellStyle name="Percent 3 6 2 2 5" xfId="10036"/>
    <cellStyle name="Percent 3 6 2 3" xfId="1756"/>
    <cellStyle name="Percent 3 6 2 3 2" xfId="6238"/>
    <cellStyle name="Percent 3 6 2 3 2 2" xfId="15268"/>
    <cellStyle name="Percent 3 6 2 3 3" xfId="10786"/>
    <cellStyle name="Percent 3 6 2 4" xfId="3250"/>
    <cellStyle name="Percent 3 6 2 4 2" xfId="7732"/>
    <cellStyle name="Percent 3 6 2 4 2 2" xfId="16762"/>
    <cellStyle name="Percent 3 6 2 4 3" xfId="12280"/>
    <cellStyle name="Percent 3 6 2 5" xfId="4744"/>
    <cellStyle name="Percent 3 6 2 5 2" xfId="13774"/>
    <cellStyle name="Percent 3 6 2 6" xfId="9292"/>
    <cellStyle name="Percent 3 6 3" xfId="448"/>
    <cellStyle name="Percent 3 6 3 2" xfId="1195"/>
    <cellStyle name="Percent 3 6 3 2 2" xfId="2689"/>
    <cellStyle name="Percent 3 6 3 2 2 2" xfId="7171"/>
    <cellStyle name="Percent 3 6 3 2 2 2 2" xfId="16201"/>
    <cellStyle name="Percent 3 6 3 2 2 3" xfId="11719"/>
    <cellStyle name="Percent 3 6 3 2 3" xfId="4183"/>
    <cellStyle name="Percent 3 6 3 2 3 2" xfId="8665"/>
    <cellStyle name="Percent 3 6 3 2 3 2 2" xfId="17695"/>
    <cellStyle name="Percent 3 6 3 2 3 3" xfId="13213"/>
    <cellStyle name="Percent 3 6 3 2 4" xfId="5677"/>
    <cellStyle name="Percent 3 6 3 2 4 2" xfId="14707"/>
    <cellStyle name="Percent 3 6 3 2 5" xfId="10225"/>
    <cellStyle name="Percent 3 6 3 3" xfId="1942"/>
    <cellStyle name="Percent 3 6 3 3 2" xfId="6424"/>
    <cellStyle name="Percent 3 6 3 3 2 2" xfId="15454"/>
    <cellStyle name="Percent 3 6 3 3 3" xfId="10972"/>
    <cellStyle name="Percent 3 6 3 4" xfId="3436"/>
    <cellStyle name="Percent 3 6 3 4 2" xfId="7918"/>
    <cellStyle name="Percent 3 6 3 4 2 2" xfId="16948"/>
    <cellStyle name="Percent 3 6 3 4 3" xfId="12466"/>
    <cellStyle name="Percent 3 6 3 5" xfId="4930"/>
    <cellStyle name="Percent 3 6 3 5 2" xfId="13960"/>
    <cellStyle name="Percent 3 6 3 6" xfId="9478"/>
    <cellStyle name="Percent 3 6 4" xfId="634"/>
    <cellStyle name="Percent 3 6 4 2" xfId="1381"/>
    <cellStyle name="Percent 3 6 4 2 2" xfId="2875"/>
    <cellStyle name="Percent 3 6 4 2 2 2" xfId="7357"/>
    <cellStyle name="Percent 3 6 4 2 2 2 2" xfId="16387"/>
    <cellStyle name="Percent 3 6 4 2 2 3" xfId="11905"/>
    <cellStyle name="Percent 3 6 4 2 3" xfId="4369"/>
    <cellStyle name="Percent 3 6 4 2 3 2" xfId="8851"/>
    <cellStyle name="Percent 3 6 4 2 3 2 2" xfId="17881"/>
    <cellStyle name="Percent 3 6 4 2 3 3" xfId="13399"/>
    <cellStyle name="Percent 3 6 4 2 4" xfId="5863"/>
    <cellStyle name="Percent 3 6 4 2 4 2" xfId="14893"/>
    <cellStyle name="Percent 3 6 4 2 5" xfId="10411"/>
    <cellStyle name="Percent 3 6 4 3" xfId="2128"/>
    <cellStyle name="Percent 3 6 4 3 2" xfId="6610"/>
    <cellStyle name="Percent 3 6 4 3 2 2" xfId="15640"/>
    <cellStyle name="Percent 3 6 4 3 3" xfId="11158"/>
    <cellStyle name="Percent 3 6 4 4" xfId="3622"/>
    <cellStyle name="Percent 3 6 4 4 2" xfId="8104"/>
    <cellStyle name="Percent 3 6 4 4 2 2" xfId="17134"/>
    <cellStyle name="Percent 3 6 4 4 3" xfId="12652"/>
    <cellStyle name="Percent 3 6 4 5" xfId="5116"/>
    <cellStyle name="Percent 3 6 4 5 2" xfId="14146"/>
    <cellStyle name="Percent 3 6 4 6" xfId="9664"/>
    <cellStyle name="Percent 3 6 5" xfId="821"/>
    <cellStyle name="Percent 3 6 5 2" xfId="2315"/>
    <cellStyle name="Percent 3 6 5 2 2" xfId="6797"/>
    <cellStyle name="Percent 3 6 5 2 2 2" xfId="15827"/>
    <cellStyle name="Percent 3 6 5 2 3" xfId="11345"/>
    <cellStyle name="Percent 3 6 5 3" xfId="3809"/>
    <cellStyle name="Percent 3 6 5 3 2" xfId="8291"/>
    <cellStyle name="Percent 3 6 5 3 2 2" xfId="17321"/>
    <cellStyle name="Percent 3 6 5 3 3" xfId="12839"/>
    <cellStyle name="Percent 3 6 5 4" xfId="5303"/>
    <cellStyle name="Percent 3 6 5 4 2" xfId="14333"/>
    <cellStyle name="Percent 3 6 5 5" xfId="9851"/>
    <cellStyle name="Percent 3 6 6" xfId="1570"/>
    <cellStyle name="Percent 3 6 6 2" xfId="6052"/>
    <cellStyle name="Percent 3 6 6 2 2" xfId="15082"/>
    <cellStyle name="Percent 3 6 6 3" xfId="10600"/>
    <cellStyle name="Percent 3 6 7" xfId="3064"/>
    <cellStyle name="Percent 3 6 7 2" xfId="7546"/>
    <cellStyle name="Percent 3 6 7 2 2" xfId="16576"/>
    <cellStyle name="Percent 3 6 7 3" xfId="12094"/>
    <cellStyle name="Percent 3 6 8" xfId="4558"/>
    <cellStyle name="Percent 3 6 8 2" xfId="13588"/>
    <cellStyle name="Percent 3 6 9" xfId="9106"/>
    <cellStyle name="Percent 3 7" xfId="118"/>
    <cellStyle name="Percent 3 7 2" xfId="304"/>
    <cellStyle name="Percent 3 7 2 2" xfId="1047"/>
    <cellStyle name="Percent 3 7 2 2 2" xfId="2541"/>
    <cellStyle name="Percent 3 7 2 2 2 2" xfId="7023"/>
    <cellStyle name="Percent 3 7 2 2 2 2 2" xfId="16053"/>
    <cellStyle name="Percent 3 7 2 2 2 3" xfId="11571"/>
    <cellStyle name="Percent 3 7 2 2 3" xfId="4035"/>
    <cellStyle name="Percent 3 7 2 2 3 2" xfId="8517"/>
    <cellStyle name="Percent 3 7 2 2 3 2 2" xfId="17547"/>
    <cellStyle name="Percent 3 7 2 2 3 3" xfId="13065"/>
    <cellStyle name="Percent 3 7 2 2 4" xfId="5529"/>
    <cellStyle name="Percent 3 7 2 2 4 2" xfId="14559"/>
    <cellStyle name="Percent 3 7 2 2 5" xfId="10077"/>
    <cellStyle name="Percent 3 7 2 3" xfId="1798"/>
    <cellStyle name="Percent 3 7 2 3 2" xfId="6280"/>
    <cellStyle name="Percent 3 7 2 3 2 2" xfId="15310"/>
    <cellStyle name="Percent 3 7 2 3 3" xfId="10828"/>
    <cellStyle name="Percent 3 7 2 4" xfId="3292"/>
    <cellStyle name="Percent 3 7 2 4 2" xfId="7774"/>
    <cellStyle name="Percent 3 7 2 4 2 2" xfId="16804"/>
    <cellStyle name="Percent 3 7 2 4 3" xfId="12322"/>
    <cellStyle name="Percent 3 7 2 5" xfId="4786"/>
    <cellStyle name="Percent 3 7 2 5 2" xfId="13816"/>
    <cellStyle name="Percent 3 7 2 6" xfId="9334"/>
    <cellStyle name="Percent 3 7 3" xfId="490"/>
    <cellStyle name="Percent 3 7 3 2" xfId="1237"/>
    <cellStyle name="Percent 3 7 3 2 2" xfId="2731"/>
    <cellStyle name="Percent 3 7 3 2 2 2" xfId="7213"/>
    <cellStyle name="Percent 3 7 3 2 2 2 2" xfId="16243"/>
    <cellStyle name="Percent 3 7 3 2 2 3" xfId="11761"/>
    <cellStyle name="Percent 3 7 3 2 3" xfId="4225"/>
    <cellStyle name="Percent 3 7 3 2 3 2" xfId="8707"/>
    <cellStyle name="Percent 3 7 3 2 3 2 2" xfId="17737"/>
    <cellStyle name="Percent 3 7 3 2 3 3" xfId="13255"/>
    <cellStyle name="Percent 3 7 3 2 4" xfId="5719"/>
    <cellStyle name="Percent 3 7 3 2 4 2" xfId="14749"/>
    <cellStyle name="Percent 3 7 3 2 5" xfId="10267"/>
    <cellStyle name="Percent 3 7 3 3" xfId="1984"/>
    <cellStyle name="Percent 3 7 3 3 2" xfId="6466"/>
    <cellStyle name="Percent 3 7 3 3 2 2" xfId="15496"/>
    <cellStyle name="Percent 3 7 3 3 3" xfId="11014"/>
    <cellStyle name="Percent 3 7 3 4" xfId="3478"/>
    <cellStyle name="Percent 3 7 3 4 2" xfId="7960"/>
    <cellStyle name="Percent 3 7 3 4 2 2" xfId="16990"/>
    <cellStyle name="Percent 3 7 3 4 3" xfId="12508"/>
    <cellStyle name="Percent 3 7 3 5" xfId="4972"/>
    <cellStyle name="Percent 3 7 3 5 2" xfId="14002"/>
    <cellStyle name="Percent 3 7 3 6" xfId="9520"/>
    <cellStyle name="Percent 3 7 4" xfId="676"/>
    <cellStyle name="Percent 3 7 4 2" xfId="1423"/>
    <cellStyle name="Percent 3 7 4 2 2" xfId="2917"/>
    <cellStyle name="Percent 3 7 4 2 2 2" xfId="7399"/>
    <cellStyle name="Percent 3 7 4 2 2 2 2" xfId="16429"/>
    <cellStyle name="Percent 3 7 4 2 2 3" xfId="11947"/>
    <cellStyle name="Percent 3 7 4 2 3" xfId="4411"/>
    <cellStyle name="Percent 3 7 4 2 3 2" xfId="8893"/>
    <cellStyle name="Percent 3 7 4 2 3 2 2" xfId="17923"/>
    <cellStyle name="Percent 3 7 4 2 3 3" xfId="13441"/>
    <cellStyle name="Percent 3 7 4 2 4" xfId="5905"/>
    <cellStyle name="Percent 3 7 4 2 4 2" xfId="14935"/>
    <cellStyle name="Percent 3 7 4 2 5" xfId="10453"/>
    <cellStyle name="Percent 3 7 4 3" xfId="2170"/>
    <cellStyle name="Percent 3 7 4 3 2" xfId="6652"/>
    <cellStyle name="Percent 3 7 4 3 2 2" xfId="15682"/>
    <cellStyle name="Percent 3 7 4 3 3" xfId="11200"/>
    <cellStyle name="Percent 3 7 4 4" xfId="3664"/>
    <cellStyle name="Percent 3 7 4 4 2" xfId="8146"/>
    <cellStyle name="Percent 3 7 4 4 2 2" xfId="17176"/>
    <cellStyle name="Percent 3 7 4 4 3" xfId="12694"/>
    <cellStyle name="Percent 3 7 4 5" xfId="5158"/>
    <cellStyle name="Percent 3 7 4 5 2" xfId="14188"/>
    <cellStyle name="Percent 3 7 4 6" xfId="9706"/>
    <cellStyle name="Percent 3 7 5" xfId="863"/>
    <cellStyle name="Percent 3 7 5 2" xfId="2357"/>
    <cellStyle name="Percent 3 7 5 2 2" xfId="6839"/>
    <cellStyle name="Percent 3 7 5 2 2 2" xfId="15869"/>
    <cellStyle name="Percent 3 7 5 2 3" xfId="11387"/>
    <cellStyle name="Percent 3 7 5 3" xfId="3851"/>
    <cellStyle name="Percent 3 7 5 3 2" xfId="8333"/>
    <cellStyle name="Percent 3 7 5 3 2 2" xfId="17363"/>
    <cellStyle name="Percent 3 7 5 3 3" xfId="12881"/>
    <cellStyle name="Percent 3 7 5 4" xfId="5345"/>
    <cellStyle name="Percent 3 7 5 4 2" xfId="14375"/>
    <cellStyle name="Percent 3 7 5 5" xfId="9893"/>
    <cellStyle name="Percent 3 7 6" xfId="1612"/>
    <cellStyle name="Percent 3 7 6 2" xfId="6094"/>
    <cellStyle name="Percent 3 7 6 2 2" xfId="15124"/>
    <cellStyle name="Percent 3 7 6 3" xfId="10642"/>
    <cellStyle name="Percent 3 7 7" xfId="3106"/>
    <cellStyle name="Percent 3 7 7 2" xfId="7588"/>
    <cellStyle name="Percent 3 7 7 2 2" xfId="16618"/>
    <cellStyle name="Percent 3 7 7 3" xfId="12136"/>
    <cellStyle name="Percent 3 7 8" xfId="4600"/>
    <cellStyle name="Percent 3 7 8 2" xfId="13630"/>
    <cellStyle name="Percent 3 7 9" xfId="9148"/>
    <cellStyle name="Percent 3 8" xfId="123"/>
    <cellStyle name="Percent 3 8 2" xfId="309"/>
    <cellStyle name="Percent 3 8 2 2" xfId="1052"/>
    <cellStyle name="Percent 3 8 2 2 2" xfId="2546"/>
    <cellStyle name="Percent 3 8 2 2 2 2" xfId="7028"/>
    <cellStyle name="Percent 3 8 2 2 2 2 2" xfId="16058"/>
    <cellStyle name="Percent 3 8 2 2 2 3" xfId="11576"/>
    <cellStyle name="Percent 3 8 2 2 3" xfId="4040"/>
    <cellStyle name="Percent 3 8 2 2 3 2" xfId="8522"/>
    <cellStyle name="Percent 3 8 2 2 3 2 2" xfId="17552"/>
    <cellStyle name="Percent 3 8 2 2 3 3" xfId="13070"/>
    <cellStyle name="Percent 3 8 2 2 4" xfId="5534"/>
    <cellStyle name="Percent 3 8 2 2 4 2" xfId="14564"/>
    <cellStyle name="Percent 3 8 2 2 5" xfId="10082"/>
    <cellStyle name="Percent 3 8 2 3" xfId="1803"/>
    <cellStyle name="Percent 3 8 2 3 2" xfId="6285"/>
    <cellStyle name="Percent 3 8 2 3 2 2" xfId="15315"/>
    <cellStyle name="Percent 3 8 2 3 3" xfId="10833"/>
    <cellStyle name="Percent 3 8 2 4" xfId="3297"/>
    <cellStyle name="Percent 3 8 2 4 2" xfId="7779"/>
    <cellStyle name="Percent 3 8 2 4 2 2" xfId="16809"/>
    <cellStyle name="Percent 3 8 2 4 3" xfId="12327"/>
    <cellStyle name="Percent 3 8 2 5" xfId="4791"/>
    <cellStyle name="Percent 3 8 2 5 2" xfId="13821"/>
    <cellStyle name="Percent 3 8 2 6" xfId="9339"/>
    <cellStyle name="Percent 3 8 3" xfId="495"/>
    <cellStyle name="Percent 3 8 3 2" xfId="1242"/>
    <cellStyle name="Percent 3 8 3 2 2" xfId="2736"/>
    <cellStyle name="Percent 3 8 3 2 2 2" xfId="7218"/>
    <cellStyle name="Percent 3 8 3 2 2 2 2" xfId="16248"/>
    <cellStyle name="Percent 3 8 3 2 2 3" xfId="11766"/>
    <cellStyle name="Percent 3 8 3 2 3" xfId="4230"/>
    <cellStyle name="Percent 3 8 3 2 3 2" xfId="8712"/>
    <cellStyle name="Percent 3 8 3 2 3 2 2" xfId="17742"/>
    <cellStyle name="Percent 3 8 3 2 3 3" xfId="13260"/>
    <cellStyle name="Percent 3 8 3 2 4" xfId="5724"/>
    <cellStyle name="Percent 3 8 3 2 4 2" xfId="14754"/>
    <cellStyle name="Percent 3 8 3 2 5" xfId="10272"/>
    <cellStyle name="Percent 3 8 3 3" xfId="1989"/>
    <cellStyle name="Percent 3 8 3 3 2" xfId="6471"/>
    <cellStyle name="Percent 3 8 3 3 2 2" xfId="15501"/>
    <cellStyle name="Percent 3 8 3 3 3" xfId="11019"/>
    <cellStyle name="Percent 3 8 3 4" xfId="3483"/>
    <cellStyle name="Percent 3 8 3 4 2" xfId="7965"/>
    <cellStyle name="Percent 3 8 3 4 2 2" xfId="16995"/>
    <cellStyle name="Percent 3 8 3 4 3" xfId="12513"/>
    <cellStyle name="Percent 3 8 3 5" xfId="4977"/>
    <cellStyle name="Percent 3 8 3 5 2" xfId="14007"/>
    <cellStyle name="Percent 3 8 3 6" xfId="9525"/>
    <cellStyle name="Percent 3 8 4" xfId="681"/>
    <cellStyle name="Percent 3 8 4 2" xfId="1428"/>
    <cellStyle name="Percent 3 8 4 2 2" xfId="2922"/>
    <cellStyle name="Percent 3 8 4 2 2 2" xfId="7404"/>
    <cellStyle name="Percent 3 8 4 2 2 2 2" xfId="16434"/>
    <cellStyle name="Percent 3 8 4 2 2 3" xfId="11952"/>
    <cellStyle name="Percent 3 8 4 2 3" xfId="4416"/>
    <cellStyle name="Percent 3 8 4 2 3 2" xfId="8898"/>
    <cellStyle name="Percent 3 8 4 2 3 2 2" xfId="17928"/>
    <cellStyle name="Percent 3 8 4 2 3 3" xfId="13446"/>
    <cellStyle name="Percent 3 8 4 2 4" xfId="5910"/>
    <cellStyle name="Percent 3 8 4 2 4 2" xfId="14940"/>
    <cellStyle name="Percent 3 8 4 2 5" xfId="10458"/>
    <cellStyle name="Percent 3 8 4 3" xfId="2175"/>
    <cellStyle name="Percent 3 8 4 3 2" xfId="6657"/>
    <cellStyle name="Percent 3 8 4 3 2 2" xfId="15687"/>
    <cellStyle name="Percent 3 8 4 3 3" xfId="11205"/>
    <cellStyle name="Percent 3 8 4 4" xfId="3669"/>
    <cellStyle name="Percent 3 8 4 4 2" xfId="8151"/>
    <cellStyle name="Percent 3 8 4 4 2 2" xfId="17181"/>
    <cellStyle name="Percent 3 8 4 4 3" xfId="12699"/>
    <cellStyle name="Percent 3 8 4 5" xfId="5163"/>
    <cellStyle name="Percent 3 8 4 5 2" xfId="14193"/>
    <cellStyle name="Percent 3 8 4 6" xfId="9711"/>
    <cellStyle name="Percent 3 8 5" xfId="868"/>
    <cellStyle name="Percent 3 8 5 2" xfId="2362"/>
    <cellStyle name="Percent 3 8 5 2 2" xfId="6844"/>
    <cellStyle name="Percent 3 8 5 2 2 2" xfId="15874"/>
    <cellStyle name="Percent 3 8 5 2 3" xfId="11392"/>
    <cellStyle name="Percent 3 8 5 3" xfId="3856"/>
    <cellStyle name="Percent 3 8 5 3 2" xfId="8338"/>
    <cellStyle name="Percent 3 8 5 3 2 2" xfId="17368"/>
    <cellStyle name="Percent 3 8 5 3 3" xfId="12886"/>
    <cellStyle name="Percent 3 8 5 4" xfId="5350"/>
    <cellStyle name="Percent 3 8 5 4 2" xfId="14380"/>
    <cellStyle name="Percent 3 8 5 5" xfId="9898"/>
    <cellStyle name="Percent 3 8 6" xfId="1617"/>
    <cellStyle name="Percent 3 8 6 2" xfId="6099"/>
    <cellStyle name="Percent 3 8 6 2 2" xfId="15129"/>
    <cellStyle name="Percent 3 8 6 3" xfId="10647"/>
    <cellStyle name="Percent 3 8 7" xfId="3111"/>
    <cellStyle name="Percent 3 8 7 2" xfId="7593"/>
    <cellStyle name="Percent 3 8 7 2 2" xfId="16623"/>
    <cellStyle name="Percent 3 8 7 3" xfId="12141"/>
    <cellStyle name="Percent 3 8 8" xfId="4605"/>
    <cellStyle name="Percent 3 8 8 2" xfId="13635"/>
    <cellStyle name="Percent 3 8 9" xfId="9153"/>
    <cellStyle name="Percent 3 9" xfId="146"/>
    <cellStyle name="Percent 3 9 2" xfId="332"/>
    <cellStyle name="Percent 3 9 2 2" xfId="1075"/>
    <cellStyle name="Percent 3 9 2 2 2" xfId="2569"/>
    <cellStyle name="Percent 3 9 2 2 2 2" xfId="7051"/>
    <cellStyle name="Percent 3 9 2 2 2 2 2" xfId="16081"/>
    <cellStyle name="Percent 3 9 2 2 2 3" xfId="11599"/>
    <cellStyle name="Percent 3 9 2 2 3" xfId="4063"/>
    <cellStyle name="Percent 3 9 2 2 3 2" xfId="8545"/>
    <cellStyle name="Percent 3 9 2 2 3 2 2" xfId="17575"/>
    <cellStyle name="Percent 3 9 2 2 3 3" xfId="13093"/>
    <cellStyle name="Percent 3 9 2 2 4" xfId="5557"/>
    <cellStyle name="Percent 3 9 2 2 4 2" xfId="14587"/>
    <cellStyle name="Percent 3 9 2 2 5" xfId="10105"/>
    <cellStyle name="Percent 3 9 2 3" xfId="1826"/>
    <cellStyle name="Percent 3 9 2 3 2" xfId="6308"/>
    <cellStyle name="Percent 3 9 2 3 2 2" xfId="15338"/>
    <cellStyle name="Percent 3 9 2 3 3" xfId="10856"/>
    <cellStyle name="Percent 3 9 2 4" xfId="3320"/>
    <cellStyle name="Percent 3 9 2 4 2" xfId="7802"/>
    <cellStyle name="Percent 3 9 2 4 2 2" xfId="16832"/>
    <cellStyle name="Percent 3 9 2 4 3" xfId="12350"/>
    <cellStyle name="Percent 3 9 2 5" xfId="4814"/>
    <cellStyle name="Percent 3 9 2 5 2" xfId="13844"/>
    <cellStyle name="Percent 3 9 2 6" xfId="9362"/>
    <cellStyle name="Percent 3 9 3" xfId="518"/>
    <cellStyle name="Percent 3 9 3 2" xfId="1265"/>
    <cellStyle name="Percent 3 9 3 2 2" xfId="2759"/>
    <cellStyle name="Percent 3 9 3 2 2 2" xfId="7241"/>
    <cellStyle name="Percent 3 9 3 2 2 2 2" xfId="16271"/>
    <cellStyle name="Percent 3 9 3 2 2 3" xfId="11789"/>
    <cellStyle name="Percent 3 9 3 2 3" xfId="4253"/>
    <cellStyle name="Percent 3 9 3 2 3 2" xfId="8735"/>
    <cellStyle name="Percent 3 9 3 2 3 2 2" xfId="17765"/>
    <cellStyle name="Percent 3 9 3 2 3 3" xfId="13283"/>
    <cellStyle name="Percent 3 9 3 2 4" xfId="5747"/>
    <cellStyle name="Percent 3 9 3 2 4 2" xfId="14777"/>
    <cellStyle name="Percent 3 9 3 2 5" xfId="10295"/>
    <cellStyle name="Percent 3 9 3 3" xfId="2012"/>
    <cellStyle name="Percent 3 9 3 3 2" xfId="6494"/>
    <cellStyle name="Percent 3 9 3 3 2 2" xfId="15524"/>
    <cellStyle name="Percent 3 9 3 3 3" xfId="11042"/>
    <cellStyle name="Percent 3 9 3 4" xfId="3506"/>
    <cellStyle name="Percent 3 9 3 4 2" xfId="7988"/>
    <cellStyle name="Percent 3 9 3 4 2 2" xfId="17018"/>
    <cellStyle name="Percent 3 9 3 4 3" xfId="12536"/>
    <cellStyle name="Percent 3 9 3 5" xfId="5000"/>
    <cellStyle name="Percent 3 9 3 5 2" xfId="14030"/>
    <cellStyle name="Percent 3 9 3 6" xfId="9548"/>
    <cellStyle name="Percent 3 9 4" xfId="704"/>
    <cellStyle name="Percent 3 9 4 2" xfId="1451"/>
    <cellStyle name="Percent 3 9 4 2 2" xfId="2945"/>
    <cellStyle name="Percent 3 9 4 2 2 2" xfId="7427"/>
    <cellStyle name="Percent 3 9 4 2 2 2 2" xfId="16457"/>
    <cellStyle name="Percent 3 9 4 2 2 3" xfId="11975"/>
    <cellStyle name="Percent 3 9 4 2 3" xfId="4439"/>
    <cellStyle name="Percent 3 9 4 2 3 2" xfId="8921"/>
    <cellStyle name="Percent 3 9 4 2 3 2 2" xfId="17951"/>
    <cellStyle name="Percent 3 9 4 2 3 3" xfId="13469"/>
    <cellStyle name="Percent 3 9 4 2 4" xfId="5933"/>
    <cellStyle name="Percent 3 9 4 2 4 2" xfId="14963"/>
    <cellStyle name="Percent 3 9 4 2 5" xfId="10481"/>
    <cellStyle name="Percent 3 9 4 3" xfId="2198"/>
    <cellStyle name="Percent 3 9 4 3 2" xfId="6680"/>
    <cellStyle name="Percent 3 9 4 3 2 2" xfId="15710"/>
    <cellStyle name="Percent 3 9 4 3 3" xfId="11228"/>
    <cellStyle name="Percent 3 9 4 4" xfId="3692"/>
    <cellStyle name="Percent 3 9 4 4 2" xfId="8174"/>
    <cellStyle name="Percent 3 9 4 4 2 2" xfId="17204"/>
    <cellStyle name="Percent 3 9 4 4 3" xfId="12722"/>
    <cellStyle name="Percent 3 9 4 5" xfId="5186"/>
    <cellStyle name="Percent 3 9 4 5 2" xfId="14216"/>
    <cellStyle name="Percent 3 9 4 6" xfId="9734"/>
    <cellStyle name="Percent 3 9 5" xfId="891"/>
    <cellStyle name="Percent 3 9 5 2" xfId="2385"/>
    <cellStyle name="Percent 3 9 5 2 2" xfId="6867"/>
    <cellStyle name="Percent 3 9 5 2 2 2" xfId="15897"/>
    <cellStyle name="Percent 3 9 5 2 3" xfId="11415"/>
    <cellStyle name="Percent 3 9 5 3" xfId="3879"/>
    <cellStyle name="Percent 3 9 5 3 2" xfId="8361"/>
    <cellStyle name="Percent 3 9 5 3 2 2" xfId="17391"/>
    <cellStyle name="Percent 3 9 5 3 3" xfId="12909"/>
    <cellStyle name="Percent 3 9 5 4" xfId="5373"/>
    <cellStyle name="Percent 3 9 5 4 2" xfId="14403"/>
    <cellStyle name="Percent 3 9 5 5" xfId="9921"/>
    <cellStyle name="Percent 3 9 6" xfId="1640"/>
    <cellStyle name="Percent 3 9 6 2" xfId="6122"/>
    <cellStyle name="Percent 3 9 6 2 2" xfId="15152"/>
    <cellStyle name="Percent 3 9 6 3" xfId="10670"/>
    <cellStyle name="Percent 3 9 7" xfId="3134"/>
    <cellStyle name="Percent 3 9 7 2" xfId="7616"/>
    <cellStyle name="Percent 3 9 7 2 2" xfId="16646"/>
    <cellStyle name="Percent 3 9 7 3" xfId="12164"/>
    <cellStyle name="Percent 3 9 8" xfId="4628"/>
    <cellStyle name="Percent 3 9 8 2" xfId="13658"/>
    <cellStyle name="Percent 3 9 9" xfId="9176"/>
  </cellStyles>
  <dxfs count="0"/>
  <tableStyles count="0" defaultTableStyle="TableStyleMedium2" defaultPivotStyle="PivotStyleLight16"/>
  <colors>
    <mruColors>
      <color rgb="FF63F84A"/>
      <color rgb="FF56E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outlinePr summaryBelow="0" summaryRight="0"/>
    <pageSetUpPr fitToPage="1"/>
  </sheetPr>
  <dimension ref="A1:AS187"/>
  <sheetViews>
    <sheetView tabSelected="1" zoomScale="80" zoomScaleNormal="80" workbookViewId="0">
      <pane xSplit="2" ySplit="7" topLeftCell="C8" activePane="bottomRight" state="frozen"/>
      <selection pane="topRight" activeCell="C1" sqref="C1"/>
      <selection pane="bottomLeft" activeCell="A7" sqref="A7"/>
      <selection pane="bottomRight" activeCell="B1" sqref="B1"/>
    </sheetView>
  </sheetViews>
  <sheetFormatPr defaultColWidth="9" defaultRowHeight="12.75" outlineLevelRow="1" x14ac:dyDescent="0.2"/>
  <cols>
    <col min="1" max="1" width="4.625" style="7" hidden="1" customWidth="1"/>
    <col min="2" max="2" width="8" style="7" customWidth="1"/>
    <col min="3" max="3" width="34.875" style="7" customWidth="1"/>
    <col min="4" max="4" width="6.125" style="7" customWidth="1"/>
    <col min="5" max="5" width="7.5" style="7" customWidth="1"/>
    <col min="6" max="6" width="7" style="7" customWidth="1"/>
    <col min="7" max="7" width="13.5" style="7" customWidth="1"/>
    <col min="8" max="8" width="15" style="7" bestFit="1" customWidth="1"/>
    <col min="9" max="9" width="9.25" style="24" hidden="1" customWidth="1"/>
    <col min="10" max="10" width="10.125" style="7" hidden="1" customWidth="1"/>
    <col min="11" max="11" width="10.875" style="7" hidden="1" customWidth="1"/>
    <col min="12" max="12" width="9.25" style="7" hidden="1" customWidth="1"/>
    <col min="13" max="13" width="12.625" style="7" hidden="1" customWidth="1"/>
    <col min="14" max="14" width="14.25" style="7" hidden="1" customWidth="1"/>
    <col min="15" max="16" width="11.875" style="7" hidden="1" customWidth="1"/>
    <col min="17" max="17" width="10.125" style="7" hidden="1" customWidth="1"/>
    <col min="18" max="18" width="10.25" style="7" hidden="1" customWidth="1"/>
    <col min="19" max="19" width="12.75" style="7" hidden="1" customWidth="1"/>
    <col min="20" max="20" width="21" style="9" hidden="1" customWidth="1"/>
    <col min="21" max="23" width="14" style="11" customWidth="1"/>
    <col min="24" max="24" width="13.375" style="11" customWidth="1"/>
    <col min="25" max="25" width="15.125" style="11" customWidth="1"/>
    <col min="26" max="27" width="13.375" style="11" customWidth="1"/>
    <col min="28" max="28" width="13.75" style="36" customWidth="1"/>
    <col min="29" max="29" width="13.75" style="11" customWidth="1"/>
    <col min="30" max="30" width="13.75" style="33" customWidth="1"/>
    <col min="31" max="31" width="15.5" style="11" customWidth="1"/>
    <col min="32" max="32" width="15.5" style="11" hidden="1" customWidth="1"/>
    <col min="33" max="16384" width="9" style="7"/>
  </cols>
  <sheetData>
    <row r="1" spans="1:32" s="24" customFormat="1" ht="33.75" customHeight="1" x14ac:dyDescent="0.25">
      <c r="T1" s="9"/>
      <c r="U1" s="11"/>
      <c r="V1" s="122"/>
      <c r="W1" s="122"/>
      <c r="X1" s="122"/>
      <c r="Y1" s="122"/>
      <c r="Z1" s="122"/>
      <c r="AA1" s="122"/>
      <c r="AB1" s="122"/>
      <c r="AC1" s="122"/>
      <c r="AD1" s="122"/>
      <c r="AE1" s="122" t="s">
        <v>706</v>
      </c>
    </row>
    <row r="2" spans="1:32" ht="16.5" customHeight="1" x14ac:dyDescent="0.2">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34"/>
      <c r="AC2" s="96"/>
      <c r="AD2" s="32"/>
      <c r="AE2" s="96"/>
      <c r="AF2" s="85"/>
    </row>
    <row r="3" spans="1:32" s="24" customFormat="1" ht="16.5" customHeight="1" x14ac:dyDescent="0.25">
      <c r="B3" s="96"/>
      <c r="C3" s="140" t="s">
        <v>693</v>
      </c>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row>
    <row r="4" spans="1:32" ht="30" customHeight="1" thickBot="1" x14ac:dyDescent="0.25">
      <c r="B4" s="97"/>
      <c r="C4" s="139" t="s">
        <v>705</v>
      </c>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row>
    <row r="5" spans="1:32" s="6" customFormat="1" ht="50.25" customHeight="1" x14ac:dyDescent="0.2">
      <c r="A5" s="123" t="s">
        <v>376</v>
      </c>
      <c r="B5" s="123" t="s">
        <v>524</v>
      </c>
      <c r="C5" s="123" t="s">
        <v>261</v>
      </c>
      <c r="D5" s="123" t="s">
        <v>520</v>
      </c>
      <c r="E5" s="123" t="s">
        <v>521</v>
      </c>
      <c r="F5" s="127" t="s">
        <v>522</v>
      </c>
      <c r="G5" s="137" t="s">
        <v>611</v>
      </c>
      <c r="H5" s="137" t="s">
        <v>523</v>
      </c>
      <c r="I5" s="137" t="s">
        <v>689</v>
      </c>
      <c r="J5" s="137" t="s">
        <v>356</v>
      </c>
      <c r="K5" s="137" t="s">
        <v>357</v>
      </c>
      <c r="L5" s="137" t="s">
        <v>358</v>
      </c>
      <c r="M5" s="137" t="s">
        <v>359</v>
      </c>
      <c r="N5" s="137" t="s">
        <v>360</v>
      </c>
      <c r="O5" s="137" t="s">
        <v>361</v>
      </c>
      <c r="P5" s="137" t="s">
        <v>362</v>
      </c>
      <c r="Q5" s="137" t="s">
        <v>363</v>
      </c>
      <c r="R5" s="137" t="s">
        <v>364</v>
      </c>
      <c r="S5" s="137" t="s">
        <v>365</v>
      </c>
      <c r="T5" s="141" t="s">
        <v>366</v>
      </c>
      <c r="U5" s="134" t="s">
        <v>506</v>
      </c>
      <c r="V5" s="136"/>
      <c r="W5" s="125" t="s">
        <v>588</v>
      </c>
      <c r="X5" s="134" t="s">
        <v>351</v>
      </c>
      <c r="Y5" s="135"/>
      <c r="Z5" s="135"/>
      <c r="AA5" s="23"/>
      <c r="AB5" s="130" t="s">
        <v>449</v>
      </c>
      <c r="AC5" s="131"/>
      <c r="AD5" s="132" t="s">
        <v>505</v>
      </c>
      <c r="AE5" s="129" t="s">
        <v>640</v>
      </c>
      <c r="AF5" s="129" t="s">
        <v>605</v>
      </c>
    </row>
    <row r="6" spans="1:32" s="6" customFormat="1" ht="99" customHeight="1" x14ac:dyDescent="0.2">
      <c r="A6" s="124" t="s">
        <v>376</v>
      </c>
      <c r="B6" s="124"/>
      <c r="C6" s="124"/>
      <c r="D6" s="124"/>
      <c r="E6" s="124"/>
      <c r="F6" s="127"/>
      <c r="G6" s="138"/>
      <c r="H6" s="138"/>
      <c r="I6" s="138"/>
      <c r="J6" s="138"/>
      <c r="K6" s="138"/>
      <c r="L6" s="138"/>
      <c r="M6" s="138"/>
      <c r="N6" s="138"/>
      <c r="O6" s="138"/>
      <c r="P6" s="138"/>
      <c r="Q6" s="138"/>
      <c r="R6" s="138"/>
      <c r="S6" s="138"/>
      <c r="T6" s="138"/>
      <c r="U6" s="22" t="s">
        <v>401</v>
      </c>
      <c r="V6" s="22" t="s">
        <v>339</v>
      </c>
      <c r="W6" s="126"/>
      <c r="X6" s="22" t="s">
        <v>507</v>
      </c>
      <c r="Y6" s="22" t="s">
        <v>340</v>
      </c>
      <c r="Z6" s="22" t="s">
        <v>468</v>
      </c>
      <c r="AA6" s="22" t="s">
        <v>386</v>
      </c>
      <c r="AB6" s="48" t="s">
        <v>498</v>
      </c>
      <c r="AC6" s="49" t="s">
        <v>499</v>
      </c>
      <c r="AD6" s="133"/>
      <c r="AE6" s="129"/>
      <c r="AF6" s="129" t="s">
        <v>605</v>
      </c>
    </row>
    <row r="7" spans="1:32" s="6" customFormat="1" collapsed="1" x14ac:dyDescent="0.2">
      <c r="A7" s="20">
        <v>1</v>
      </c>
      <c r="B7" s="20">
        <v>1</v>
      </c>
      <c r="C7" s="45">
        <v>2</v>
      </c>
      <c r="D7" s="45">
        <v>3</v>
      </c>
      <c r="E7" s="45">
        <v>4</v>
      </c>
      <c r="F7" s="45">
        <v>5</v>
      </c>
      <c r="G7" s="45">
        <v>6</v>
      </c>
      <c r="H7" s="45">
        <v>7</v>
      </c>
      <c r="I7" s="117"/>
      <c r="J7" s="45">
        <v>9</v>
      </c>
      <c r="K7" s="45">
        <v>10</v>
      </c>
      <c r="L7" s="45">
        <v>11</v>
      </c>
      <c r="M7" s="45">
        <v>12</v>
      </c>
      <c r="N7" s="45">
        <v>13</v>
      </c>
      <c r="O7" s="45">
        <v>14</v>
      </c>
      <c r="P7" s="45">
        <v>15</v>
      </c>
      <c r="Q7" s="45">
        <v>16</v>
      </c>
      <c r="R7" s="45">
        <v>17</v>
      </c>
      <c r="S7" s="45">
        <v>18</v>
      </c>
      <c r="T7" s="45">
        <v>19</v>
      </c>
      <c r="U7" s="68">
        <v>8</v>
      </c>
      <c r="V7" s="68">
        <v>9</v>
      </c>
      <c r="W7" s="83">
        <v>10</v>
      </c>
      <c r="X7" s="68">
        <v>11</v>
      </c>
      <c r="Y7" s="68">
        <v>12</v>
      </c>
      <c r="Z7" s="68">
        <v>13</v>
      </c>
      <c r="AA7" s="68">
        <v>14</v>
      </c>
      <c r="AB7" s="68">
        <v>15</v>
      </c>
      <c r="AC7" s="68">
        <v>16</v>
      </c>
      <c r="AD7" s="68">
        <v>17</v>
      </c>
      <c r="AE7" s="68">
        <v>18</v>
      </c>
      <c r="AF7" s="84" t="s">
        <v>606</v>
      </c>
    </row>
    <row r="8" spans="1:32" ht="110.25" hidden="1" customHeight="1" outlineLevel="1" x14ac:dyDescent="0.2">
      <c r="A8" s="63">
        <v>120</v>
      </c>
      <c r="B8" s="15" t="s">
        <v>98</v>
      </c>
      <c r="C8" s="99" t="s">
        <v>110</v>
      </c>
      <c r="D8" s="30" t="s">
        <v>7</v>
      </c>
      <c r="E8" s="31" t="s">
        <v>19</v>
      </c>
      <c r="F8" s="30" t="s">
        <v>5</v>
      </c>
      <c r="G8" s="27">
        <f t="shared" ref="G8:G76" si="0">H8+N8</f>
        <v>4609777</v>
      </c>
      <c r="H8" s="27">
        <f t="shared" ref="H8:H76" si="1">J8+K8+L8</f>
        <v>3918310</v>
      </c>
      <c r="I8" s="27"/>
      <c r="J8" s="29">
        <v>0</v>
      </c>
      <c r="K8" s="29">
        <v>0</v>
      </c>
      <c r="L8" s="19">
        <v>3918310</v>
      </c>
      <c r="M8" s="28">
        <f t="shared" ref="M8:M76" si="2">H8/G8</f>
        <v>0.849999902381395</v>
      </c>
      <c r="N8" s="27">
        <v>691467</v>
      </c>
      <c r="O8" s="29">
        <v>652848</v>
      </c>
      <c r="P8" s="28">
        <f t="shared" ref="P8:P76" si="3">O8/G8</f>
        <v>0.14162246893938688</v>
      </c>
      <c r="Q8" s="29">
        <v>0</v>
      </c>
      <c r="R8" s="28">
        <f t="shared" ref="R8:R76" si="4">Q8/G8</f>
        <v>0</v>
      </c>
      <c r="S8" s="29">
        <v>0</v>
      </c>
      <c r="T8" s="28">
        <f t="shared" ref="T8:T76" si="5">S8/G8</f>
        <v>0</v>
      </c>
      <c r="U8" s="100" t="s">
        <v>128</v>
      </c>
      <c r="V8" s="118" t="s">
        <v>128</v>
      </c>
      <c r="W8" s="87" t="s">
        <v>591</v>
      </c>
      <c r="X8" s="100" t="s">
        <v>145</v>
      </c>
      <c r="Y8" s="77" t="s">
        <v>442</v>
      </c>
      <c r="Z8" s="39" t="s">
        <v>129</v>
      </c>
      <c r="AA8" s="77" t="s">
        <v>441</v>
      </c>
      <c r="AB8" s="35" t="s">
        <v>221</v>
      </c>
      <c r="AC8" s="77" t="s">
        <v>393</v>
      </c>
      <c r="AD8" s="61" t="s">
        <v>213</v>
      </c>
      <c r="AE8" s="39" t="s">
        <v>492</v>
      </c>
      <c r="AF8" s="39">
        <v>41940</v>
      </c>
    </row>
    <row r="9" spans="1:32" ht="38.25" hidden="1" outlineLevel="1" x14ac:dyDescent="0.2">
      <c r="A9" s="63">
        <v>72</v>
      </c>
      <c r="B9" s="15" t="s">
        <v>36</v>
      </c>
      <c r="C9" s="99" t="s">
        <v>82</v>
      </c>
      <c r="D9" s="30" t="s">
        <v>7</v>
      </c>
      <c r="E9" s="31" t="s">
        <v>18</v>
      </c>
      <c r="F9" s="30" t="s">
        <v>5</v>
      </c>
      <c r="G9" s="27">
        <f t="shared" si="0"/>
        <v>96428049</v>
      </c>
      <c r="H9" s="27">
        <f t="shared" si="1"/>
        <v>81963841</v>
      </c>
      <c r="I9" s="27"/>
      <c r="J9" s="29">
        <v>0</v>
      </c>
      <c r="K9" s="29">
        <v>0</v>
      </c>
      <c r="L9" s="29">
        <v>81963841</v>
      </c>
      <c r="M9" s="28">
        <f t="shared" si="2"/>
        <v>0.84999999325922271</v>
      </c>
      <c r="N9" s="27">
        <f t="shared" ref="N9:N76" si="6">O9+Q9+S9</f>
        <v>14464208</v>
      </c>
      <c r="O9" s="29">
        <v>12185719</v>
      </c>
      <c r="P9" s="28">
        <f t="shared" si="3"/>
        <v>0.12637110390981776</v>
      </c>
      <c r="Q9" s="29">
        <v>0</v>
      </c>
      <c r="R9" s="28">
        <f t="shared" si="4"/>
        <v>0</v>
      </c>
      <c r="S9" s="29">
        <v>2278489</v>
      </c>
      <c r="T9" s="28">
        <f t="shared" si="5"/>
        <v>2.3628902830959485E-2</v>
      </c>
      <c r="U9" s="39" t="s">
        <v>129</v>
      </c>
      <c r="V9" s="77" t="s">
        <v>304</v>
      </c>
      <c r="W9" s="87" t="s">
        <v>591</v>
      </c>
      <c r="X9" s="39" t="s">
        <v>129</v>
      </c>
      <c r="Y9" s="77" t="s">
        <v>318</v>
      </c>
      <c r="Z9" s="39" t="s">
        <v>129</v>
      </c>
      <c r="AA9" s="77" t="s">
        <v>428</v>
      </c>
      <c r="AB9" s="35" t="s">
        <v>211</v>
      </c>
      <c r="AC9" s="77" t="s">
        <v>349</v>
      </c>
      <c r="AD9" s="61" t="s">
        <v>216</v>
      </c>
      <c r="AE9" s="39" t="s">
        <v>479</v>
      </c>
      <c r="AF9" s="39">
        <v>41996</v>
      </c>
    </row>
    <row r="10" spans="1:32" ht="38.25" hidden="1" outlineLevel="1" x14ac:dyDescent="0.2">
      <c r="A10" s="63">
        <v>106</v>
      </c>
      <c r="B10" s="38" t="s">
        <v>25</v>
      </c>
      <c r="C10" s="40" t="s">
        <v>208</v>
      </c>
      <c r="D10" s="30" t="s">
        <v>7</v>
      </c>
      <c r="E10" s="31" t="s">
        <v>18</v>
      </c>
      <c r="F10" s="30" t="s">
        <v>5</v>
      </c>
      <c r="G10" s="27">
        <f t="shared" si="0"/>
        <v>29205260</v>
      </c>
      <c r="H10" s="27">
        <f t="shared" si="1"/>
        <v>24824471</v>
      </c>
      <c r="I10" s="27"/>
      <c r="J10" s="29">
        <v>0</v>
      </c>
      <c r="K10" s="29">
        <v>0</v>
      </c>
      <c r="L10" s="29">
        <v>24824471</v>
      </c>
      <c r="M10" s="28">
        <f t="shared" si="2"/>
        <v>0.85</v>
      </c>
      <c r="N10" s="27">
        <f t="shared" si="6"/>
        <v>4380789</v>
      </c>
      <c r="O10" s="29">
        <v>2625393</v>
      </c>
      <c r="P10" s="28">
        <f t="shared" si="3"/>
        <v>8.9894525849110743E-2</v>
      </c>
      <c r="Q10" s="29">
        <v>0</v>
      </c>
      <c r="R10" s="28">
        <f t="shared" si="4"/>
        <v>0</v>
      </c>
      <c r="S10" s="29">
        <v>1755396</v>
      </c>
      <c r="T10" s="28">
        <f t="shared" si="5"/>
        <v>6.0105474150889258E-2</v>
      </c>
      <c r="U10" s="100" t="s">
        <v>146</v>
      </c>
      <c r="V10" s="77" t="s">
        <v>326</v>
      </c>
      <c r="W10" s="87" t="s">
        <v>591</v>
      </c>
      <c r="X10" s="100" t="s">
        <v>146</v>
      </c>
      <c r="Y10" s="77" t="s">
        <v>319</v>
      </c>
      <c r="Z10" s="39" t="s">
        <v>211</v>
      </c>
      <c r="AA10" s="77" t="s">
        <v>433</v>
      </c>
      <c r="AB10" s="35" t="s">
        <v>211</v>
      </c>
      <c r="AC10" s="77" t="s">
        <v>299</v>
      </c>
      <c r="AD10" s="61" t="s">
        <v>212</v>
      </c>
      <c r="AE10" s="39" t="s">
        <v>485</v>
      </c>
      <c r="AF10" s="39">
        <v>41996</v>
      </c>
    </row>
    <row r="11" spans="1:32" ht="25.5" hidden="1" outlineLevel="1" x14ac:dyDescent="0.2">
      <c r="A11" s="26">
        <v>45</v>
      </c>
      <c r="B11" s="15" t="s">
        <v>43</v>
      </c>
      <c r="C11" s="99" t="s">
        <v>264</v>
      </c>
      <c r="D11" s="30" t="s">
        <v>7</v>
      </c>
      <c r="E11" s="31" t="s">
        <v>12</v>
      </c>
      <c r="F11" s="30" t="s">
        <v>4</v>
      </c>
      <c r="G11" s="27">
        <f t="shared" si="0"/>
        <v>1310848</v>
      </c>
      <c r="H11" s="27">
        <f t="shared" si="1"/>
        <v>1114221</v>
      </c>
      <c r="I11" s="27"/>
      <c r="J11" s="29">
        <v>0</v>
      </c>
      <c r="K11" s="29">
        <v>1114221</v>
      </c>
      <c r="L11" s="29">
        <v>0</v>
      </c>
      <c r="M11" s="28">
        <f t="shared" si="2"/>
        <v>0.85000015257299089</v>
      </c>
      <c r="N11" s="27">
        <f t="shared" si="6"/>
        <v>196627</v>
      </c>
      <c r="O11" s="27">
        <v>0</v>
      </c>
      <c r="P11" s="28">
        <f t="shared" si="3"/>
        <v>0</v>
      </c>
      <c r="Q11" s="27">
        <v>196627</v>
      </c>
      <c r="R11" s="28">
        <f t="shared" si="4"/>
        <v>0.14999984742700909</v>
      </c>
      <c r="S11" s="27">
        <v>0</v>
      </c>
      <c r="T11" s="28">
        <f t="shared" si="5"/>
        <v>0</v>
      </c>
      <c r="U11" s="100" t="s">
        <v>128</v>
      </c>
      <c r="V11" s="77" t="s">
        <v>304</v>
      </c>
      <c r="W11" s="87" t="s">
        <v>591</v>
      </c>
      <c r="X11" s="39" t="s">
        <v>217</v>
      </c>
      <c r="Y11" s="77" t="s">
        <v>305</v>
      </c>
      <c r="Z11" s="39" t="s">
        <v>218</v>
      </c>
      <c r="AA11" s="77" t="s">
        <v>426</v>
      </c>
      <c r="AB11" s="35" t="s">
        <v>219</v>
      </c>
      <c r="AC11" s="77" t="s">
        <v>306</v>
      </c>
      <c r="AD11" s="61" t="s">
        <v>211</v>
      </c>
      <c r="AE11" s="39" t="s">
        <v>475</v>
      </c>
      <c r="AF11" s="79">
        <v>42045</v>
      </c>
    </row>
    <row r="12" spans="1:32" ht="42" hidden="1" customHeight="1" outlineLevel="1" x14ac:dyDescent="0.2">
      <c r="A12" s="26">
        <v>73</v>
      </c>
      <c r="B12" s="38" t="s">
        <v>30</v>
      </c>
      <c r="C12" s="101" t="s">
        <v>0</v>
      </c>
      <c r="D12" s="30" t="s">
        <v>7</v>
      </c>
      <c r="E12" s="31" t="s">
        <v>18</v>
      </c>
      <c r="F12" s="30" t="s">
        <v>5</v>
      </c>
      <c r="G12" s="27">
        <f t="shared" si="0"/>
        <v>504300</v>
      </c>
      <c r="H12" s="27">
        <f t="shared" si="1"/>
        <v>428655</v>
      </c>
      <c r="I12" s="27"/>
      <c r="J12" s="29">
        <v>0</v>
      </c>
      <c r="K12" s="29">
        <v>0</v>
      </c>
      <c r="L12" s="29">
        <v>428655</v>
      </c>
      <c r="M12" s="28">
        <f t="shared" si="2"/>
        <v>0.85</v>
      </c>
      <c r="N12" s="27">
        <f t="shared" si="6"/>
        <v>75645</v>
      </c>
      <c r="O12" s="29">
        <v>75645</v>
      </c>
      <c r="P12" s="28">
        <f t="shared" si="3"/>
        <v>0.15</v>
      </c>
      <c r="Q12" s="29">
        <v>0</v>
      </c>
      <c r="R12" s="28">
        <f t="shared" si="4"/>
        <v>0</v>
      </c>
      <c r="S12" s="29">
        <v>0</v>
      </c>
      <c r="T12" s="28">
        <f t="shared" si="5"/>
        <v>0</v>
      </c>
      <c r="U12" s="39" t="s">
        <v>146</v>
      </c>
      <c r="V12" s="77" t="s">
        <v>326</v>
      </c>
      <c r="W12" s="87" t="s">
        <v>591</v>
      </c>
      <c r="X12" s="39" t="s">
        <v>146</v>
      </c>
      <c r="Y12" s="77" t="s">
        <v>319</v>
      </c>
      <c r="Z12" s="39" t="s">
        <v>210</v>
      </c>
      <c r="AA12" s="77" t="s">
        <v>429</v>
      </c>
      <c r="AB12" s="35" t="s">
        <v>219</v>
      </c>
      <c r="AC12" s="77" t="s">
        <v>372</v>
      </c>
      <c r="AD12" s="61" t="s">
        <v>212</v>
      </c>
      <c r="AE12" s="39" t="s">
        <v>482</v>
      </c>
      <c r="AF12" s="39">
        <v>42080</v>
      </c>
    </row>
    <row r="13" spans="1:32" s="24" customFormat="1" ht="38.25" hidden="1" outlineLevel="1" x14ac:dyDescent="0.2">
      <c r="A13" s="26">
        <v>115</v>
      </c>
      <c r="B13" s="38" t="s">
        <v>26</v>
      </c>
      <c r="C13" s="40" t="s">
        <v>207</v>
      </c>
      <c r="D13" s="30" t="s">
        <v>7</v>
      </c>
      <c r="E13" s="31" t="s">
        <v>18</v>
      </c>
      <c r="F13" s="30" t="s">
        <v>5</v>
      </c>
      <c r="G13" s="27">
        <f t="shared" si="0"/>
        <v>8526615</v>
      </c>
      <c r="H13" s="27">
        <f t="shared" si="1"/>
        <v>7247622</v>
      </c>
      <c r="I13" s="27"/>
      <c r="J13" s="29">
        <v>0</v>
      </c>
      <c r="K13" s="29">
        <v>0</v>
      </c>
      <c r="L13" s="29">
        <v>7247622</v>
      </c>
      <c r="M13" s="28">
        <f t="shared" si="2"/>
        <v>0.84999991204012382</v>
      </c>
      <c r="N13" s="27">
        <f t="shared" si="6"/>
        <v>1278993</v>
      </c>
      <c r="O13" s="29">
        <v>1278993</v>
      </c>
      <c r="P13" s="28">
        <f t="shared" si="3"/>
        <v>0.15000008795987621</v>
      </c>
      <c r="Q13" s="29">
        <v>0</v>
      </c>
      <c r="R13" s="28">
        <f t="shared" si="4"/>
        <v>0</v>
      </c>
      <c r="S13" s="29">
        <v>0</v>
      </c>
      <c r="T13" s="28">
        <f t="shared" si="5"/>
        <v>0</v>
      </c>
      <c r="U13" s="100" t="s">
        <v>129</v>
      </c>
      <c r="V13" s="77" t="s">
        <v>330</v>
      </c>
      <c r="W13" s="87" t="s">
        <v>600</v>
      </c>
      <c r="X13" s="100" t="s">
        <v>129</v>
      </c>
      <c r="Y13" s="77" t="s">
        <v>323</v>
      </c>
      <c r="Z13" s="39" t="s">
        <v>211</v>
      </c>
      <c r="AA13" s="77" t="s">
        <v>437</v>
      </c>
      <c r="AB13" s="35" t="s">
        <v>211</v>
      </c>
      <c r="AC13" s="77" t="s">
        <v>374</v>
      </c>
      <c r="AD13" s="61" t="s">
        <v>212</v>
      </c>
      <c r="AE13" s="39" t="s">
        <v>489</v>
      </c>
      <c r="AF13" s="39">
        <v>42108</v>
      </c>
    </row>
    <row r="14" spans="1:32" s="24" customFormat="1" ht="51" hidden="1" outlineLevel="1" x14ac:dyDescent="0.2">
      <c r="A14" s="26">
        <v>75</v>
      </c>
      <c r="B14" s="38" t="s">
        <v>31</v>
      </c>
      <c r="C14" s="40" t="s">
        <v>690</v>
      </c>
      <c r="D14" s="30" t="s">
        <v>7</v>
      </c>
      <c r="E14" s="31" t="s">
        <v>18</v>
      </c>
      <c r="F14" s="30" t="s">
        <v>5</v>
      </c>
      <c r="G14" s="27">
        <f t="shared" si="0"/>
        <v>33977162</v>
      </c>
      <c r="H14" s="27">
        <f>J14+K14+L14+I14</f>
        <v>31207922</v>
      </c>
      <c r="I14" s="27">
        <v>15515561</v>
      </c>
      <c r="J14" s="29">
        <v>0</v>
      </c>
      <c r="K14" s="29">
        <v>0</v>
      </c>
      <c r="L14" s="29">
        <v>15692361</v>
      </c>
      <c r="M14" s="28">
        <v>0.85</v>
      </c>
      <c r="N14" s="27">
        <f t="shared" si="6"/>
        <v>2769240</v>
      </c>
      <c r="O14" s="29">
        <v>1625667</v>
      </c>
      <c r="P14" s="28">
        <v>8.8056664208050001E-2</v>
      </c>
      <c r="Q14" s="29">
        <v>0</v>
      </c>
      <c r="R14" s="28">
        <f t="shared" si="4"/>
        <v>0</v>
      </c>
      <c r="S14" s="29">
        <v>1143573</v>
      </c>
      <c r="T14" s="28">
        <f t="shared" si="5"/>
        <v>3.3657107677209766E-2</v>
      </c>
      <c r="U14" s="39" t="s">
        <v>257</v>
      </c>
      <c r="V14" s="77" t="s">
        <v>334</v>
      </c>
      <c r="W14" s="87" t="s">
        <v>595</v>
      </c>
      <c r="X14" s="39" t="s">
        <v>129</v>
      </c>
      <c r="Y14" s="77" t="s">
        <v>478</v>
      </c>
      <c r="Z14" s="39" t="s">
        <v>214</v>
      </c>
      <c r="AA14" s="77" t="s">
        <v>430</v>
      </c>
      <c r="AB14" s="35" t="s">
        <v>220</v>
      </c>
      <c r="AC14" s="77" t="s">
        <v>333</v>
      </c>
      <c r="AD14" s="61" t="s">
        <v>221</v>
      </c>
      <c r="AE14" s="39" t="s">
        <v>475</v>
      </c>
      <c r="AF14" s="79">
        <v>42122</v>
      </c>
    </row>
    <row r="15" spans="1:32" s="24" customFormat="1" ht="54" hidden="1" customHeight="1" outlineLevel="1" x14ac:dyDescent="0.2">
      <c r="A15" s="63">
        <v>76</v>
      </c>
      <c r="B15" s="38" t="s">
        <v>32</v>
      </c>
      <c r="C15" s="40" t="s">
        <v>691</v>
      </c>
      <c r="D15" s="30" t="s">
        <v>7</v>
      </c>
      <c r="E15" s="31" t="s">
        <v>18</v>
      </c>
      <c r="F15" s="30" t="s">
        <v>5</v>
      </c>
      <c r="G15" s="27">
        <f t="shared" si="0"/>
        <v>36184218</v>
      </c>
      <c r="H15" s="27">
        <f>J15+K15+L15+I15</f>
        <v>32780847</v>
      </c>
      <c r="I15" s="27">
        <v>13495078</v>
      </c>
      <c r="J15" s="29">
        <v>0</v>
      </c>
      <c r="K15" s="29">
        <v>0</v>
      </c>
      <c r="L15" s="29">
        <v>19285769</v>
      </c>
      <c r="M15" s="28">
        <v>0.85</v>
      </c>
      <c r="N15" s="27">
        <f t="shared" si="6"/>
        <v>3403371</v>
      </c>
      <c r="O15" s="102">
        <v>3403371</v>
      </c>
      <c r="P15" s="28">
        <v>0.15</v>
      </c>
      <c r="Q15" s="29">
        <v>0</v>
      </c>
      <c r="R15" s="28">
        <f t="shared" si="4"/>
        <v>0</v>
      </c>
      <c r="S15" s="29">
        <v>0</v>
      </c>
      <c r="T15" s="28">
        <f t="shared" si="5"/>
        <v>0</v>
      </c>
      <c r="U15" s="39" t="s">
        <v>213</v>
      </c>
      <c r="V15" s="77" t="s">
        <v>379</v>
      </c>
      <c r="W15" s="87" t="s">
        <v>595</v>
      </c>
      <c r="X15" s="39" t="s">
        <v>480</v>
      </c>
      <c r="Y15" s="77" t="s">
        <v>481</v>
      </c>
      <c r="Z15" s="39" t="s">
        <v>403</v>
      </c>
      <c r="AA15" s="77" t="s">
        <v>430</v>
      </c>
      <c r="AB15" s="35" t="s">
        <v>220</v>
      </c>
      <c r="AC15" s="77" t="s">
        <v>333</v>
      </c>
      <c r="AD15" s="61" t="s">
        <v>221</v>
      </c>
      <c r="AE15" s="39" t="s">
        <v>475</v>
      </c>
      <c r="AF15" s="79">
        <v>42122</v>
      </c>
    </row>
    <row r="16" spans="1:32" s="24" customFormat="1" ht="25.5" hidden="1" outlineLevel="1" x14ac:dyDescent="0.2">
      <c r="A16" s="63">
        <v>68</v>
      </c>
      <c r="B16" s="15" t="s">
        <v>50</v>
      </c>
      <c r="C16" s="99" t="s">
        <v>94</v>
      </c>
      <c r="D16" s="30" t="s">
        <v>7</v>
      </c>
      <c r="E16" s="31" t="s">
        <v>16</v>
      </c>
      <c r="F16" s="30" t="s">
        <v>3</v>
      </c>
      <c r="G16" s="27">
        <f t="shared" si="0"/>
        <v>256999769</v>
      </c>
      <c r="H16" s="27">
        <f t="shared" si="1"/>
        <v>218449803</v>
      </c>
      <c r="I16" s="27"/>
      <c r="J16" s="29">
        <v>218449803</v>
      </c>
      <c r="K16" s="29">
        <v>0</v>
      </c>
      <c r="L16" s="29">
        <v>0</v>
      </c>
      <c r="M16" s="28">
        <f t="shared" si="2"/>
        <v>0.84999999747081489</v>
      </c>
      <c r="N16" s="27">
        <f t="shared" si="6"/>
        <v>38549966</v>
      </c>
      <c r="O16" s="29">
        <v>38549966</v>
      </c>
      <c r="P16" s="28">
        <f t="shared" si="3"/>
        <v>0.15000000252918516</v>
      </c>
      <c r="Q16" s="29">
        <v>0</v>
      </c>
      <c r="R16" s="28">
        <f t="shared" si="4"/>
        <v>0</v>
      </c>
      <c r="S16" s="29">
        <v>0</v>
      </c>
      <c r="T16" s="28">
        <f t="shared" si="5"/>
        <v>0</v>
      </c>
      <c r="U16" s="39" t="s">
        <v>147</v>
      </c>
      <c r="V16" s="77" t="s">
        <v>294</v>
      </c>
      <c r="W16" s="86">
        <v>42285</v>
      </c>
      <c r="X16" s="39" t="s">
        <v>210</v>
      </c>
      <c r="Y16" s="77" t="s">
        <v>324</v>
      </c>
      <c r="Z16" s="39" t="s">
        <v>210</v>
      </c>
      <c r="AA16" s="77" t="s">
        <v>427</v>
      </c>
      <c r="AB16" s="35" t="s">
        <v>308</v>
      </c>
      <c r="AC16" s="77" t="s">
        <v>347</v>
      </c>
      <c r="AD16" s="61" t="s">
        <v>215</v>
      </c>
      <c r="AE16" s="39" t="s">
        <v>475</v>
      </c>
      <c r="AF16" s="39">
        <v>42143</v>
      </c>
    </row>
    <row r="17" spans="1:32" s="24" customFormat="1" ht="38.25" hidden="1" outlineLevel="1" x14ac:dyDescent="0.2">
      <c r="A17" s="63">
        <v>118</v>
      </c>
      <c r="B17" s="38" t="s">
        <v>143</v>
      </c>
      <c r="C17" s="40" t="s">
        <v>20</v>
      </c>
      <c r="D17" s="30" t="s">
        <v>7</v>
      </c>
      <c r="E17" s="31" t="s">
        <v>18</v>
      </c>
      <c r="F17" s="30" t="s">
        <v>5</v>
      </c>
      <c r="G17" s="27">
        <f t="shared" si="0"/>
        <v>47209260</v>
      </c>
      <c r="H17" s="27">
        <f t="shared" si="1"/>
        <v>40127871</v>
      </c>
      <c r="I17" s="27"/>
      <c r="J17" s="29">
        <v>0</v>
      </c>
      <c r="K17" s="29">
        <v>0</v>
      </c>
      <c r="L17" s="29">
        <v>40127871</v>
      </c>
      <c r="M17" s="28">
        <f t="shared" si="2"/>
        <v>0.85</v>
      </c>
      <c r="N17" s="27">
        <f t="shared" si="6"/>
        <v>7081389</v>
      </c>
      <c r="O17" s="29">
        <v>7081389</v>
      </c>
      <c r="P17" s="28">
        <f t="shared" si="3"/>
        <v>0.15</v>
      </c>
      <c r="Q17" s="29">
        <v>0</v>
      </c>
      <c r="R17" s="28">
        <f t="shared" si="4"/>
        <v>0</v>
      </c>
      <c r="S17" s="29">
        <v>0</v>
      </c>
      <c r="T17" s="28">
        <f t="shared" si="5"/>
        <v>0</v>
      </c>
      <c r="U17" s="100" t="s">
        <v>129</v>
      </c>
      <c r="V17" s="77" t="s">
        <v>332</v>
      </c>
      <c r="W17" s="86" t="s">
        <v>599</v>
      </c>
      <c r="X17" s="100" t="s">
        <v>129</v>
      </c>
      <c r="Y17" s="77" t="s">
        <v>325</v>
      </c>
      <c r="Z17" s="39" t="s">
        <v>220</v>
      </c>
      <c r="AA17" s="77" t="s">
        <v>440</v>
      </c>
      <c r="AB17" s="35" t="s">
        <v>212</v>
      </c>
      <c r="AC17" s="77" t="s">
        <v>352</v>
      </c>
      <c r="AD17" s="61" t="s">
        <v>221</v>
      </c>
      <c r="AE17" s="39" t="s">
        <v>491</v>
      </c>
      <c r="AF17" s="79">
        <v>42171</v>
      </c>
    </row>
    <row r="18" spans="1:32" ht="38.25" hidden="1" outlineLevel="1" x14ac:dyDescent="0.2">
      <c r="A18" s="26">
        <v>111</v>
      </c>
      <c r="B18" s="38" t="s">
        <v>139</v>
      </c>
      <c r="C18" s="40" t="s">
        <v>254</v>
      </c>
      <c r="D18" s="30" t="s">
        <v>7</v>
      </c>
      <c r="E18" s="31" t="s">
        <v>18</v>
      </c>
      <c r="F18" s="30" t="s">
        <v>5</v>
      </c>
      <c r="G18" s="27">
        <f t="shared" si="0"/>
        <v>1252127</v>
      </c>
      <c r="H18" s="27">
        <f t="shared" si="1"/>
        <v>1064308</v>
      </c>
      <c r="I18" s="27"/>
      <c r="J18" s="29">
        <v>0</v>
      </c>
      <c r="K18" s="29">
        <v>0</v>
      </c>
      <c r="L18" s="29">
        <v>1064308</v>
      </c>
      <c r="M18" s="28">
        <f t="shared" si="2"/>
        <v>0.85000003993205164</v>
      </c>
      <c r="N18" s="27">
        <f t="shared" si="6"/>
        <v>187819</v>
      </c>
      <c r="O18" s="29">
        <v>187819</v>
      </c>
      <c r="P18" s="28">
        <f t="shared" si="3"/>
        <v>0.14999996006794838</v>
      </c>
      <c r="Q18" s="29">
        <v>0</v>
      </c>
      <c r="R18" s="28">
        <f t="shared" si="4"/>
        <v>0</v>
      </c>
      <c r="S18" s="29">
        <v>0</v>
      </c>
      <c r="T18" s="28">
        <f t="shared" si="5"/>
        <v>0</v>
      </c>
      <c r="U18" s="100" t="s">
        <v>218</v>
      </c>
      <c r="V18" s="77" t="s">
        <v>328</v>
      </c>
      <c r="W18" s="87" t="s">
        <v>599</v>
      </c>
      <c r="X18" s="95" t="s">
        <v>210</v>
      </c>
      <c r="Y18" s="92" t="s">
        <v>321</v>
      </c>
      <c r="Z18" s="95" t="s">
        <v>211</v>
      </c>
      <c r="AA18" s="92" t="s">
        <v>445</v>
      </c>
      <c r="AB18" s="114" t="s">
        <v>405</v>
      </c>
      <c r="AC18" s="92" t="s">
        <v>447</v>
      </c>
      <c r="AD18" s="77" t="s">
        <v>471</v>
      </c>
      <c r="AE18" s="95" t="s">
        <v>488</v>
      </c>
      <c r="AF18" s="79">
        <v>42185</v>
      </c>
    </row>
    <row r="19" spans="1:32" ht="63.75" hidden="1" outlineLevel="1" x14ac:dyDescent="0.2">
      <c r="A19" s="26">
        <v>97</v>
      </c>
      <c r="B19" s="15" t="s">
        <v>68</v>
      </c>
      <c r="C19" s="99" t="s">
        <v>113</v>
      </c>
      <c r="D19" s="30" t="s">
        <v>7</v>
      </c>
      <c r="E19" s="31" t="s">
        <v>17</v>
      </c>
      <c r="F19" s="30" t="s">
        <v>5</v>
      </c>
      <c r="G19" s="27">
        <f t="shared" si="0"/>
        <v>9000000</v>
      </c>
      <c r="H19" s="27">
        <f t="shared" si="1"/>
        <v>7650000</v>
      </c>
      <c r="I19" s="27"/>
      <c r="J19" s="29">
        <v>0</v>
      </c>
      <c r="K19" s="29">
        <v>0</v>
      </c>
      <c r="L19" s="19">
        <v>7650000</v>
      </c>
      <c r="M19" s="28">
        <f t="shared" si="2"/>
        <v>0.85</v>
      </c>
      <c r="N19" s="27">
        <f t="shared" si="6"/>
        <v>1350000</v>
      </c>
      <c r="O19" s="29">
        <v>1350000</v>
      </c>
      <c r="P19" s="28">
        <f t="shared" si="3"/>
        <v>0.15</v>
      </c>
      <c r="Q19" s="29">
        <v>0</v>
      </c>
      <c r="R19" s="28">
        <f t="shared" si="4"/>
        <v>0</v>
      </c>
      <c r="S19" s="29">
        <v>0</v>
      </c>
      <c r="T19" s="28">
        <f t="shared" si="5"/>
        <v>0</v>
      </c>
      <c r="U19" s="100" t="s">
        <v>129</v>
      </c>
      <c r="V19" s="77" t="s">
        <v>335</v>
      </c>
      <c r="W19" s="90" t="s">
        <v>595</v>
      </c>
      <c r="X19" s="112" t="s">
        <v>217</v>
      </c>
      <c r="Y19" s="80" t="s">
        <v>313</v>
      </c>
      <c r="Z19" s="94" t="s">
        <v>220</v>
      </c>
      <c r="AA19" s="80" t="s">
        <v>432</v>
      </c>
      <c r="AB19" s="115" t="s">
        <v>212</v>
      </c>
      <c r="AC19" s="80" t="s">
        <v>370</v>
      </c>
      <c r="AD19" s="93" t="s">
        <v>221</v>
      </c>
      <c r="AE19" s="94" t="s">
        <v>483</v>
      </c>
      <c r="AF19" s="94">
        <v>42192</v>
      </c>
    </row>
    <row r="20" spans="1:32" ht="38.25" hidden="1" outlineLevel="1" x14ac:dyDescent="0.2">
      <c r="A20" s="63">
        <v>116</v>
      </c>
      <c r="B20" s="38" t="s">
        <v>138</v>
      </c>
      <c r="C20" s="40" t="s">
        <v>260</v>
      </c>
      <c r="D20" s="30" t="s">
        <v>7</v>
      </c>
      <c r="E20" s="31" t="s">
        <v>18</v>
      </c>
      <c r="F20" s="30" t="s">
        <v>5</v>
      </c>
      <c r="G20" s="27">
        <f t="shared" si="0"/>
        <v>1079960</v>
      </c>
      <c r="H20" s="27">
        <f t="shared" si="1"/>
        <v>917966</v>
      </c>
      <c r="I20" s="27"/>
      <c r="J20" s="29">
        <v>0</v>
      </c>
      <c r="K20" s="29">
        <v>0</v>
      </c>
      <c r="L20" s="29">
        <v>917966</v>
      </c>
      <c r="M20" s="28">
        <f t="shared" si="2"/>
        <v>0.85</v>
      </c>
      <c r="N20" s="27">
        <f t="shared" si="6"/>
        <v>161994</v>
      </c>
      <c r="O20" s="29">
        <v>161994</v>
      </c>
      <c r="P20" s="28">
        <f t="shared" si="3"/>
        <v>0.15</v>
      </c>
      <c r="Q20" s="29">
        <v>0</v>
      </c>
      <c r="R20" s="28">
        <f t="shared" si="4"/>
        <v>0</v>
      </c>
      <c r="S20" s="29">
        <v>0</v>
      </c>
      <c r="T20" s="28">
        <f t="shared" si="5"/>
        <v>0</v>
      </c>
      <c r="U20" s="100" t="s">
        <v>210</v>
      </c>
      <c r="V20" s="77" t="s">
        <v>331</v>
      </c>
      <c r="W20" s="87" t="s">
        <v>597</v>
      </c>
      <c r="X20" s="100" t="s">
        <v>210</v>
      </c>
      <c r="Y20" s="77" t="s">
        <v>324</v>
      </c>
      <c r="Z20" s="39" t="s">
        <v>215</v>
      </c>
      <c r="AA20" s="77" t="s">
        <v>438</v>
      </c>
      <c r="AB20" s="35" t="s">
        <v>212</v>
      </c>
      <c r="AC20" s="77" t="s">
        <v>353</v>
      </c>
      <c r="AD20" s="61" t="s">
        <v>221</v>
      </c>
      <c r="AE20" s="39" t="s">
        <v>490</v>
      </c>
      <c r="AF20" s="39">
        <v>42192</v>
      </c>
    </row>
    <row r="21" spans="1:32" ht="72" hidden="1" customHeight="1" outlineLevel="1" x14ac:dyDescent="0.2">
      <c r="A21" s="26">
        <v>35</v>
      </c>
      <c r="B21" s="15" t="s">
        <v>8</v>
      </c>
      <c r="C21" s="99" t="s">
        <v>686</v>
      </c>
      <c r="D21" s="30" t="s">
        <v>7</v>
      </c>
      <c r="E21" s="31" t="s">
        <v>15</v>
      </c>
      <c r="F21" s="30" t="s">
        <v>5</v>
      </c>
      <c r="G21" s="27">
        <f t="shared" si="0"/>
        <v>9236392</v>
      </c>
      <c r="H21" s="27">
        <f t="shared" si="1"/>
        <v>7812683</v>
      </c>
      <c r="I21" s="119"/>
      <c r="J21" s="120">
        <v>0</v>
      </c>
      <c r="K21" s="120">
        <v>0</v>
      </c>
      <c r="L21" s="19">
        <v>7812683</v>
      </c>
      <c r="M21" s="28">
        <f t="shared" si="2"/>
        <v>0.845858750906198</v>
      </c>
      <c r="N21" s="27">
        <f t="shared" si="6"/>
        <v>1423709</v>
      </c>
      <c r="O21" s="29">
        <v>1423709</v>
      </c>
      <c r="P21" s="28">
        <f t="shared" si="3"/>
        <v>0.154141249093802</v>
      </c>
      <c r="Q21" s="120">
        <v>0</v>
      </c>
      <c r="R21" s="28">
        <f t="shared" si="4"/>
        <v>0</v>
      </c>
      <c r="S21" s="120">
        <v>0</v>
      </c>
      <c r="T21" s="28">
        <f t="shared" si="5"/>
        <v>0</v>
      </c>
      <c r="U21" s="39" t="s">
        <v>210</v>
      </c>
      <c r="V21" s="77" t="s">
        <v>328</v>
      </c>
      <c r="W21" s="87" t="s">
        <v>707</v>
      </c>
      <c r="X21" s="39" t="s">
        <v>214</v>
      </c>
      <c r="Y21" s="77" t="s">
        <v>311</v>
      </c>
      <c r="Z21" s="39" t="s">
        <v>220</v>
      </c>
      <c r="AA21" s="77" t="s">
        <v>423</v>
      </c>
      <c r="AB21" s="35" t="s">
        <v>216</v>
      </c>
      <c r="AC21" s="77" t="s">
        <v>371</v>
      </c>
      <c r="AD21" s="77" t="s">
        <v>213</v>
      </c>
      <c r="AE21" s="39" t="s">
        <v>470</v>
      </c>
      <c r="AF21" s="39">
        <v>42199</v>
      </c>
    </row>
    <row r="22" spans="1:32" s="11" customFormat="1" ht="38.25" hidden="1" outlineLevel="1" x14ac:dyDescent="0.2">
      <c r="A22" s="26">
        <v>107</v>
      </c>
      <c r="B22" s="38" t="s">
        <v>137</v>
      </c>
      <c r="C22" s="40" t="s">
        <v>259</v>
      </c>
      <c r="D22" s="30" t="s">
        <v>7</v>
      </c>
      <c r="E22" s="31" t="s">
        <v>18</v>
      </c>
      <c r="F22" s="30" t="s">
        <v>5</v>
      </c>
      <c r="G22" s="27">
        <f t="shared" si="0"/>
        <v>40043677</v>
      </c>
      <c r="H22" s="27">
        <f t="shared" si="1"/>
        <v>34037125</v>
      </c>
      <c r="I22" s="27"/>
      <c r="J22" s="29">
        <v>0</v>
      </c>
      <c r="K22" s="29">
        <v>0</v>
      </c>
      <c r="L22" s="29">
        <v>34037125</v>
      </c>
      <c r="M22" s="28">
        <f t="shared" si="2"/>
        <v>0.84999998876227079</v>
      </c>
      <c r="N22" s="27">
        <f t="shared" si="6"/>
        <v>6006552</v>
      </c>
      <c r="O22" s="29">
        <v>6006552</v>
      </c>
      <c r="P22" s="28">
        <f t="shared" si="3"/>
        <v>0.15000001123772924</v>
      </c>
      <c r="Q22" s="29">
        <v>0</v>
      </c>
      <c r="R22" s="28">
        <f t="shared" si="4"/>
        <v>0</v>
      </c>
      <c r="S22" s="29">
        <v>0</v>
      </c>
      <c r="T22" s="28">
        <f t="shared" si="5"/>
        <v>0</v>
      </c>
      <c r="U22" s="100" t="s">
        <v>217</v>
      </c>
      <c r="V22" s="77" t="s">
        <v>327</v>
      </c>
      <c r="W22" s="91" t="s">
        <v>597</v>
      </c>
      <c r="X22" s="39" t="s">
        <v>218</v>
      </c>
      <c r="Y22" s="77" t="s">
        <v>320</v>
      </c>
      <c r="Z22" s="39" t="s">
        <v>215</v>
      </c>
      <c r="AA22" s="77" t="s">
        <v>434</v>
      </c>
      <c r="AB22" s="35" t="s">
        <v>212</v>
      </c>
      <c r="AC22" s="77" t="s">
        <v>367</v>
      </c>
      <c r="AD22" s="61" t="s">
        <v>221</v>
      </c>
      <c r="AE22" s="39" t="s">
        <v>486</v>
      </c>
      <c r="AF22" s="39">
        <v>42227</v>
      </c>
    </row>
    <row r="23" spans="1:32" s="24" customFormat="1" ht="38.25" hidden="1" outlineLevel="1" x14ac:dyDescent="0.2">
      <c r="A23" s="63">
        <v>108</v>
      </c>
      <c r="B23" s="38" t="s">
        <v>135</v>
      </c>
      <c r="C23" s="40" t="s">
        <v>209</v>
      </c>
      <c r="D23" s="30" t="s">
        <v>7</v>
      </c>
      <c r="E23" s="31" t="s">
        <v>18</v>
      </c>
      <c r="F23" s="30" t="s">
        <v>5</v>
      </c>
      <c r="G23" s="27">
        <f t="shared" si="0"/>
        <v>19920206</v>
      </c>
      <c r="H23" s="27">
        <f t="shared" si="1"/>
        <v>16932175</v>
      </c>
      <c r="I23" s="27"/>
      <c r="J23" s="29">
        <v>0</v>
      </c>
      <c r="K23" s="29">
        <v>0</v>
      </c>
      <c r="L23" s="29">
        <v>16932175</v>
      </c>
      <c r="M23" s="28">
        <f t="shared" si="2"/>
        <v>0.84999999497997158</v>
      </c>
      <c r="N23" s="27">
        <f t="shared" si="6"/>
        <v>2988031</v>
      </c>
      <c r="O23" s="29">
        <v>2988031</v>
      </c>
      <c r="P23" s="28">
        <f t="shared" si="3"/>
        <v>0.15000000502002842</v>
      </c>
      <c r="Q23" s="29">
        <v>0</v>
      </c>
      <c r="R23" s="28">
        <f t="shared" si="4"/>
        <v>0</v>
      </c>
      <c r="S23" s="29">
        <v>0</v>
      </c>
      <c r="T23" s="28">
        <f t="shared" si="5"/>
        <v>0</v>
      </c>
      <c r="U23" s="100" t="s">
        <v>218</v>
      </c>
      <c r="V23" s="77" t="s">
        <v>317</v>
      </c>
      <c r="W23" s="87" t="s">
        <v>598</v>
      </c>
      <c r="X23" s="39" t="s">
        <v>210</v>
      </c>
      <c r="Y23" s="77" t="s">
        <v>303</v>
      </c>
      <c r="Z23" s="39" t="s">
        <v>212</v>
      </c>
      <c r="AA23" s="77" t="s">
        <v>435</v>
      </c>
      <c r="AB23" s="35" t="s">
        <v>216</v>
      </c>
      <c r="AC23" s="77" t="s">
        <v>373</v>
      </c>
      <c r="AD23" s="61" t="s">
        <v>221</v>
      </c>
      <c r="AE23" s="39" t="s">
        <v>487</v>
      </c>
      <c r="AF23" s="39">
        <v>42227</v>
      </c>
    </row>
    <row r="24" spans="1:32" ht="38.25" hidden="1" outlineLevel="1" x14ac:dyDescent="0.2">
      <c r="A24" s="63">
        <v>90</v>
      </c>
      <c r="B24" s="15" t="s">
        <v>104</v>
      </c>
      <c r="C24" s="99" t="s">
        <v>105</v>
      </c>
      <c r="D24" s="30" t="s">
        <v>7</v>
      </c>
      <c r="E24" s="31" t="s">
        <v>17</v>
      </c>
      <c r="F24" s="30" t="s">
        <v>5</v>
      </c>
      <c r="G24" s="27">
        <f t="shared" si="0"/>
        <v>1500000</v>
      </c>
      <c r="H24" s="27">
        <f t="shared" si="1"/>
        <v>1275000</v>
      </c>
      <c r="I24" s="27"/>
      <c r="J24" s="29">
        <v>0</v>
      </c>
      <c r="K24" s="29">
        <v>0</v>
      </c>
      <c r="L24" s="29">
        <v>1275000</v>
      </c>
      <c r="M24" s="28">
        <f t="shared" si="2"/>
        <v>0.85</v>
      </c>
      <c r="N24" s="27">
        <f t="shared" si="6"/>
        <v>225000</v>
      </c>
      <c r="O24" s="29">
        <v>225000</v>
      </c>
      <c r="P24" s="28">
        <f t="shared" si="3"/>
        <v>0.15</v>
      </c>
      <c r="Q24" s="29">
        <v>0</v>
      </c>
      <c r="R24" s="28">
        <f t="shared" si="4"/>
        <v>0</v>
      </c>
      <c r="S24" s="29">
        <v>0</v>
      </c>
      <c r="T24" s="28">
        <f t="shared" si="5"/>
        <v>0</v>
      </c>
      <c r="U24" s="39" t="s">
        <v>214</v>
      </c>
      <c r="V24" s="77" t="s">
        <v>309</v>
      </c>
      <c r="W24" s="87" t="s">
        <v>596</v>
      </c>
      <c r="X24" s="39" t="s">
        <v>214</v>
      </c>
      <c r="Y24" s="77" t="s">
        <v>311</v>
      </c>
      <c r="Z24" s="39" t="s">
        <v>215</v>
      </c>
      <c r="AA24" s="77" t="s">
        <v>431</v>
      </c>
      <c r="AB24" s="35" t="s">
        <v>216</v>
      </c>
      <c r="AC24" s="77" t="s">
        <v>369</v>
      </c>
      <c r="AD24" s="77" t="s">
        <v>402</v>
      </c>
      <c r="AE24" s="39" t="s">
        <v>470</v>
      </c>
      <c r="AF24" s="79">
        <v>42234</v>
      </c>
    </row>
    <row r="25" spans="1:32" s="14" customFormat="1" ht="38.25" hidden="1" outlineLevel="1" x14ac:dyDescent="0.2">
      <c r="A25" s="63">
        <v>128</v>
      </c>
      <c r="B25" s="15" t="s">
        <v>127</v>
      </c>
      <c r="C25" s="99" t="s">
        <v>279</v>
      </c>
      <c r="D25" s="30" t="s">
        <v>7</v>
      </c>
      <c r="E25" s="31" t="s">
        <v>13</v>
      </c>
      <c r="F25" s="30" t="s">
        <v>5</v>
      </c>
      <c r="G25" s="27">
        <f t="shared" si="0"/>
        <v>5300000</v>
      </c>
      <c r="H25" s="27">
        <f t="shared" si="1"/>
        <v>4505000</v>
      </c>
      <c r="I25" s="27"/>
      <c r="J25" s="29">
        <v>0</v>
      </c>
      <c r="K25" s="29">
        <v>0</v>
      </c>
      <c r="L25" s="29">
        <v>4505000</v>
      </c>
      <c r="M25" s="28">
        <f t="shared" si="2"/>
        <v>0.85</v>
      </c>
      <c r="N25" s="27">
        <f t="shared" si="6"/>
        <v>795000</v>
      </c>
      <c r="O25" s="29">
        <v>795000</v>
      </c>
      <c r="P25" s="28">
        <f t="shared" si="3"/>
        <v>0.15</v>
      </c>
      <c r="Q25" s="29">
        <v>0</v>
      </c>
      <c r="R25" s="28">
        <f t="shared" si="4"/>
        <v>0</v>
      </c>
      <c r="S25" s="29">
        <v>0</v>
      </c>
      <c r="T25" s="28">
        <f t="shared" si="5"/>
        <v>0</v>
      </c>
      <c r="U25" s="39" t="s">
        <v>219</v>
      </c>
      <c r="V25" s="77" t="s">
        <v>338</v>
      </c>
      <c r="W25" s="87" t="s">
        <v>590</v>
      </c>
      <c r="X25" s="38" t="s">
        <v>211</v>
      </c>
      <c r="Y25" s="77" t="s">
        <v>350</v>
      </c>
      <c r="Z25" s="39" t="s">
        <v>220</v>
      </c>
      <c r="AA25" s="77" t="s">
        <v>444</v>
      </c>
      <c r="AB25" s="35" t="s">
        <v>216</v>
      </c>
      <c r="AC25" s="77" t="s">
        <v>375</v>
      </c>
      <c r="AD25" s="61" t="s">
        <v>213</v>
      </c>
      <c r="AE25" s="38" t="s">
        <v>469</v>
      </c>
      <c r="AF25" s="39">
        <v>42241</v>
      </c>
    </row>
    <row r="26" spans="1:32" s="14" customFormat="1" ht="51" hidden="1" outlineLevel="1" x14ac:dyDescent="0.2">
      <c r="A26" s="63">
        <v>130</v>
      </c>
      <c r="B26" s="15" t="s">
        <v>126</v>
      </c>
      <c r="C26" s="99" t="s">
        <v>281</v>
      </c>
      <c r="D26" s="30" t="s">
        <v>7</v>
      </c>
      <c r="E26" s="31" t="s">
        <v>13</v>
      </c>
      <c r="F26" s="30" t="s">
        <v>5</v>
      </c>
      <c r="G26" s="27">
        <f t="shared" si="0"/>
        <v>3000000</v>
      </c>
      <c r="H26" s="27">
        <f t="shared" si="1"/>
        <v>2550000</v>
      </c>
      <c r="I26" s="27"/>
      <c r="J26" s="29">
        <v>0</v>
      </c>
      <c r="K26" s="29">
        <v>0</v>
      </c>
      <c r="L26" s="29">
        <v>2550000</v>
      </c>
      <c r="M26" s="28">
        <f t="shared" si="2"/>
        <v>0.85</v>
      </c>
      <c r="N26" s="27">
        <f t="shared" si="6"/>
        <v>450000</v>
      </c>
      <c r="O26" s="29">
        <v>450000</v>
      </c>
      <c r="P26" s="28">
        <f t="shared" si="3"/>
        <v>0.15</v>
      </c>
      <c r="Q26" s="29">
        <v>0</v>
      </c>
      <c r="R26" s="28">
        <f t="shared" si="4"/>
        <v>0</v>
      </c>
      <c r="S26" s="29">
        <v>0</v>
      </c>
      <c r="T26" s="28">
        <f t="shared" si="5"/>
        <v>0</v>
      </c>
      <c r="U26" s="39" t="s">
        <v>219</v>
      </c>
      <c r="V26" s="77" t="s">
        <v>338</v>
      </c>
      <c r="W26" s="87" t="s">
        <v>590</v>
      </c>
      <c r="X26" s="38" t="s">
        <v>211</v>
      </c>
      <c r="Y26" s="77" t="s">
        <v>350</v>
      </c>
      <c r="Z26" s="39" t="s">
        <v>215</v>
      </c>
      <c r="AA26" s="77" t="s">
        <v>444</v>
      </c>
      <c r="AB26" s="35" t="s">
        <v>216</v>
      </c>
      <c r="AC26" s="77" t="s">
        <v>375</v>
      </c>
      <c r="AD26" s="61" t="s">
        <v>213</v>
      </c>
      <c r="AE26" s="38" t="s">
        <v>469</v>
      </c>
      <c r="AF26" s="79">
        <v>42241</v>
      </c>
    </row>
    <row r="27" spans="1:32" ht="51" hidden="1" outlineLevel="1" x14ac:dyDescent="0.2">
      <c r="A27" s="63">
        <v>132</v>
      </c>
      <c r="B27" s="15" t="s">
        <v>125</v>
      </c>
      <c r="C27" s="99" t="s">
        <v>283</v>
      </c>
      <c r="D27" s="30" t="s">
        <v>7</v>
      </c>
      <c r="E27" s="31" t="s">
        <v>13</v>
      </c>
      <c r="F27" s="30" t="s">
        <v>4</v>
      </c>
      <c r="G27" s="27">
        <f t="shared" si="0"/>
        <v>23047385</v>
      </c>
      <c r="H27" s="27">
        <f t="shared" si="1"/>
        <v>19590277</v>
      </c>
      <c r="I27" s="27"/>
      <c r="J27" s="29">
        <v>0</v>
      </c>
      <c r="K27" s="29">
        <v>19590277</v>
      </c>
      <c r="L27" s="29">
        <v>0</v>
      </c>
      <c r="M27" s="28">
        <f t="shared" si="2"/>
        <v>0.84999998915278241</v>
      </c>
      <c r="N27" s="27">
        <f t="shared" si="6"/>
        <v>3457108</v>
      </c>
      <c r="O27" s="29">
        <v>3457108</v>
      </c>
      <c r="P27" s="28">
        <f t="shared" si="3"/>
        <v>0.15000001084721759</v>
      </c>
      <c r="Q27" s="29">
        <v>0</v>
      </c>
      <c r="R27" s="28">
        <f t="shared" si="4"/>
        <v>0</v>
      </c>
      <c r="S27" s="29">
        <v>0</v>
      </c>
      <c r="T27" s="28">
        <f t="shared" si="5"/>
        <v>0</v>
      </c>
      <c r="U27" s="39" t="s">
        <v>219</v>
      </c>
      <c r="V27" s="77" t="s">
        <v>338</v>
      </c>
      <c r="W27" s="87" t="s">
        <v>590</v>
      </c>
      <c r="X27" s="38" t="s">
        <v>211</v>
      </c>
      <c r="Y27" s="77" t="s">
        <v>350</v>
      </c>
      <c r="Z27" s="38" t="s">
        <v>215</v>
      </c>
      <c r="AA27" s="77" t="s">
        <v>444</v>
      </c>
      <c r="AB27" s="35" t="s">
        <v>216</v>
      </c>
      <c r="AC27" s="77" t="s">
        <v>375</v>
      </c>
      <c r="AD27" s="61" t="s">
        <v>213</v>
      </c>
      <c r="AE27" s="38" t="s">
        <v>469</v>
      </c>
      <c r="AF27" s="39">
        <v>42241</v>
      </c>
    </row>
    <row r="28" spans="1:32" ht="51" hidden="1" outlineLevel="1" x14ac:dyDescent="0.2">
      <c r="A28" s="63">
        <v>134</v>
      </c>
      <c r="B28" s="15" t="s">
        <v>124</v>
      </c>
      <c r="C28" s="99" t="s">
        <v>285</v>
      </c>
      <c r="D28" s="30" t="s">
        <v>7</v>
      </c>
      <c r="E28" s="31" t="s">
        <v>13</v>
      </c>
      <c r="F28" s="30" t="s">
        <v>3</v>
      </c>
      <c r="G28" s="27">
        <f t="shared" si="0"/>
        <v>23950418</v>
      </c>
      <c r="H28" s="27">
        <f t="shared" si="1"/>
        <v>20357855</v>
      </c>
      <c r="I28" s="27"/>
      <c r="J28" s="29">
        <v>20357855</v>
      </c>
      <c r="K28" s="29">
        <v>0</v>
      </c>
      <c r="L28" s="29">
        <v>0</v>
      </c>
      <c r="M28" s="28">
        <f t="shared" si="2"/>
        <v>0.84999998747412253</v>
      </c>
      <c r="N28" s="27">
        <f t="shared" si="6"/>
        <v>3592563</v>
      </c>
      <c r="O28" s="29">
        <v>3592563</v>
      </c>
      <c r="P28" s="28">
        <f t="shared" si="3"/>
        <v>0.15000001252587741</v>
      </c>
      <c r="Q28" s="29">
        <v>0</v>
      </c>
      <c r="R28" s="28">
        <f t="shared" si="4"/>
        <v>0</v>
      </c>
      <c r="S28" s="29">
        <v>0</v>
      </c>
      <c r="T28" s="28">
        <f t="shared" si="5"/>
        <v>0</v>
      </c>
      <c r="U28" s="39" t="s">
        <v>219</v>
      </c>
      <c r="V28" s="77" t="s">
        <v>338</v>
      </c>
      <c r="W28" s="87" t="s">
        <v>590</v>
      </c>
      <c r="X28" s="38" t="s">
        <v>211</v>
      </c>
      <c r="Y28" s="77" t="s">
        <v>350</v>
      </c>
      <c r="Z28" s="39" t="s">
        <v>215</v>
      </c>
      <c r="AA28" s="77" t="s">
        <v>444</v>
      </c>
      <c r="AB28" s="35" t="s">
        <v>216</v>
      </c>
      <c r="AC28" s="77" t="s">
        <v>375</v>
      </c>
      <c r="AD28" s="61" t="s">
        <v>213</v>
      </c>
      <c r="AE28" s="38" t="s">
        <v>469</v>
      </c>
      <c r="AF28" s="79">
        <v>42241</v>
      </c>
    </row>
    <row r="29" spans="1:32" ht="38.25" hidden="1" outlineLevel="1" x14ac:dyDescent="0.2">
      <c r="A29" s="26">
        <v>117</v>
      </c>
      <c r="B29" s="38" t="s">
        <v>136</v>
      </c>
      <c r="C29" s="40" t="s">
        <v>142</v>
      </c>
      <c r="D29" s="30" t="s">
        <v>7</v>
      </c>
      <c r="E29" s="31" t="s">
        <v>18</v>
      </c>
      <c r="F29" s="30" t="s">
        <v>5</v>
      </c>
      <c r="G29" s="27">
        <f t="shared" si="0"/>
        <v>2347737</v>
      </c>
      <c r="H29" s="27">
        <f t="shared" si="1"/>
        <v>1995577</v>
      </c>
      <c r="I29" s="27"/>
      <c r="J29" s="29">
        <v>0</v>
      </c>
      <c r="K29" s="29">
        <v>0</v>
      </c>
      <c r="L29" s="29">
        <v>1995577</v>
      </c>
      <c r="M29" s="28">
        <f t="shared" si="2"/>
        <v>0.85000023426814841</v>
      </c>
      <c r="N29" s="27">
        <f t="shared" si="6"/>
        <v>352160</v>
      </c>
      <c r="O29" s="29">
        <v>352160</v>
      </c>
      <c r="P29" s="28">
        <f t="shared" si="3"/>
        <v>0.14999976573185156</v>
      </c>
      <c r="Q29" s="29">
        <v>0</v>
      </c>
      <c r="R29" s="28">
        <f t="shared" si="4"/>
        <v>0</v>
      </c>
      <c r="S29" s="29">
        <v>0</v>
      </c>
      <c r="T29" s="28">
        <f t="shared" si="5"/>
        <v>0</v>
      </c>
      <c r="U29" s="100" t="s">
        <v>211</v>
      </c>
      <c r="V29" s="77" t="s">
        <v>293</v>
      </c>
      <c r="W29" s="87" t="s">
        <v>601</v>
      </c>
      <c r="X29" s="39" t="s">
        <v>220</v>
      </c>
      <c r="Y29" s="77" t="s">
        <v>348</v>
      </c>
      <c r="Z29" s="39" t="s">
        <v>216</v>
      </c>
      <c r="AA29" s="77" t="s">
        <v>439</v>
      </c>
      <c r="AB29" s="35" t="s">
        <v>221</v>
      </c>
      <c r="AC29" s="77" t="s">
        <v>447</v>
      </c>
      <c r="AD29" s="77" t="s">
        <v>403</v>
      </c>
      <c r="AE29" s="39" t="s">
        <v>470</v>
      </c>
      <c r="AF29" s="39">
        <v>42283</v>
      </c>
    </row>
    <row r="30" spans="1:32" s="11" customFormat="1" ht="25.5" hidden="1" outlineLevel="1" x14ac:dyDescent="0.2">
      <c r="A30" s="63">
        <v>42</v>
      </c>
      <c r="B30" s="15" t="s">
        <v>42</v>
      </c>
      <c r="C30" s="99" t="s">
        <v>89</v>
      </c>
      <c r="D30" s="30" t="s">
        <v>7</v>
      </c>
      <c r="E30" s="31" t="s">
        <v>16</v>
      </c>
      <c r="F30" s="30" t="s">
        <v>4</v>
      </c>
      <c r="G30" s="27">
        <f t="shared" ref="G30:G37" si="7">H30+N30</f>
        <v>8344235</v>
      </c>
      <c r="H30" s="27">
        <f t="shared" ref="H30:H50" si="8">J30+K30+L30</f>
        <v>7092599</v>
      </c>
      <c r="I30" s="27"/>
      <c r="J30" s="29">
        <v>0</v>
      </c>
      <c r="K30" s="29">
        <v>7092599</v>
      </c>
      <c r="L30" s="29">
        <v>0</v>
      </c>
      <c r="M30" s="28">
        <f t="shared" ref="M30:M50" si="9">H30/G30</f>
        <v>0.84999991011758413</v>
      </c>
      <c r="N30" s="27">
        <f t="shared" ref="N30:N50" si="10">O30+Q30+S30</f>
        <v>1251636</v>
      </c>
      <c r="O30" s="29">
        <v>1251636</v>
      </c>
      <c r="P30" s="28">
        <f t="shared" ref="P30:P50" si="11">O30/G30</f>
        <v>0.15000008988241581</v>
      </c>
      <c r="Q30" s="29">
        <v>0</v>
      </c>
      <c r="R30" s="28">
        <f t="shared" ref="R30:R50" si="12">Q30/G30</f>
        <v>0</v>
      </c>
      <c r="S30" s="29">
        <v>0</v>
      </c>
      <c r="T30" s="28">
        <f t="shared" ref="T30:T50" si="13">S30/G30</f>
        <v>0</v>
      </c>
      <c r="U30" s="39" t="s">
        <v>219</v>
      </c>
      <c r="V30" s="77" t="s">
        <v>292</v>
      </c>
      <c r="W30" s="86">
        <v>42187</v>
      </c>
      <c r="X30" s="39" t="s">
        <v>211</v>
      </c>
      <c r="Y30" s="77" t="s">
        <v>344</v>
      </c>
      <c r="Z30" s="39" t="s">
        <v>400</v>
      </c>
      <c r="AA30" s="77" t="s">
        <v>425</v>
      </c>
      <c r="AB30" s="35" t="s">
        <v>221</v>
      </c>
      <c r="AC30" s="77" t="s">
        <v>397</v>
      </c>
      <c r="AD30" s="77" t="s">
        <v>404</v>
      </c>
      <c r="AE30" s="39" t="s">
        <v>469</v>
      </c>
      <c r="AF30" s="79">
        <v>42311</v>
      </c>
    </row>
    <row r="31" spans="1:32" s="24" customFormat="1" ht="25.5" hidden="1" outlineLevel="1" x14ac:dyDescent="0.2">
      <c r="A31" s="63">
        <v>30</v>
      </c>
      <c r="B31" s="38" t="s">
        <v>188</v>
      </c>
      <c r="C31" s="40" t="s">
        <v>396</v>
      </c>
      <c r="D31" s="38" t="s">
        <v>7</v>
      </c>
      <c r="E31" s="13" t="s">
        <v>11</v>
      </c>
      <c r="F31" s="38" t="s">
        <v>4</v>
      </c>
      <c r="G31" s="27">
        <f t="shared" si="7"/>
        <v>60944589</v>
      </c>
      <c r="H31" s="27">
        <v>51802900</v>
      </c>
      <c r="I31" s="27"/>
      <c r="J31" s="27">
        <v>0</v>
      </c>
      <c r="K31" s="27">
        <v>51802900</v>
      </c>
      <c r="L31" s="27">
        <v>0</v>
      </c>
      <c r="M31" s="28">
        <f t="shared" si="9"/>
        <v>0.8499999893345741</v>
      </c>
      <c r="N31" s="27">
        <f t="shared" si="10"/>
        <v>9141689</v>
      </c>
      <c r="O31" s="27">
        <v>4024041</v>
      </c>
      <c r="P31" s="28">
        <f t="shared" si="11"/>
        <v>6.6027863441658452E-2</v>
      </c>
      <c r="Q31" s="27">
        <v>0</v>
      </c>
      <c r="R31" s="28">
        <f t="shared" si="12"/>
        <v>0</v>
      </c>
      <c r="S31" s="27">
        <v>5117648</v>
      </c>
      <c r="T31" s="28">
        <f t="shared" si="13"/>
        <v>8.3972147223767474E-2</v>
      </c>
      <c r="U31" s="39" t="s">
        <v>219</v>
      </c>
      <c r="V31" s="77" t="s">
        <v>292</v>
      </c>
      <c r="W31" s="86">
        <v>42285</v>
      </c>
      <c r="X31" s="39" t="s">
        <v>219</v>
      </c>
      <c r="Y31" s="77" t="s">
        <v>543</v>
      </c>
      <c r="Z31" s="39" t="s">
        <v>216</v>
      </c>
      <c r="AA31" s="77" t="s">
        <v>395</v>
      </c>
      <c r="AB31" s="39">
        <v>42430</v>
      </c>
      <c r="AC31" s="77" t="s">
        <v>577</v>
      </c>
      <c r="AD31" s="77" t="s">
        <v>404</v>
      </c>
      <c r="AE31" s="39" t="s">
        <v>475</v>
      </c>
      <c r="AF31" s="79">
        <v>42339</v>
      </c>
    </row>
    <row r="32" spans="1:32" s="24" customFormat="1" ht="38.25" hidden="1" outlineLevel="1" x14ac:dyDescent="0.2">
      <c r="A32" s="26">
        <v>7</v>
      </c>
      <c r="B32" s="15" t="s">
        <v>166</v>
      </c>
      <c r="C32" s="40" t="s">
        <v>580</v>
      </c>
      <c r="D32" s="38" t="s">
        <v>154</v>
      </c>
      <c r="E32" s="13" t="s">
        <v>11</v>
      </c>
      <c r="F32" s="38" t="s">
        <v>4</v>
      </c>
      <c r="G32" s="27">
        <f t="shared" si="7"/>
        <v>1000000</v>
      </c>
      <c r="H32" s="27">
        <f t="shared" ref="H32" si="14">J32+K32+L32</f>
        <v>1000000</v>
      </c>
      <c r="I32" s="27"/>
      <c r="J32" s="27">
        <v>0</v>
      </c>
      <c r="K32" s="27">
        <v>1000000</v>
      </c>
      <c r="L32" s="27">
        <v>0</v>
      </c>
      <c r="M32" s="28">
        <f t="shared" si="9"/>
        <v>1</v>
      </c>
      <c r="N32" s="27">
        <f t="shared" si="10"/>
        <v>0</v>
      </c>
      <c r="O32" s="27">
        <v>0</v>
      </c>
      <c r="P32" s="28">
        <f t="shared" si="11"/>
        <v>0</v>
      </c>
      <c r="Q32" s="27">
        <v>0</v>
      </c>
      <c r="R32" s="28">
        <f t="shared" si="12"/>
        <v>0</v>
      </c>
      <c r="S32" s="27">
        <v>0</v>
      </c>
      <c r="T32" s="28">
        <f t="shared" si="13"/>
        <v>0</v>
      </c>
      <c r="U32" s="39" t="s">
        <v>211</v>
      </c>
      <c r="V32" s="77" t="s">
        <v>293</v>
      </c>
      <c r="W32" s="86">
        <v>42332</v>
      </c>
      <c r="X32" s="39" t="s">
        <v>211</v>
      </c>
      <c r="Y32" s="77" t="s">
        <v>416</v>
      </c>
      <c r="Z32" s="39" t="s">
        <v>406</v>
      </c>
      <c r="AA32" s="77" t="s">
        <v>408</v>
      </c>
      <c r="AB32" s="39">
        <v>42465</v>
      </c>
      <c r="AC32" s="77" t="s">
        <v>565</v>
      </c>
      <c r="AD32" s="77" t="s">
        <v>403</v>
      </c>
      <c r="AE32" s="39" t="s">
        <v>637</v>
      </c>
      <c r="AF32" s="79">
        <v>42374</v>
      </c>
    </row>
    <row r="33" spans="1:32" s="24" customFormat="1" ht="38.25" hidden="1" outlineLevel="1" x14ac:dyDescent="0.2">
      <c r="A33" s="63">
        <v>112</v>
      </c>
      <c r="B33" s="38" t="s">
        <v>140</v>
      </c>
      <c r="C33" s="40" t="s">
        <v>255</v>
      </c>
      <c r="D33" s="30" t="s">
        <v>7</v>
      </c>
      <c r="E33" s="31" t="s">
        <v>18</v>
      </c>
      <c r="F33" s="30" t="s">
        <v>5</v>
      </c>
      <c r="G33" s="27">
        <f t="shared" si="7"/>
        <v>1323271</v>
      </c>
      <c r="H33" s="27">
        <f t="shared" si="8"/>
        <v>1124780</v>
      </c>
      <c r="I33" s="27"/>
      <c r="J33" s="29">
        <v>0</v>
      </c>
      <c r="K33" s="29">
        <v>0</v>
      </c>
      <c r="L33" s="29">
        <v>1124780</v>
      </c>
      <c r="M33" s="28">
        <f t="shared" si="9"/>
        <v>0.84999973550391417</v>
      </c>
      <c r="N33" s="27">
        <f t="shared" si="10"/>
        <v>198491</v>
      </c>
      <c r="O33" s="29">
        <v>198491</v>
      </c>
      <c r="P33" s="28">
        <f t="shared" si="11"/>
        <v>0.15000026449608583</v>
      </c>
      <c r="Q33" s="29">
        <v>0</v>
      </c>
      <c r="R33" s="28">
        <f t="shared" si="12"/>
        <v>0</v>
      </c>
      <c r="S33" s="29">
        <v>0</v>
      </c>
      <c r="T33" s="28">
        <f t="shared" si="13"/>
        <v>0</v>
      </c>
      <c r="U33" s="39" t="s">
        <v>214</v>
      </c>
      <c r="V33" s="77" t="s">
        <v>329</v>
      </c>
      <c r="W33" s="87" t="s">
        <v>590</v>
      </c>
      <c r="X33" s="39" t="s">
        <v>214</v>
      </c>
      <c r="Y33" s="77" t="s">
        <v>322</v>
      </c>
      <c r="Z33" s="39" t="s">
        <v>216</v>
      </c>
      <c r="AA33" s="77" t="s">
        <v>436</v>
      </c>
      <c r="AB33" s="35" t="s">
        <v>221</v>
      </c>
      <c r="AC33" s="77" t="s">
        <v>398</v>
      </c>
      <c r="AD33" s="77" t="s">
        <v>472</v>
      </c>
      <c r="AE33" s="39" t="s">
        <v>470</v>
      </c>
      <c r="AF33" s="79">
        <v>42297</v>
      </c>
    </row>
    <row r="34" spans="1:32" s="14" customFormat="1" ht="51" hidden="1" outlineLevel="1" x14ac:dyDescent="0.2">
      <c r="A34" s="63">
        <v>126</v>
      </c>
      <c r="B34" s="38" t="s">
        <v>144</v>
      </c>
      <c r="C34" s="40" t="s">
        <v>256</v>
      </c>
      <c r="D34" s="30" t="s">
        <v>7</v>
      </c>
      <c r="E34" s="31" t="s">
        <v>18</v>
      </c>
      <c r="F34" s="30" t="s">
        <v>4</v>
      </c>
      <c r="G34" s="27">
        <f t="shared" si="7"/>
        <v>4077075</v>
      </c>
      <c r="H34" s="27">
        <f t="shared" si="8"/>
        <v>3465513</v>
      </c>
      <c r="I34" s="27"/>
      <c r="J34" s="29">
        <v>0</v>
      </c>
      <c r="K34" s="29">
        <v>3465513</v>
      </c>
      <c r="L34" s="29">
        <v>0</v>
      </c>
      <c r="M34" s="28">
        <f t="shared" si="9"/>
        <v>0.84999981604459074</v>
      </c>
      <c r="N34" s="27">
        <f t="shared" si="10"/>
        <v>611562</v>
      </c>
      <c r="O34" s="29">
        <v>611562</v>
      </c>
      <c r="P34" s="28">
        <f t="shared" si="11"/>
        <v>0.15000018395540921</v>
      </c>
      <c r="Q34" s="29">
        <v>0</v>
      </c>
      <c r="R34" s="28">
        <f t="shared" si="12"/>
        <v>0</v>
      </c>
      <c r="S34" s="29">
        <v>0</v>
      </c>
      <c r="T34" s="28">
        <f t="shared" si="13"/>
        <v>0</v>
      </c>
      <c r="U34" s="39" t="s">
        <v>214</v>
      </c>
      <c r="V34" s="77" t="s">
        <v>329</v>
      </c>
      <c r="W34" s="87" t="s">
        <v>590</v>
      </c>
      <c r="X34" s="39" t="s">
        <v>214</v>
      </c>
      <c r="Y34" s="77" t="s">
        <v>322</v>
      </c>
      <c r="Z34" s="39" t="s">
        <v>212</v>
      </c>
      <c r="AA34" s="77" t="s">
        <v>443</v>
      </c>
      <c r="AB34" s="35" t="s">
        <v>221</v>
      </c>
      <c r="AC34" s="77" t="s">
        <v>397</v>
      </c>
      <c r="AD34" s="77" t="s">
        <v>472</v>
      </c>
      <c r="AE34" s="39" t="s">
        <v>470</v>
      </c>
      <c r="AF34" s="39">
        <v>42297</v>
      </c>
    </row>
    <row r="35" spans="1:32" s="14" customFormat="1" ht="25.5" hidden="1" outlineLevel="1" x14ac:dyDescent="0.2">
      <c r="A35" s="63">
        <v>14</v>
      </c>
      <c r="B35" s="38" t="s">
        <v>171</v>
      </c>
      <c r="C35" s="40" t="s">
        <v>231</v>
      </c>
      <c r="D35" s="38" t="s">
        <v>154</v>
      </c>
      <c r="E35" s="13" t="s">
        <v>11</v>
      </c>
      <c r="F35" s="38" t="s">
        <v>4</v>
      </c>
      <c r="G35" s="27">
        <f t="shared" si="7"/>
        <v>21176471</v>
      </c>
      <c r="H35" s="27">
        <f t="shared" si="8"/>
        <v>18000000</v>
      </c>
      <c r="I35" s="27"/>
      <c r="J35" s="27">
        <v>0</v>
      </c>
      <c r="K35" s="27">
        <v>18000000</v>
      </c>
      <c r="L35" s="27">
        <v>0</v>
      </c>
      <c r="M35" s="28">
        <f t="shared" si="9"/>
        <v>0.8499999834722225</v>
      </c>
      <c r="N35" s="27">
        <f t="shared" si="10"/>
        <v>3176471</v>
      </c>
      <c r="O35" s="27">
        <v>0</v>
      </c>
      <c r="P35" s="28">
        <f t="shared" si="11"/>
        <v>0</v>
      </c>
      <c r="Q35" s="27">
        <v>0</v>
      </c>
      <c r="R35" s="28">
        <f t="shared" si="12"/>
        <v>0</v>
      </c>
      <c r="S35" s="27">
        <v>3176471</v>
      </c>
      <c r="T35" s="28">
        <f t="shared" si="13"/>
        <v>0.15000001652777745</v>
      </c>
      <c r="U35" s="39" t="s">
        <v>214</v>
      </c>
      <c r="V35" s="77" t="s">
        <v>296</v>
      </c>
      <c r="W35" s="86">
        <v>42187</v>
      </c>
      <c r="X35" s="39" t="s">
        <v>214</v>
      </c>
      <c r="Y35" s="77" t="s">
        <v>300</v>
      </c>
      <c r="Z35" s="39" t="s">
        <v>216</v>
      </c>
      <c r="AA35" s="77" t="s">
        <v>379</v>
      </c>
      <c r="AB35" s="35" t="s">
        <v>461</v>
      </c>
      <c r="AC35" s="77" t="s">
        <v>462</v>
      </c>
      <c r="AD35" s="77" t="s">
        <v>471</v>
      </c>
      <c r="AE35" s="39" t="s">
        <v>639</v>
      </c>
      <c r="AF35" s="39">
        <v>42304</v>
      </c>
    </row>
    <row r="36" spans="1:32" s="24" customFormat="1" ht="25.5" hidden="1" outlineLevel="1" x14ac:dyDescent="0.2">
      <c r="A36" s="26">
        <v>17</v>
      </c>
      <c r="B36" s="15" t="s">
        <v>38</v>
      </c>
      <c r="C36" s="99" t="s">
        <v>85</v>
      </c>
      <c r="D36" s="30" t="s">
        <v>7</v>
      </c>
      <c r="E36" s="31" t="s">
        <v>16</v>
      </c>
      <c r="F36" s="30" t="s">
        <v>4</v>
      </c>
      <c r="G36" s="27">
        <f t="shared" si="7"/>
        <v>51734253</v>
      </c>
      <c r="H36" s="27">
        <f t="shared" si="8"/>
        <v>43974115</v>
      </c>
      <c r="I36" s="27"/>
      <c r="J36" s="29">
        <v>0</v>
      </c>
      <c r="K36" s="29">
        <v>43974115</v>
      </c>
      <c r="L36" s="29">
        <v>0</v>
      </c>
      <c r="M36" s="28">
        <f t="shared" si="9"/>
        <v>0.8499999990335223</v>
      </c>
      <c r="N36" s="27">
        <f t="shared" si="10"/>
        <v>7760138</v>
      </c>
      <c r="O36" s="29">
        <v>0</v>
      </c>
      <c r="P36" s="28">
        <f t="shared" si="11"/>
        <v>0</v>
      </c>
      <c r="Q36" s="29">
        <v>0</v>
      </c>
      <c r="R36" s="28">
        <f t="shared" si="12"/>
        <v>0</v>
      </c>
      <c r="S36" s="29">
        <v>7760138</v>
      </c>
      <c r="T36" s="28">
        <f t="shared" si="13"/>
        <v>0.15000000096647767</v>
      </c>
      <c r="U36" s="39" t="s">
        <v>214</v>
      </c>
      <c r="V36" s="77" t="s">
        <v>296</v>
      </c>
      <c r="W36" s="86">
        <v>42187</v>
      </c>
      <c r="X36" s="39" t="s">
        <v>211</v>
      </c>
      <c r="Y36" s="77" t="s">
        <v>413</v>
      </c>
      <c r="Z36" s="39" t="s">
        <v>216</v>
      </c>
      <c r="AA36" s="77" t="s">
        <v>417</v>
      </c>
      <c r="AB36" s="39">
        <v>42401</v>
      </c>
      <c r="AC36" s="77" t="s">
        <v>563</v>
      </c>
      <c r="AD36" s="77" t="s">
        <v>471</v>
      </c>
      <c r="AE36" s="39" t="s">
        <v>494</v>
      </c>
      <c r="AF36" s="79">
        <v>42332</v>
      </c>
    </row>
    <row r="37" spans="1:32" s="14" customFormat="1" ht="51" hidden="1" outlineLevel="1" x14ac:dyDescent="0.2">
      <c r="A37" s="63">
        <v>34</v>
      </c>
      <c r="B37" s="15" t="s">
        <v>6</v>
      </c>
      <c r="C37" s="99" t="s">
        <v>86</v>
      </c>
      <c r="D37" s="30" t="s">
        <v>7</v>
      </c>
      <c r="E37" s="31" t="s">
        <v>2</v>
      </c>
      <c r="F37" s="30" t="s">
        <v>5</v>
      </c>
      <c r="G37" s="27">
        <f t="shared" si="7"/>
        <v>11759617</v>
      </c>
      <c r="H37" s="27">
        <f t="shared" ref="H37" si="15">J37+K37+L37</f>
        <v>9995674</v>
      </c>
      <c r="I37" s="27"/>
      <c r="J37" s="29">
        <v>0</v>
      </c>
      <c r="K37" s="29">
        <v>0</v>
      </c>
      <c r="L37" s="29">
        <v>9995674</v>
      </c>
      <c r="M37" s="28">
        <f t="shared" ref="M37" si="16">H37/G37</f>
        <v>0.84999996173344761</v>
      </c>
      <c r="N37" s="27">
        <f t="shared" ref="N37" si="17">O37+Q37+S37</f>
        <v>1763943</v>
      </c>
      <c r="O37" s="29">
        <v>1763943</v>
      </c>
      <c r="P37" s="28">
        <f t="shared" ref="P37" si="18">O37/G37</f>
        <v>0.15000003826655239</v>
      </c>
      <c r="Q37" s="29">
        <v>0</v>
      </c>
      <c r="R37" s="28">
        <f t="shared" ref="R37" si="19">Q37/G37</f>
        <v>0</v>
      </c>
      <c r="S37" s="29">
        <v>0</v>
      </c>
      <c r="T37" s="28">
        <f t="shared" ref="T37" si="20">S37/G37</f>
        <v>0</v>
      </c>
      <c r="U37" s="39" t="s">
        <v>221</v>
      </c>
      <c r="V37" s="77" t="s">
        <v>341</v>
      </c>
      <c r="W37" s="87" t="s">
        <v>589</v>
      </c>
      <c r="X37" s="39" t="s">
        <v>221</v>
      </c>
      <c r="Y37" s="77" t="s">
        <v>346</v>
      </c>
      <c r="Z37" s="39" t="s">
        <v>213</v>
      </c>
      <c r="AA37" s="77" t="s">
        <v>394</v>
      </c>
      <c r="AB37" s="39">
        <v>42437</v>
      </c>
      <c r="AC37" s="77" t="s">
        <v>537</v>
      </c>
      <c r="AD37" s="77" t="s">
        <v>471</v>
      </c>
      <c r="AE37" s="39" t="s">
        <v>493</v>
      </c>
      <c r="AF37" s="79">
        <v>42346</v>
      </c>
    </row>
    <row r="38" spans="1:32" s="14" customFormat="1" ht="114" hidden="1" customHeight="1" outlineLevel="1" x14ac:dyDescent="0.2">
      <c r="A38" s="26">
        <v>91</v>
      </c>
      <c r="B38" s="15" t="s">
        <v>248</v>
      </c>
      <c r="C38" s="40" t="s">
        <v>249</v>
      </c>
      <c r="D38" s="30" t="s">
        <v>7</v>
      </c>
      <c r="E38" s="31" t="s">
        <v>17</v>
      </c>
      <c r="F38" s="30" t="s">
        <v>5</v>
      </c>
      <c r="G38" s="29">
        <v>13960884</v>
      </c>
      <c r="H38" s="27">
        <f t="shared" si="8"/>
        <v>11866751</v>
      </c>
      <c r="I38" s="27"/>
      <c r="J38" s="29">
        <v>0</v>
      </c>
      <c r="K38" s="29">
        <v>0</v>
      </c>
      <c r="L38" s="27">
        <v>11866751</v>
      </c>
      <c r="M38" s="28">
        <f t="shared" si="9"/>
        <v>0.84999997134851923</v>
      </c>
      <c r="N38" s="27">
        <f t="shared" si="10"/>
        <v>2094133</v>
      </c>
      <c r="O38" s="27">
        <v>2094133</v>
      </c>
      <c r="P38" s="28">
        <f t="shared" si="11"/>
        <v>0.15000002865148082</v>
      </c>
      <c r="Q38" s="29">
        <v>0</v>
      </c>
      <c r="R38" s="28">
        <f t="shared" si="12"/>
        <v>0</v>
      </c>
      <c r="S38" s="27">
        <v>0</v>
      </c>
      <c r="T38" s="28">
        <f t="shared" si="13"/>
        <v>0</v>
      </c>
      <c r="U38" s="39" t="s">
        <v>217</v>
      </c>
      <c r="V38" s="77" t="s">
        <v>310</v>
      </c>
      <c r="W38" s="87" t="s">
        <v>590</v>
      </c>
      <c r="X38" s="39" t="s">
        <v>219</v>
      </c>
      <c r="Y38" s="77" t="s">
        <v>312</v>
      </c>
      <c r="Z38" s="39" t="s">
        <v>368</v>
      </c>
      <c r="AA38" s="77" t="s">
        <v>555</v>
      </c>
      <c r="AB38" s="39" t="s">
        <v>518</v>
      </c>
      <c r="AC38" s="77" t="s">
        <v>517</v>
      </c>
      <c r="AD38" s="39" t="s">
        <v>709</v>
      </c>
      <c r="AE38" s="39" t="s">
        <v>470</v>
      </c>
      <c r="AF38" s="39">
        <v>42332</v>
      </c>
    </row>
    <row r="39" spans="1:32" s="14" customFormat="1" ht="38.25" hidden="1" outlineLevel="1" x14ac:dyDescent="0.2">
      <c r="A39" s="63">
        <v>18</v>
      </c>
      <c r="B39" s="103" t="s">
        <v>28</v>
      </c>
      <c r="C39" s="99" t="s">
        <v>122</v>
      </c>
      <c r="D39" s="38" t="s">
        <v>7</v>
      </c>
      <c r="E39" s="13" t="s">
        <v>12</v>
      </c>
      <c r="F39" s="38" t="s">
        <v>4</v>
      </c>
      <c r="G39" s="27">
        <f t="shared" ref="G39" si="21">H39+N39</f>
        <v>137540840</v>
      </c>
      <c r="H39" s="27">
        <f t="shared" ref="H39" si="22">J39+K39+L39</f>
        <v>116909714</v>
      </c>
      <c r="I39" s="27"/>
      <c r="J39" s="27">
        <v>0</v>
      </c>
      <c r="K39" s="27">
        <v>116909714</v>
      </c>
      <c r="L39" s="27">
        <v>0</v>
      </c>
      <c r="M39" s="28">
        <f t="shared" ref="M39" si="23">H39/G39</f>
        <v>0.85</v>
      </c>
      <c r="N39" s="27">
        <f t="shared" ref="N39" si="24">O39+Q39+S39</f>
        <v>20631126</v>
      </c>
      <c r="O39" s="27">
        <v>20631126</v>
      </c>
      <c r="P39" s="28">
        <f t="shared" ref="P39" si="25">O39/G39</f>
        <v>0.15</v>
      </c>
      <c r="Q39" s="27">
        <v>0</v>
      </c>
      <c r="R39" s="28">
        <f t="shared" ref="R39" si="26">Q39/G39</f>
        <v>0</v>
      </c>
      <c r="S39" s="27">
        <v>0</v>
      </c>
      <c r="T39" s="28">
        <f t="shared" ref="T39" si="27">S39/G39</f>
        <v>0</v>
      </c>
      <c r="U39" s="39" t="s">
        <v>214</v>
      </c>
      <c r="V39" s="77" t="s">
        <v>296</v>
      </c>
      <c r="W39" s="86">
        <v>42187</v>
      </c>
      <c r="X39" s="39" t="s">
        <v>214</v>
      </c>
      <c r="Y39" s="77" t="s">
        <v>414</v>
      </c>
      <c r="Z39" s="39" t="s">
        <v>221</v>
      </c>
      <c r="AA39" s="77" t="s">
        <v>418</v>
      </c>
      <c r="AB39" s="39">
        <v>42446</v>
      </c>
      <c r="AC39" s="77" t="s">
        <v>614</v>
      </c>
      <c r="AD39" s="39">
        <v>42587</v>
      </c>
      <c r="AE39" s="94" t="s">
        <v>469</v>
      </c>
      <c r="AF39" s="95">
        <v>42325</v>
      </c>
    </row>
    <row r="40" spans="1:32" s="14" customFormat="1" ht="25.5" hidden="1" outlineLevel="1" x14ac:dyDescent="0.2">
      <c r="A40" s="26">
        <v>47</v>
      </c>
      <c r="B40" s="15" t="s">
        <v>44</v>
      </c>
      <c r="C40" s="99" t="s">
        <v>91</v>
      </c>
      <c r="D40" s="30" t="s">
        <v>7</v>
      </c>
      <c r="E40" s="31" t="s">
        <v>10</v>
      </c>
      <c r="F40" s="30" t="s">
        <v>4</v>
      </c>
      <c r="G40" s="27">
        <f t="shared" ref="G40:G50" si="28">H40+N40</f>
        <v>43390019</v>
      </c>
      <c r="H40" s="27">
        <f t="shared" si="8"/>
        <v>36881516</v>
      </c>
      <c r="I40" s="27"/>
      <c r="J40" s="29">
        <v>0</v>
      </c>
      <c r="K40" s="19">
        <v>36881516</v>
      </c>
      <c r="L40" s="29">
        <v>0</v>
      </c>
      <c r="M40" s="28">
        <f t="shared" si="9"/>
        <v>0.84999999654298375</v>
      </c>
      <c r="N40" s="27">
        <f t="shared" si="10"/>
        <v>6508503</v>
      </c>
      <c r="O40" s="29">
        <v>6508503</v>
      </c>
      <c r="P40" s="28">
        <f t="shared" si="11"/>
        <v>0.15000000345701622</v>
      </c>
      <c r="Q40" s="29">
        <v>0</v>
      </c>
      <c r="R40" s="28">
        <f t="shared" si="12"/>
        <v>0</v>
      </c>
      <c r="S40" s="29">
        <v>0</v>
      </c>
      <c r="T40" s="28">
        <f t="shared" si="13"/>
        <v>0</v>
      </c>
      <c r="U40" s="39" t="s">
        <v>123</v>
      </c>
      <c r="V40" s="77" t="s">
        <v>298</v>
      </c>
      <c r="W40" s="87" t="s">
        <v>592</v>
      </c>
      <c r="X40" s="39" t="s">
        <v>123</v>
      </c>
      <c r="Y40" s="77" t="s">
        <v>393</v>
      </c>
      <c r="Z40" s="39" t="s">
        <v>149</v>
      </c>
      <c r="AA40" s="77" t="s">
        <v>607</v>
      </c>
      <c r="AB40" s="39">
        <v>42468</v>
      </c>
      <c r="AC40" s="77" t="s">
        <v>570</v>
      </c>
      <c r="AD40" s="61" t="s">
        <v>574</v>
      </c>
      <c r="AE40" s="39" t="s">
        <v>475</v>
      </c>
      <c r="AF40" s="39">
        <v>42374</v>
      </c>
    </row>
    <row r="41" spans="1:32" s="24" customFormat="1" ht="38.25" hidden="1" outlineLevel="1" x14ac:dyDescent="0.2">
      <c r="A41" s="63">
        <v>8</v>
      </c>
      <c r="B41" s="15" t="s">
        <v>166</v>
      </c>
      <c r="C41" s="40" t="s">
        <v>581</v>
      </c>
      <c r="D41" s="38" t="s">
        <v>154</v>
      </c>
      <c r="E41" s="13" t="s">
        <v>11</v>
      </c>
      <c r="F41" s="38" t="s">
        <v>4</v>
      </c>
      <c r="G41" s="27">
        <f t="shared" si="28"/>
        <v>32062500</v>
      </c>
      <c r="H41" s="27">
        <f t="shared" si="8"/>
        <v>25650000</v>
      </c>
      <c r="I41" s="27"/>
      <c r="J41" s="27">
        <v>0</v>
      </c>
      <c r="K41" s="27">
        <v>25650000</v>
      </c>
      <c r="L41" s="27">
        <v>0</v>
      </c>
      <c r="M41" s="28">
        <f t="shared" si="9"/>
        <v>0.8</v>
      </c>
      <c r="N41" s="27">
        <f t="shared" si="10"/>
        <v>6412500</v>
      </c>
      <c r="O41" s="27">
        <v>0</v>
      </c>
      <c r="P41" s="28">
        <f t="shared" si="11"/>
        <v>0</v>
      </c>
      <c r="Q41" s="27">
        <v>0</v>
      </c>
      <c r="R41" s="28">
        <f t="shared" si="12"/>
        <v>0</v>
      </c>
      <c r="S41" s="27">
        <v>6412500</v>
      </c>
      <c r="T41" s="28">
        <f t="shared" si="13"/>
        <v>0.2</v>
      </c>
      <c r="U41" s="39" t="s">
        <v>211</v>
      </c>
      <c r="V41" s="77" t="s">
        <v>293</v>
      </c>
      <c r="W41" s="86">
        <v>42332</v>
      </c>
      <c r="X41" s="39" t="s">
        <v>211</v>
      </c>
      <c r="Y41" s="77" t="s">
        <v>416</v>
      </c>
      <c r="Z41" s="39" t="s">
        <v>406</v>
      </c>
      <c r="AA41" s="77" t="s">
        <v>408</v>
      </c>
      <c r="AB41" s="39">
        <v>42443</v>
      </c>
      <c r="AC41" s="77" t="s">
        <v>586</v>
      </c>
      <c r="AD41" s="77">
        <v>42566</v>
      </c>
      <c r="AE41" s="39" t="s">
        <v>638</v>
      </c>
      <c r="AF41" s="79">
        <v>42374</v>
      </c>
    </row>
    <row r="42" spans="1:32" s="24" customFormat="1" ht="25.5" hidden="1" outlineLevel="1" x14ac:dyDescent="0.2">
      <c r="A42" s="26">
        <v>1</v>
      </c>
      <c r="B42" s="15" t="s">
        <v>157</v>
      </c>
      <c r="C42" s="40" t="s">
        <v>158</v>
      </c>
      <c r="D42" s="38" t="s">
        <v>154</v>
      </c>
      <c r="E42" s="13" t="s">
        <v>17</v>
      </c>
      <c r="F42" s="38" t="s">
        <v>4</v>
      </c>
      <c r="G42" s="27">
        <f t="shared" si="28"/>
        <v>76512873</v>
      </c>
      <c r="H42" s="27">
        <f t="shared" si="8"/>
        <v>65035942</v>
      </c>
      <c r="I42" s="27"/>
      <c r="J42" s="27">
        <v>0</v>
      </c>
      <c r="K42" s="27">
        <v>65035942</v>
      </c>
      <c r="L42" s="27">
        <v>0</v>
      </c>
      <c r="M42" s="28">
        <f t="shared" si="9"/>
        <v>0.84999999934651516</v>
      </c>
      <c r="N42" s="27">
        <f t="shared" si="10"/>
        <v>11476931</v>
      </c>
      <c r="O42" s="27">
        <v>1851931</v>
      </c>
      <c r="P42" s="28">
        <f t="shared" si="11"/>
        <v>2.420417542025902E-2</v>
      </c>
      <c r="Q42" s="27">
        <v>0</v>
      </c>
      <c r="R42" s="28">
        <f t="shared" si="12"/>
        <v>0</v>
      </c>
      <c r="S42" s="27">
        <v>9625000</v>
      </c>
      <c r="T42" s="28">
        <f t="shared" si="13"/>
        <v>0.1257958252332258</v>
      </c>
      <c r="U42" s="39" t="s">
        <v>287</v>
      </c>
      <c r="V42" s="77" t="s">
        <v>298</v>
      </c>
      <c r="W42" s="86">
        <v>42332</v>
      </c>
      <c r="X42" s="39" t="s">
        <v>220</v>
      </c>
      <c r="Y42" s="77" t="s">
        <v>299</v>
      </c>
      <c r="Z42" s="39" t="s">
        <v>399</v>
      </c>
      <c r="AA42" s="77" t="s">
        <v>422</v>
      </c>
      <c r="AB42" s="39">
        <v>42472</v>
      </c>
      <c r="AC42" s="77" t="s">
        <v>615</v>
      </c>
      <c r="AD42" s="39">
        <v>42589</v>
      </c>
      <c r="AE42" s="39" t="s">
        <v>638</v>
      </c>
      <c r="AF42" s="39">
        <v>42381</v>
      </c>
    </row>
    <row r="43" spans="1:32" s="14" customFormat="1" ht="25.5" hidden="1" outlineLevel="1" x14ac:dyDescent="0.2">
      <c r="A43" s="26">
        <v>2</v>
      </c>
      <c r="B43" s="15" t="s">
        <v>160</v>
      </c>
      <c r="C43" s="40" t="s">
        <v>233</v>
      </c>
      <c r="D43" s="38" t="s">
        <v>7</v>
      </c>
      <c r="E43" s="13" t="s">
        <v>17</v>
      </c>
      <c r="F43" s="38" t="s">
        <v>4</v>
      </c>
      <c r="G43" s="27">
        <f t="shared" si="28"/>
        <v>64029231</v>
      </c>
      <c r="H43" s="27">
        <f t="shared" si="8"/>
        <v>54424846</v>
      </c>
      <c r="I43" s="27"/>
      <c r="J43" s="27">
        <v>0</v>
      </c>
      <c r="K43" s="27">
        <v>54424846</v>
      </c>
      <c r="L43" s="27">
        <v>0</v>
      </c>
      <c r="M43" s="28">
        <f t="shared" si="9"/>
        <v>0.84999999453374664</v>
      </c>
      <c r="N43" s="27">
        <f t="shared" si="10"/>
        <v>9604385</v>
      </c>
      <c r="O43" s="27">
        <v>6404385</v>
      </c>
      <c r="P43" s="28">
        <f t="shared" si="11"/>
        <v>0.10002283175945062</v>
      </c>
      <c r="Q43" s="27">
        <v>0</v>
      </c>
      <c r="R43" s="28">
        <f t="shared" si="12"/>
        <v>0</v>
      </c>
      <c r="S43" s="27">
        <v>3200000</v>
      </c>
      <c r="T43" s="28">
        <f t="shared" si="13"/>
        <v>4.9977173706802755E-2</v>
      </c>
      <c r="U43" s="39" t="s">
        <v>210</v>
      </c>
      <c r="V43" s="77" t="s">
        <v>309</v>
      </c>
      <c r="W43" s="86">
        <v>42124</v>
      </c>
      <c r="X43" s="39" t="s">
        <v>220</v>
      </c>
      <c r="Y43" s="77" t="s">
        <v>316</v>
      </c>
      <c r="Z43" s="39" t="s">
        <v>400</v>
      </c>
      <c r="AA43" s="77" t="s">
        <v>467</v>
      </c>
      <c r="AB43" s="39">
        <v>42479</v>
      </c>
      <c r="AC43" s="77" t="s">
        <v>569</v>
      </c>
      <c r="AD43" s="61" t="s">
        <v>710</v>
      </c>
      <c r="AE43" s="39" t="s">
        <v>639</v>
      </c>
      <c r="AF43" s="39">
        <v>42388</v>
      </c>
    </row>
    <row r="44" spans="1:32" s="14" customFormat="1" ht="38.25" hidden="1" outlineLevel="1" x14ac:dyDescent="0.2">
      <c r="A44" s="63">
        <v>100</v>
      </c>
      <c r="B44" s="38" t="s">
        <v>239</v>
      </c>
      <c r="C44" s="104" t="s">
        <v>288</v>
      </c>
      <c r="D44" s="30" t="s">
        <v>7</v>
      </c>
      <c r="E44" s="31" t="s">
        <v>17</v>
      </c>
      <c r="F44" s="30" t="s">
        <v>5</v>
      </c>
      <c r="G44" s="29">
        <f t="shared" si="28"/>
        <v>6190000</v>
      </c>
      <c r="H44" s="27">
        <f t="shared" si="8"/>
        <v>5312500</v>
      </c>
      <c r="I44" s="27"/>
      <c r="J44" s="29">
        <v>0</v>
      </c>
      <c r="K44" s="29">
        <v>0</v>
      </c>
      <c r="L44" s="29">
        <v>5312500</v>
      </c>
      <c r="M44" s="28">
        <f t="shared" si="9"/>
        <v>0.85823909531502418</v>
      </c>
      <c r="N44" s="27">
        <f t="shared" si="10"/>
        <v>877500</v>
      </c>
      <c r="O44" s="27">
        <v>877500</v>
      </c>
      <c r="P44" s="28">
        <f t="shared" si="11"/>
        <v>0.14176090468497576</v>
      </c>
      <c r="Q44" s="29">
        <v>0</v>
      </c>
      <c r="R44" s="28">
        <f t="shared" si="12"/>
        <v>0</v>
      </c>
      <c r="S44" s="29">
        <v>0</v>
      </c>
      <c r="T44" s="28">
        <f t="shared" si="13"/>
        <v>0</v>
      </c>
      <c r="U44" s="100" t="s">
        <v>211</v>
      </c>
      <c r="V44" s="77" t="s">
        <v>314</v>
      </c>
      <c r="W44" s="87" t="s">
        <v>589</v>
      </c>
      <c r="X44" s="100" t="s">
        <v>220</v>
      </c>
      <c r="Y44" s="77" t="s">
        <v>421</v>
      </c>
      <c r="Z44" s="39" t="s">
        <v>405</v>
      </c>
      <c r="AA44" s="77" t="s">
        <v>554</v>
      </c>
      <c r="AB44" s="39">
        <v>42455</v>
      </c>
      <c r="AC44" s="77" t="s">
        <v>569</v>
      </c>
      <c r="AD44" s="77">
        <v>42551</v>
      </c>
      <c r="AE44" s="39">
        <v>42370</v>
      </c>
      <c r="AF44" s="79">
        <v>42395</v>
      </c>
    </row>
    <row r="45" spans="1:32" s="24" customFormat="1" ht="25.5" hidden="1" outlineLevel="1" x14ac:dyDescent="0.2">
      <c r="A45" s="26">
        <v>71</v>
      </c>
      <c r="B45" s="15" t="s">
        <v>52</v>
      </c>
      <c r="C45" s="99" t="s">
        <v>51</v>
      </c>
      <c r="D45" s="30" t="s">
        <v>7</v>
      </c>
      <c r="E45" s="31" t="s">
        <v>16</v>
      </c>
      <c r="F45" s="30" t="s">
        <v>4</v>
      </c>
      <c r="G45" s="27">
        <f t="shared" si="28"/>
        <v>277032428</v>
      </c>
      <c r="H45" s="27">
        <f t="shared" si="8"/>
        <v>235477563</v>
      </c>
      <c r="I45" s="27"/>
      <c r="J45" s="29">
        <v>0</v>
      </c>
      <c r="K45" s="29">
        <v>235477563</v>
      </c>
      <c r="L45" s="29">
        <v>0</v>
      </c>
      <c r="M45" s="28">
        <f t="shared" si="9"/>
        <v>0.84999999711225138</v>
      </c>
      <c r="N45" s="27">
        <f t="shared" si="10"/>
        <v>41554865</v>
      </c>
      <c r="O45" s="29">
        <v>41554865</v>
      </c>
      <c r="P45" s="28">
        <f t="shared" si="11"/>
        <v>0.15000000288774859</v>
      </c>
      <c r="Q45" s="29">
        <v>0</v>
      </c>
      <c r="R45" s="28">
        <f t="shared" si="12"/>
        <v>0</v>
      </c>
      <c r="S45" s="29">
        <v>0</v>
      </c>
      <c r="T45" s="28">
        <f t="shared" si="13"/>
        <v>0</v>
      </c>
      <c r="U45" s="39" t="s">
        <v>146</v>
      </c>
      <c r="V45" s="77" t="s">
        <v>295</v>
      </c>
      <c r="W45" s="87" t="s">
        <v>591</v>
      </c>
      <c r="X45" s="39">
        <v>42390</v>
      </c>
      <c r="Y45" s="77" t="s">
        <v>448</v>
      </c>
      <c r="Z45" s="39" t="s">
        <v>402</v>
      </c>
      <c r="AA45" s="77" t="s">
        <v>542</v>
      </c>
      <c r="AB45" s="39">
        <v>42469</v>
      </c>
      <c r="AC45" s="77" t="s">
        <v>564</v>
      </c>
      <c r="AD45" s="77">
        <v>42506</v>
      </c>
      <c r="AE45" s="39" t="s">
        <v>475</v>
      </c>
      <c r="AF45" s="39">
        <v>42409</v>
      </c>
    </row>
    <row r="46" spans="1:32" s="24" customFormat="1" ht="38.25" hidden="1" outlineLevel="1" x14ac:dyDescent="0.2">
      <c r="A46" s="63">
        <v>114</v>
      </c>
      <c r="B46" s="38" t="s">
        <v>237</v>
      </c>
      <c r="C46" s="40" t="s">
        <v>206</v>
      </c>
      <c r="D46" s="30" t="s">
        <v>7</v>
      </c>
      <c r="E46" s="31" t="s">
        <v>18</v>
      </c>
      <c r="F46" s="30" t="s">
        <v>5</v>
      </c>
      <c r="G46" s="27">
        <f t="shared" si="28"/>
        <v>6813045</v>
      </c>
      <c r="H46" s="27">
        <f t="shared" si="8"/>
        <v>5791088</v>
      </c>
      <c r="I46" s="27"/>
      <c r="J46" s="29">
        <v>0</v>
      </c>
      <c r="K46" s="29">
        <v>0</v>
      </c>
      <c r="L46" s="29">
        <v>5791088</v>
      </c>
      <c r="M46" s="28">
        <f t="shared" si="9"/>
        <v>0.84999996330568783</v>
      </c>
      <c r="N46" s="27">
        <f t="shared" si="10"/>
        <v>1021957</v>
      </c>
      <c r="O46" s="29">
        <v>1021957</v>
      </c>
      <c r="P46" s="28">
        <f t="shared" si="11"/>
        <v>0.15000003669431217</v>
      </c>
      <c r="Q46" s="29">
        <v>0</v>
      </c>
      <c r="R46" s="28">
        <f t="shared" si="12"/>
        <v>0</v>
      </c>
      <c r="S46" s="29">
        <v>0</v>
      </c>
      <c r="T46" s="28">
        <f t="shared" si="13"/>
        <v>0</v>
      </c>
      <c r="U46" s="39" t="s">
        <v>221</v>
      </c>
      <c r="V46" s="77" t="s">
        <v>383</v>
      </c>
      <c r="W46" s="87" t="s">
        <v>593</v>
      </c>
      <c r="X46" s="39" t="s">
        <v>221</v>
      </c>
      <c r="Y46" s="77" t="s">
        <v>392</v>
      </c>
      <c r="Z46" s="39" t="s">
        <v>402</v>
      </c>
      <c r="AA46" s="77" t="s">
        <v>540</v>
      </c>
      <c r="AB46" s="39">
        <v>42469</v>
      </c>
      <c r="AC46" s="77" t="s">
        <v>623</v>
      </c>
      <c r="AD46" s="39">
        <v>42595</v>
      </c>
      <c r="AE46" s="39" t="s">
        <v>405</v>
      </c>
      <c r="AF46" s="79">
        <v>42409</v>
      </c>
    </row>
    <row r="47" spans="1:32" s="14" customFormat="1" ht="38.25" hidden="1" outlineLevel="1" x14ac:dyDescent="0.2">
      <c r="A47" s="26">
        <v>119</v>
      </c>
      <c r="B47" s="38" t="s">
        <v>134</v>
      </c>
      <c r="C47" s="40" t="s">
        <v>245</v>
      </c>
      <c r="D47" s="30" t="s">
        <v>7</v>
      </c>
      <c r="E47" s="31" t="s">
        <v>18</v>
      </c>
      <c r="F47" s="30" t="s">
        <v>5</v>
      </c>
      <c r="G47" s="27">
        <f t="shared" si="28"/>
        <v>4727073</v>
      </c>
      <c r="H47" s="27">
        <f t="shared" si="8"/>
        <v>4018012</v>
      </c>
      <c r="I47" s="27"/>
      <c r="J47" s="29">
        <v>0</v>
      </c>
      <c r="K47" s="29">
        <v>0</v>
      </c>
      <c r="L47" s="29">
        <v>4018012</v>
      </c>
      <c r="M47" s="28">
        <f t="shared" si="9"/>
        <v>0.84999998942263</v>
      </c>
      <c r="N47" s="27">
        <f t="shared" si="10"/>
        <v>709061</v>
      </c>
      <c r="O47" s="29">
        <v>709061</v>
      </c>
      <c r="P47" s="28">
        <f t="shared" si="11"/>
        <v>0.15000001057736997</v>
      </c>
      <c r="Q47" s="29">
        <v>0</v>
      </c>
      <c r="R47" s="28">
        <f t="shared" si="12"/>
        <v>0</v>
      </c>
      <c r="S47" s="29">
        <v>0</v>
      </c>
      <c r="T47" s="28">
        <f t="shared" si="13"/>
        <v>0</v>
      </c>
      <c r="U47" s="100" t="s">
        <v>216</v>
      </c>
      <c r="V47" s="77" t="s">
        <v>381</v>
      </c>
      <c r="W47" s="87" t="s">
        <v>594</v>
      </c>
      <c r="X47" s="100" t="s">
        <v>216</v>
      </c>
      <c r="Y47" s="77" t="s">
        <v>382</v>
      </c>
      <c r="Z47" s="39" t="s">
        <v>402</v>
      </c>
      <c r="AA47" s="77" t="s">
        <v>541</v>
      </c>
      <c r="AB47" s="39">
        <v>42469</v>
      </c>
      <c r="AC47" s="77" t="s">
        <v>613</v>
      </c>
      <c r="AD47" s="39">
        <v>42586</v>
      </c>
      <c r="AE47" s="39" t="s">
        <v>466</v>
      </c>
      <c r="AF47" s="79">
        <v>42409</v>
      </c>
    </row>
    <row r="48" spans="1:32" s="24" customFormat="1" ht="25.5" hidden="1" outlineLevel="1" x14ac:dyDescent="0.2">
      <c r="A48" s="63">
        <v>74</v>
      </c>
      <c r="B48" s="38" t="s">
        <v>133</v>
      </c>
      <c r="C48" s="40" t="s">
        <v>1</v>
      </c>
      <c r="D48" s="30" t="s">
        <v>7</v>
      </c>
      <c r="E48" s="31" t="s">
        <v>18</v>
      </c>
      <c r="F48" s="30" t="s">
        <v>5</v>
      </c>
      <c r="G48" s="27">
        <f t="shared" si="28"/>
        <v>1487720</v>
      </c>
      <c r="H48" s="27">
        <f t="shared" si="8"/>
        <v>1264562</v>
      </c>
      <c r="I48" s="27"/>
      <c r="J48" s="29">
        <v>0</v>
      </c>
      <c r="K48" s="29">
        <v>0</v>
      </c>
      <c r="L48" s="29">
        <v>1264562</v>
      </c>
      <c r="M48" s="28">
        <f t="shared" si="9"/>
        <v>0.85</v>
      </c>
      <c r="N48" s="27">
        <f t="shared" si="10"/>
        <v>223158</v>
      </c>
      <c r="O48" s="29">
        <v>223158</v>
      </c>
      <c r="P48" s="28">
        <f t="shared" si="11"/>
        <v>0.15</v>
      </c>
      <c r="Q48" s="29">
        <v>0</v>
      </c>
      <c r="R48" s="28">
        <f t="shared" si="12"/>
        <v>0</v>
      </c>
      <c r="S48" s="29">
        <v>0</v>
      </c>
      <c r="T48" s="28">
        <f t="shared" si="13"/>
        <v>0</v>
      </c>
      <c r="U48" s="39" t="s">
        <v>216</v>
      </c>
      <c r="V48" s="77" t="s">
        <v>381</v>
      </c>
      <c r="W48" s="87" t="s">
        <v>594</v>
      </c>
      <c r="X48" s="39" t="s">
        <v>221</v>
      </c>
      <c r="Y48" s="77" t="s">
        <v>382</v>
      </c>
      <c r="Z48" s="39" t="s">
        <v>402</v>
      </c>
      <c r="AA48" s="77" t="s">
        <v>558</v>
      </c>
      <c r="AB48" s="39">
        <v>42491</v>
      </c>
      <c r="AC48" s="77" t="s">
        <v>624</v>
      </c>
      <c r="AD48" s="39">
        <v>42597</v>
      </c>
      <c r="AE48" s="39" t="s">
        <v>466</v>
      </c>
      <c r="AF48" s="39">
        <v>42426</v>
      </c>
    </row>
    <row r="49" spans="1:32" s="14" customFormat="1" ht="25.5" hidden="1" outlineLevel="1" x14ac:dyDescent="0.2">
      <c r="A49" s="63">
        <v>64</v>
      </c>
      <c r="B49" s="38" t="s">
        <v>150</v>
      </c>
      <c r="C49" s="40" t="s">
        <v>390</v>
      </c>
      <c r="D49" s="30" t="s">
        <v>7</v>
      </c>
      <c r="E49" s="31" t="s">
        <v>16</v>
      </c>
      <c r="F49" s="30" t="s">
        <v>3</v>
      </c>
      <c r="G49" s="27">
        <f t="shared" si="28"/>
        <v>88364076</v>
      </c>
      <c r="H49" s="27">
        <f t="shared" si="8"/>
        <v>75109464</v>
      </c>
      <c r="I49" s="27"/>
      <c r="J49" s="29">
        <v>75109464</v>
      </c>
      <c r="K49" s="29">
        <v>0</v>
      </c>
      <c r="L49" s="29">
        <v>0</v>
      </c>
      <c r="M49" s="28">
        <f t="shared" si="9"/>
        <v>0.84999999320991038</v>
      </c>
      <c r="N49" s="27">
        <f t="shared" si="10"/>
        <v>13254612</v>
      </c>
      <c r="O49" s="29">
        <v>0</v>
      </c>
      <c r="P49" s="28">
        <f t="shared" si="11"/>
        <v>0</v>
      </c>
      <c r="Q49" s="29">
        <v>13254612</v>
      </c>
      <c r="R49" s="28">
        <f t="shared" si="12"/>
        <v>0.15000000679008968</v>
      </c>
      <c r="S49" s="29">
        <v>0</v>
      </c>
      <c r="T49" s="28">
        <f t="shared" si="13"/>
        <v>0</v>
      </c>
      <c r="U49" s="39" t="s">
        <v>146</v>
      </c>
      <c r="V49" s="77" t="s">
        <v>295</v>
      </c>
      <c r="W49" s="87" t="s">
        <v>591</v>
      </c>
      <c r="X49" s="39" t="s">
        <v>212</v>
      </c>
      <c r="Y49" s="77" t="s">
        <v>389</v>
      </c>
      <c r="Z49" s="39" t="s">
        <v>402</v>
      </c>
      <c r="AA49" s="77" t="s">
        <v>566</v>
      </c>
      <c r="AB49" s="25" t="s">
        <v>572</v>
      </c>
      <c r="AC49" s="77" t="s">
        <v>630</v>
      </c>
      <c r="AD49" s="39">
        <v>42609</v>
      </c>
      <c r="AE49" s="39" t="s">
        <v>475</v>
      </c>
      <c r="AF49" s="39">
        <v>42426</v>
      </c>
    </row>
    <row r="50" spans="1:32" s="14" customFormat="1" ht="25.5" hidden="1" outlineLevel="1" x14ac:dyDescent="0.2">
      <c r="A50" s="63">
        <v>78</v>
      </c>
      <c r="B50" s="15" t="s">
        <v>37</v>
      </c>
      <c r="C50" s="99" t="s">
        <v>83</v>
      </c>
      <c r="D50" s="30" t="s">
        <v>7</v>
      </c>
      <c r="E50" s="31" t="s">
        <v>18</v>
      </c>
      <c r="F50" s="30" t="s">
        <v>5</v>
      </c>
      <c r="G50" s="27">
        <f t="shared" si="28"/>
        <v>12643472</v>
      </c>
      <c r="H50" s="27">
        <f t="shared" si="8"/>
        <v>10746951</v>
      </c>
      <c r="I50" s="27"/>
      <c r="J50" s="29">
        <v>0</v>
      </c>
      <c r="K50" s="29">
        <v>0</v>
      </c>
      <c r="L50" s="29">
        <v>10746951</v>
      </c>
      <c r="M50" s="28">
        <f t="shared" si="9"/>
        <v>0.84999998418156031</v>
      </c>
      <c r="N50" s="27">
        <f t="shared" si="10"/>
        <v>1896521</v>
      </c>
      <c r="O50" s="29">
        <v>1896521</v>
      </c>
      <c r="P50" s="28">
        <f t="shared" si="11"/>
        <v>0.15000001581843975</v>
      </c>
      <c r="Q50" s="29">
        <v>0</v>
      </c>
      <c r="R50" s="28">
        <f t="shared" si="12"/>
        <v>0</v>
      </c>
      <c r="S50" s="29">
        <v>0</v>
      </c>
      <c r="T50" s="28">
        <f t="shared" si="13"/>
        <v>0</v>
      </c>
      <c r="U50" s="100" t="s">
        <v>220</v>
      </c>
      <c r="V50" s="77" t="s">
        <v>343</v>
      </c>
      <c r="W50" s="87" t="s">
        <v>589</v>
      </c>
      <c r="X50" s="39" t="s">
        <v>215</v>
      </c>
      <c r="Y50" s="77" t="s">
        <v>336</v>
      </c>
      <c r="Z50" s="39" t="s">
        <v>402</v>
      </c>
      <c r="AA50" s="77" t="s">
        <v>558</v>
      </c>
      <c r="AB50" s="39">
        <v>42491</v>
      </c>
      <c r="AC50" s="77" t="s">
        <v>623</v>
      </c>
      <c r="AD50" s="39">
        <v>42595</v>
      </c>
      <c r="AE50" s="39" t="s">
        <v>466</v>
      </c>
      <c r="AF50" s="39">
        <v>42426</v>
      </c>
    </row>
    <row r="51" spans="1:32" ht="89.25" hidden="1" outlineLevel="1" x14ac:dyDescent="0.2">
      <c r="A51" s="63">
        <v>32</v>
      </c>
      <c r="B51" s="38" t="s">
        <v>9</v>
      </c>
      <c r="C51" s="40" t="s">
        <v>474</v>
      </c>
      <c r="D51" s="38" t="s">
        <v>7</v>
      </c>
      <c r="E51" s="13" t="s">
        <v>12</v>
      </c>
      <c r="F51" s="38" t="s">
        <v>4</v>
      </c>
      <c r="G51" s="27">
        <f t="shared" si="0"/>
        <v>12837215</v>
      </c>
      <c r="H51" s="27">
        <f t="shared" si="1"/>
        <v>10911633</v>
      </c>
      <c r="I51" s="27"/>
      <c r="J51" s="27">
        <v>0</v>
      </c>
      <c r="K51" s="27">
        <v>10911633</v>
      </c>
      <c r="L51" s="27">
        <v>0</v>
      </c>
      <c r="M51" s="28">
        <f t="shared" si="2"/>
        <v>0.850000019474629</v>
      </c>
      <c r="N51" s="27">
        <f t="shared" si="6"/>
        <v>1925582</v>
      </c>
      <c r="O51" s="27">
        <v>0</v>
      </c>
      <c r="P51" s="28">
        <f t="shared" si="3"/>
        <v>0</v>
      </c>
      <c r="Q51" s="27">
        <v>1925582</v>
      </c>
      <c r="R51" s="28">
        <f t="shared" si="4"/>
        <v>0.14999998052537097</v>
      </c>
      <c r="S51" s="27">
        <v>0</v>
      </c>
      <c r="T51" s="28">
        <f t="shared" si="5"/>
        <v>0</v>
      </c>
      <c r="U51" s="39" t="s">
        <v>218</v>
      </c>
      <c r="V51" s="77" t="s">
        <v>328</v>
      </c>
      <c r="W51" s="86">
        <v>42124</v>
      </c>
      <c r="X51" s="39" t="s">
        <v>214</v>
      </c>
      <c r="Y51" s="77" t="s">
        <v>301</v>
      </c>
      <c r="Z51" s="39" t="s">
        <v>216</v>
      </c>
      <c r="AA51" s="77" t="s">
        <v>378</v>
      </c>
      <c r="AB51" s="78">
        <v>42503</v>
      </c>
      <c r="AC51" s="77" t="s">
        <v>658</v>
      </c>
      <c r="AD51" s="39">
        <v>42658</v>
      </c>
      <c r="AE51" s="78" t="s">
        <v>475</v>
      </c>
      <c r="AF51" s="78">
        <v>42290</v>
      </c>
    </row>
    <row r="52" spans="1:32" ht="89.25" hidden="1" outlineLevel="1" x14ac:dyDescent="0.2">
      <c r="A52" s="26">
        <v>33</v>
      </c>
      <c r="B52" s="15" t="s">
        <v>9</v>
      </c>
      <c r="C52" s="99" t="s">
        <v>519</v>
      </c>
      <c r="D52" s="38" t="s">
        <v>7</v>
      </c>
      <c r="E52" s="13" t="s">
        <v>12</v>
      </c>
      <c r="F52" s="38" t="s">
        <v>4</v>
      </c>
      <c r="G52" s="27">
        <f t="shared" si="0"/>
        <v>43757031</v>
      </c>
      <c r="H52" s="27">
        <f t="shared" si="1"/>
        <v>37193476</v>
      </c>
      <c r="I52" s="27"/>
      <c r="J52" s="27">
        <v>0</v>
      </c>
      <c r="K52" s="27">
        <v>37193476</v>
      </c>
      <c r="L52" s="27">
        <v>0</v>
      </c>
      <c r="M52" s="28">
        <f t="shared" si="2"/>
        <v>0.84999999200128551</v>
      </c>
      <c r="N52" s="27">
        <f t="shared" si="6"/>
        <v>6563555</v>
      </c>
      <c r="O52" s="27">
        <v>0</v>
      </c>
      <c r="P52" s="28">
        <f t="shared" si="3"/>
        <v>0</v>
      </c>
      <c r="Q52" s="27">
        <v>6563555</v>
      </c>
      <c r="R52" s="28">
        <f t="shared" si="4"/>
        <v>0.15000000799871455</v>
      </c>
      <c r="S52" s="27">
        <v>0</v>
      </c>
      <c r="T52" s="28">
        <f t="shared" si="5"/>
        <v>0</v>
      </c>
      <c r="U52" s="39" t="s">
        <v>218</v>
      </c>
      <c r="V52" s="77" t="s">
        <v>328</v>
      </c>
      <c r="W52" s="86">
        <v>42124</v>
      </c>
      <c r="X52" s="39" t="s">
        <v>214</v>
      </c>
      <c r="Y52" s="77" t="s">
        <v>301</v>
      </c>
      <c r="Z52" s="39" t="s">
        <v>216</v>
      </c>
      <c r="AA52" s="77" t="s">
        <v>378</v>
      </c>
      <c r="AB52" s="78">
        <v>42503</v>
      </c>
      <c r="AC52" s="77" t="s">
        <v>659</v>
      </c>
      <c r="AD52" s="39">
        <v>42660</v>
      </c>
      <c r="AE52" s="78" t="s">
        <v>475</v>
      </c>
      <c r="AF52" s="78">
        <v>42290</v>
      </c>
    </row>
    <row r="53" spans="1:32" s="11" customFormat="1" ht="56.25" hidden="1" customHeight="1" outlineLevel="1" x14ac:dyDescent="0.2">
      <c r="A53" s="63">
        <v>60</v>
      </c>
      <c r="B53" s="15" t="s">
        <v>70</v>
      </c>
      <c r="C53" s="99" t="s">
        <v>269</v>
      </c>
      <c r="D53" s="30" t="s">
        <v>7</v>
      </c>
      <c r="E53" s="31" t="s">
        <v>12</v>
      </c>
      <c r="F53" s="30" t="s">
        <v>4</v>
      </c>
      <c r="G53" s="27">
        <f t="shared" ref="G53:G69" si="29">H53+N53</f>
        <v>108398439</v>
      </c>
      <c r="H53" s="27">
        <f t="shared" ref="H53:H69" si="30">J53+K53+L53</f>
        <v>92138673</v>
      </c>
      <c r="I53" s="27"/>
      <c r="J53" s="29">
        <v>0</v>
      </c>
      <c r="K53" s="29">
        <v>92138673</v>
      </c>
      <c r="L53" s="29">
        <v>0</v>
      </c>
      <c r="M53" s="28">
        <f t="shared" ref="M53:M69" si="31">H53/G53</f>
        <v>0.84999999861621622</v>
      </c>
      <c r="N53" s="27">
        <f t="shared" ref="N53:N69" si="32">O53+Q53+S53</f>
        <v>16259766</v>
      </c>
      <c r="O53" s="29">
        <v>0</v>
      </c>
      <c r="P53" s="28">
        <f t="shared" ref="P53:P66" si="33">O53/G53</f>
        <v>0</v>
      </c>
      <c r="Q53" s="29">
        <v>16259766</v>
      </c>
      <c r="R53" s="28">
        <f t="shared" ref="R53:R69" si="34">Q53/G53</f>
        <v>0.15000000138378378</v>
      </c>
      <c r="S53" s="29">
        <v>0</v>
      </c>
      <c r="T53" s="28">
        <f t="shared" ref="T53:T69" si="35">S53/G53</f>
        <v>0</v>
      </c>
      <c r="U53" s="100" t="s">
        <v>218</v>
      </c>
      <c r="V53" s="77" t="s">
        <v>539</v>
      </c>
      <c r="W53" s="86">
        <v>42124</v>
      </c>
      <c r="X53" s="100" t="s">
        <v>214</v>
      </c>
      <c r="Y53" s="77" t="s">
        <v>297</v>
      </c>
      <c r="Z53" s="39" t="s">
        <v>337</v>
      </c>
      <c r="AA53" s="77" t="s">
        <v>384</v>
      </c>
      <c r="AB53" s="39">
        <v>42500</v>
      </c>
      <c r="AC53" s="77" t="s">
        <v>660</v>
      </c>
      <c r="AD53" s="39">
        <v>42659</v>
      </c>
      <c r="AE53" s="95" t="s">
        <v>475</v>
      </c>
      <c r="AF53" s="89">
        <v>42318</v>
      </c>
    </row>
    <row r="54" spans="1:32" s="24" customFormat="1" ht="25.5" hidden="1" outlineLevel="1" x14ac:dyDescent="0.2">
      <c r="A54" s="63">
        <v>54</v>
      </c>
      <c r="B54" s="38" t="s">
        <v>185</v>
      </c>
      <c r="C54" s="40" t="s">
        <v>186</v>
      </c>
      <c r="D54" s="30" t="s">
        <v>7</v>
      </c>
      <c r="E54" s="31" t="s">
        <v>12</v>
      </c>
      <c r="F54" s="30" t="s">
        <v>3</v>
      </c>
      <c r="G54" s="27">
        <f t="shared" si="29"/>
        <v>9500000</v>
      </c>
      <c r="H54" s="27">
        <f t="shared" si="30"/>
        <v>8075000</v>
      </c>
      <c r="I54" s="27"/>
      <c r="J54" s="29">
        <v>8075000</v>
      </c>
      <c r="K54" s="29">
        <v>0</v>
      </c>
      <c r="L54" s="29">
        <v>0</v>
      </c>
      <c r="M54" s="28">
        <f t="shared" si="31"/>
        <v>0.85</v>
      </c>
      <c r="N54" s="27">
        <f t="shared" si="32"/>
        <v>1425000</v>
      </c>
      <c r="O54" s="29">
        <v>1425000</v>
      </c>
      <c r="P54" s="28">
        <f t="shared" si="33"/>
        <v>0.15</v>
      </c>
      <c r="Q54" s="29">
        <v>0</v>
      </c>
      <c r="R54" s="28">
        <f t="shared" si="34"/>
        <v>0</v>
      </c>
      <c r="S54" s="29">
        <v>0</v>
      </c>
      <c r="T54" s="28">
        <f t="shared" si="35"/>
        <v>0</v>
      </c>
      <c r="U54" s="39" t="s">
        <v>218</v>
      </c>
      <c r="V54" s="77" t="s">
        <v>307</v>
      </c>
      <c r="W54" s="87" t="s">
        <v>592</v>
      </c>
      <c r="X54" s="100" t="s">
        <v>210</v>
      </c>
      <c r="Y54" s="77" t="s">
        <v>303</v>
      </c>
      <c r="Z54" s="39" t="s">
        <v>404</v>
      </c>
      <c r="AA54" s="77" t="s">
        <v>560</v>
      </c>
      <c r="AB54" s="39">
        <v>42498</v>
      </c>
      <c r="AC54" s="77" t="s">
        <v>646</v>
      </c>
      <c r="AD54" s="39">
        <v>42632</v>
      </c>
      <c r="AE54" s="39" t="s">
        <v>466</v>
      </c>
      <c r="AF54" s="39">
        <v>42426</v>
      </c>
    </row>
    <row r="55" spans="1:32" s="24" customFormat="1" ht="25.5" hidden="1" outlineLevel="1" x14ac:dyDescent="0.2">
      <c r="A55" s="26">
        <v>37</v>
      </c>
      <c r="B55" s="38" t="s">
        <v>190</v>
      </c>
      <c r="C55" s="40" t="s">
        <v>191</v>
      </c>
      <c r="D55" s="30" t="s">
        <v>7</v>
      </c>
      <c r="E55" s="31" t="s">
        <v>11</v>
      </c>
      <c r="F55" s="30" t="s">
        <v>4</v>
      </c>
      <c r="G55" s="27">
        <f t="shared" si="29"/>
        <v>176470588</v>
      </c>
      <c r="H55" s="27">
        <f t="shared" si="30"/>
        <v>150000000</v>
      </c>
      <c r="I55" s="27"/>
      <c r="J55" s="29">
        <v>0</v>
      </c>
      <c r="K55" s="29">
        <v>150000000</v>
      </c>
      <c r="L55" s="29">
        <v>0</v>
      </c>
      <c r="M55" s="28">
        <f t="shared" si="31"/>
        <v>0.85000000113333329</v>
      </c>
      <c r="N55" s="27">
        <f t="shared" si="32"/>
        <v>26470588</v>
      </c>
      <c r="O55" s="29">
        <v>26470588</v>
      </c>
      <c r="P55" s="28">
        <f t="shared" si="33"/>
        <v>0.14999999886666668</v>
      </c>
      <c r="Q55" s="29">
        <v>0</v>
      </c>
      <c r="R55" s="28">
        <f t="shared" si="34"/>
        <v>0</v>
      </c>
      <c r="S55" s="29">
        <v>0</v>
      </c>
      <c r="T55" s="28">
        <f t="shared" si="35"/>
        <v>0</v>
      </c>
      <c r="U55" s="39" t="s">
        <v>218</v>
      </c>
      <c r="V55" s="77" t="s">
        <v>302</v>
      </c>
      <c r="W55" s="86">
        <v>42124</v>
      </c>
      <c r="X55" s="39" t="s">
        <v>210</v>
      </c>
      <c r="Y55" s="77" t="s">
        <v>303</v>
      </c>
      <c r="Z55" s="39" t="s">
        <v>402</v>
      </c>
      <c r="AA55" s="77" t="s">
        <v>571</v>
      </c>
      <c r="AB55" s="39">
        <v>42505</v>
      </c>
      <c r="AC55" s="77" t="s">
        <v>647</v>
      </c>
      <c r="AD55" s="39">
        <v>42639</v>
      </c>
      <c r="AE55" s="39" t="s">
        <v>472</v>
      </c>
      <c r="AF55" s="39">
        <v>42426</v>
      </c>
    </row>
    <row r="56" spans="1:32" s="14" customFormat="1" ht="25.5" hidden="1" outlineLevel="1" x14ac:dyDescent="0.2">
      <c r="A56" s="63">
        <v>66</v>
      </c>
      <c r="B56" s="38" t="s">
        <v>197</v>
      </c>
      <c r="C56" s="40" t="s">
        <v>198</v>
      </c>
      <c r="D56" s="30" t="s">
        <v>7</v>
      </c>
      <c r="E56" s="31" t="s">
        <v>16</v>
      </c>
      <c r="F56" s="30" t="s">
        <v>3</v>
      </c>
      <c r="G56" s="27">
        <f t="shared" si="29"/>
        <v>54603887</v>
      </c>
      <c r="H56" s="27">
        <f t="shared" si="30"/>
        <v>46413304</v>
      </c>
      <c r="I56" s="27"/>
      <c r="J56" s="29">
        <v>46413304</v>
      </c>
      <c r="K56" s="29">
        <v>0</v>
      </c>
      <c r="L56" s="29">
        <v>0</v>
      </c>
      <c r="M56" s="28">
        <f t="shared" si="31"/>
        <v>0.85000000091568573</v>
      </c>
      <c r="N56" s="27">
        <f t="shared" si="32"/>
        <v>8190583</v>
      </c>
      <c r="O56" s="29">
        <v>0</v>
      </c>
      <c r="P56" s="28">
        <f t="shared" si="33"/>
        <v>0</v>
      </c>
      <c r="Q56" s="29">
        <v>8190583</v>
      </c>
      <c r="R56" s="28">
        <f t="shared" si="34"/>
        <v>0.14999999908431427</v>
      </c>
      <c r="S56" s="29">
        <v>0</v>
      </c>
      <c r="T56" s="28">
        <f t="shared" si="35"/>
        <v>0</v>
      </c>
      <c r="U56" s="39" t="s">
        <v>216</v>
      </c>
      <c r="V56" s="77" t="s">
        <v>342</v>
      </c>
      <c r="W56" s="87" t="s">
        <v>589</v>
      </c>
      <c r="X56" s="39" t="s">
        <v>253</v>
      </c>
      <c r="Y56" s="77" t="s">
        <v>500</v>
      </c>
      <c r="Z56" s="39" t="s">
        <v>402</v>
      </c>
      <c r="AA56" s="77" t="s">
        <v>567</v>
      </c>
      <c r="AB56" s="25" t="s">
        <v>573</v>
      </c>
      <c r="AC56" s="77" t="s">
        <v>652</v>
      </c>
      <c r="AD56" s="39">
        <v>42646</v>
      </c>
      <c r="AE56" s="39" t="s">
        <v>475</v>
      </c>
      <c r="AF56" s="79">
        <v>42426</v>
      </c>
    </row>
    <row r="57" spans="1:32" s="24" customFormat="1" ht="25.5" hidden="1" outlineLevel="1" x14ac:dyDescent="0.2">
      <c r="A57" s="26">
        <v>29</v>
      </c>
      <c r="B57" s="38" t="s">
        <v>516</v>
      </c>
      <c r="C57" s="40" t="s">
        <v>189</v>
      </c>
      <c r="D57" s="38" t="s">
        <v>7</v>
      </c>
      <c r="E57" s="13" t="s">
        <v>11</v>
      </c>
      <c r="F57" s="38" t="s">
        <v>4</v>
      </c>
      <c r="G57" s="27">
        <f t="shared" si="29"/>
        <v>7294119</v>
      </c>
      <c r="H57" s="27">
        <f t="shared" si="30"/>
        <v>6200001</v>
      </c>
      <c r="I57" s="27"/>
      <c r="J57" s="27">
        <v>0</v>
      </c>
      <c r="K57" s="27">
        <v>6200001</v>
      </c>
      <c r="L57" s="27">
        <v>0</v>
      </c>
      <c r="M57" s="28">
        <f t="shared" si="31"/>
        <v>0.84999997943548766</v>
      </c>
      <c r="N57" s="27">
        <f t="shared" si="32"/>
        <v>1094118</v>
      </c>
      <c r="O57" s="27">
        <v>0</v>
      </c>
      <c r="P57" s="28">
        <f t="shared" si="33"/>
        <v>0</v>
      </c>
      <c r="Q57" s="27">
        <v>0</v>
      </c>
      <c r="R57" s="28">
        <f t="shared" si="34"/>
        <v>0</v>
      </c>
      <c r="S57" s="27">
        <v>1094118</v>
      </c>
      <c r="T57" s="28">
        <f t="shared" si="35"/>
        <v>0.15000002056451231</v>
      </c>
      <c r="U57" s="39" t="s">
        <v>220</v>
      </c>
      <c r="V57" s="77" t="s">
        <v>341</v>
      </c>
      <c r="W57" s="77">
        <v>42298</v>
      </c>
      <c r="X57" s="39" t="s">
        <v>220</v>
      </c>
      <c r="Y57" s="77" t="s">
        <v>377</v>
      </c>
      <c r="Z57" s="39" t="s">
        <v>402</v>
      </c>
      <c r="AA57" s="77" t="s">
        <v>585</v>
      </c>
      <c r="AB57" s="35" t="s">
        <v>617</v>
      </c>
      <c r="AC57" s="77" t="s">
        <v>644</v>
      </c>
      <c r="AD57" s="39">
        <v>42629</v>
      </c>
      <c r="AE57" s="39">
        <v>42370</v>
      </c>
      <c r="AF57" s="79">
        <v>42426</v>
      </c>
    </row>
    <row r="58" spans="1:32" s="24" customFormat="1" ht="25.5" hidden="1" outlineLevel="1" x14ac:dyDescent="0.2">
      <c r="A58" s="63">
        <v>102</v>
      </c>
      <c r="B58" s="38" t="s">
        <v>225</v>
      </c>
      <c r="C58" s="40" t="s">
        <v>226</v>
      </c>
      <c r="D58" s="38" t="s">
        <v>154</v>
      </c>
      <c r="E58" s="13" t="s">
        <v>11</v>
      </c>
      <c r="F58" s="38" t="s">
        <v>4</v>
      </c>
      <c r="G58" s="27">
        <f t="shared" si="29"/>
        <v>29241343</v>
      </c>
      <c r="H58" s="27">
        <f t="shared" si="30"/>
        <v>24855142</v>
      </c>
      <c r="I58" s="27"/>
      <c r="J58" s="27">
        <v>0</v>
      </c>
      <c r="K58" s="27">
        <v>24855142</v>
      </c>
      <c r="L58" s="27">
        <v>0</v>
      </c>
      <c r="M58" s="28">
        <f t="shared" si="31"/>
        <v>0.85000001538917003</v>
      </c>
      <c r="N58" s="27">
        <f t="shared" si="32"/>
        <v>4386201</v>
      </c>
      <c r="O58" s="27">
        <v>0</v>
      </c>
      <c r="P58" s="28">
        <f t="shared" si="33"/>
        <v>0</v>
      </c>
      <c r="Q58" s="27">
        <v>0</v>
      </c>
      <c r="R58" s="28">
        <f t="shared" si="34"/>
        <v>0</v>
      </c>
      <c r="S58" s="27">
        <v>4386201</v>
      </c>
      <c r="T58" s="28">
        <f t="shared" si="35"/>
        <v>0.14999998461082995</v>
      </c>
      <c r="U58" s="39" t="s">
        <v>212</v>
      </c>
      <c r="V58" s="77" t="s">
        <v>354</v>
      </c>
      <c r="W58" s="86">
        <v>42396</v>
      </c>
      <c r="X58" s="39" t="s">
        <v>212</v>
      </c>
      <c r="Y58" s="77" t="s">
        <v>355</v>
      </c>
      <c r="Z58" s="39" t="s">
        <v>511</v>
      </c>
      <c r="AA58" s="77" t="s">
        <v>616</v>
      </c>
      <c r="AB58" s="39">
        <v>42521</v>
      </c>
      <c r="AC58" s="77" t="s">
        <v>652</v>
      </c>
      <c r="AD58" s="39">
        <v>42646</v>
      </c>
      <c r="AE58" s="39" t="s">
        <v>470</v>
      </c>
      <c r="AF58" s="79">
        <v>42426</v>
      </c>
    </row>
    <row r="59" spans="1:32" s="14" customFormat="1" ht="25.5" hidden="1" outlineLevel="1" x14ac:dyDescent="0.2">
      <c r="A59" s="26">
        <v>25</v>
      </c>
      <c r="B59" s="38" t="s">
        <v>223</v>
      </c>
      <c r="C59" s="40" t="s">
        <v>224</v>
      </c>
      <c r="D59" s="38" t="s">
        <v>7</v>
      </c>
      <c r="E59" s="13" t="s">
        <v>11</v>
      </c>
      <c r="F59" s="38" t="s">
        <v>4</v>
      </c>
      <c r="G59" s="27">
        <f t="shared" si="29"/>
        <v>30000000</v>
      </c>
      <c r="H59" s="27">
        <f t="shared" si="30"/>
        <v>13000000</v>
      </c>
      <c r="I59" s="27"/>
      <c r="J59" s="27">
        <v>0</v>
      </c>
      <c r="K59" s="27">
        <v>13000000</v>
      </c>
      <c r="L59" s="27">
        <v>0</v>
      </c>
      <c r="M59" s="28">
        <f t="shared" si="31"/>
        <v>0.43333333333333335</v>
      </c>
      <c r="N59" s="27">
        <f t="shared" si="32"/>
        <v>17000000</v>
      </c>
      <c r="O59" s="27">
        <v>0</v>
      </c>
      <c r="P59" s="28">
        <f t="shared" si="33"/>
        <v>0</v>
      </c>
      <c r="Q59" s="27">
        <v>0</v>
      </c>
      <c r="R59" s="28">
        <f t="shared" si="34"/>
        <v>0</v>
      </c>
      <c r="S59" s="27">
        <v>17000000</v>
      </c>
      <c r="T59" s="28">
        <f t="shared" si="35"/>
        <v>0.56666666666666665</v>
      </c>
      <c r="U59" s="39" t="s">
        <v>65</v>
      </c>
      <c r="V59" s="77" t="s">
        <v>65</v>
      </c>
      <c r="W59" s="77" t="s">
        <v>65</v>
      </c>
      <c r="X59" s="39" t="s">
        <v>215</v>
      </c>
      <c r="Y59" s="77" t="s">
        <v>412</v>
      </c>
      <c r="Z59" s="39" t="s">
        <v>471</v>
      </c>
      <c r="AA59" s="77" t="s">
        <v>649</v>
      </c>
      <c r="AB59" s="39">
        <v>42521</v>
      </c>
      <c r="AC59" s="77" t="s">
        <v>653</v>
      </c>
      <c r="AD59" s="39">
        <v>42650</v>
      </c>
      <c r="AE59" s="39" t="s">
        <v>472</v>
      </c>
      <c r="AF59" s="79">
        <v>42427</v>
      </c>
    </row>
    <row r="60" spans="1:32" s="14" customFormat="1" ht="38.25" hidden="1" outlineLevel="1" x14ac:dyDescent="0.2">
      <c r="A60" s="26">
        <v>4</v>
      </c>
      <c r="B60" s="15" t="s">
        <v>107</v>
      </c>
      <c r="C60" s="99" t="s">
        <v>117</v>
      </c>
      <c r="D60" s="30" t="s">
        <v>7</v>
      </c>
      <c r="E60" s="31" t="s">
        <v>17</v>
      </c>
      <c r="F60" s="30" t="s">
        <v>5</v>
      </c>
      <c r="G60" s="27">
        <f t="shared" si="29"/>
        <v>6490095</v>
      </c>
      <c r="H60" s="27">
        <f t="shared" si="30"/>
        <v>5516580</v>
      </c>
      <c r="I60" s="27"/>
      <c r="J60" s="29">
        <v>0</v>
      </c>
      <c r="K60" s="29">
        <v>0</v>
      </c>
      <c r="L60" s="29">
        <v>5516580</v>
      </c>
      <c r="M60" s="28">
        <f t="shared" si="31"/>
        <v>0.84999988443928787</v>
      </c>
      <c r="N60" s="27">
        <f t="shared" si="32"/>
        <v>973515</v>
      </c>
      <c r="O60" s="29">
        <v>973515</v>
      </c>
      <c r="P60" s="28">
        <f t="shared" si="33"/>
        <v>0.15000011556071213</v>
      </c>
      <c r="Q60" s="29">
        <v>0</v>
      </c>
      <c r="R60" s="28">
        <f t="shared" si="34"/>
        <v>0</v>
      </c>
      <c r="S60" s="29">
        <v>0</v>
      </c>
      <c r="T60" s="28">
        <f t="shared" si="35"/>
        <v>0</v>
      </c>
      <c r="U60" s="39" t="s">
        <v>220</v>
      </c>
      <c r="V60" s="77" t="s">
        <v>293</v>
      </c>
      <c r="W60" s="87" t="s">
        <v>593</v>
      </c>
      <c r="X60" s="100" t="s">
        <v>215</v>
      </c>
      <c r="Y60" s="77" t="s">
        <v>345</v>
      </c>
      <c r="Z60" s="39" t="s">
        <v>404</v>
      </c>
      <c r="AA60" s="77" t="s">
        <v>633</v>
      </c>
      <c r="AB60" s="39">
        <v>42554</v>
      </c>
      <c r="AC60" s="77" t="s">
        <v>660</v>
      </c>
      <c r="AD60" s="39">
        <v>42659</v>
      </c>
      <c r="AE60" s="39" t="s">
        <v>466</v>
      </c>
      <c r="AF60" s="79">
        <v>42427</v>
      </c>
    </row>
    <row r="61" spans="1:32" s="24" customFormat="1" ht="76.5" hidden="1" outlineLevel="1" x14ac:dyDescent="0.2">
      <c r="A61" s="63">
        <v>70</v>
      </c>
      <c r="B61" s="38" t="s">
        <v>174</v>
      </c>
      <c r="C61" s="40" t="s">
        <v>222</v>
      </c>
      <c r="D61" s="38" t="s">
        <v>7</v>
      </c>
      <c r="E61" s="13" t="s">
        <v>11</v>
      </c>
      <c r="F61" s="38" t="s">
        <v>4</v>
      </c>
      <c r="G61" s="27">
        <f t="shared" si="29"/>
        <v>23529411</v>
      </c>
      <c r="H61" s="27">
        <f t="shared" si="30"/>
        <v>20000000</v>
      </c>
      <c r="I61" s="27"/>
      <c r="J61" s="27">
        <v>0</v>
      </c>
      <c r="K61" s="27">
        <v>20000000</v>
      </c>
      <c r="L61" s="27">
        <v>0</v>
      </c>
      <c r="M61" s="28">
        <f t="shared" si="31"/>
        <v>0.85000002762500093</v>
      </c>
      <c r="N61" s="27">
        <f t="shared" si="32"/>
        <v>3529411</v>
      </c>
      <c r="O61" s="27">
        <v>3529411</v>
      </c>
      <c r="P61" s="28">
        <f t="shared" si="33"/>
        <v>0.1499999723749991</v>
      </c>
      <c r="Q61" s="27">
        <v>0</v>
      </c>
      <c r="R61" s="28">
        <f t="shared" si="34"/>
        <v>0</v>
      </c>
      <c r="S61" s="27">
        <v>0</v>
      </c>
      <c r="T61" s="28">
        <f t="shared" si="35"/>
        <v>0</v>
      </c>
      <c r="U61" s="39" t="s">
        <v>528</v>
      </c>
      <c r="V61" s="77" t="s">
        <v>65</v>
      </c>
      <c r="W61" s="77" t="s">
        <v>65</v>
      </c>
      <c r="X61" s="39" t="s">
        <v>402</v>
      </c>
      <c r="Y61" s="77" t="s">
        <v>576</v>
      </c>
      <c r="Z61" s="39" t="s">
        <v>472</v>
      </c>
      <c r="AA61" s="77" t="s">
        <v>649</v>
      </c>
      <c r="AB61" s="25">
        <v>0</v>
      </c>
      <c r="AC61" s="77" t="s">
        <v>653</v>
      </c>
      <c r="AD61" s="39">
        <v>42650</v>
      </c>
      <c r="AE61" s="39" t="s">
        <v>457</v>
      </c>
      <c r="AF61" s="79">
        <v>42551</v>
      </c>
    </row>
    <row r="62" spans="1:32" s="11" customFormat="1" ht="38.25" hidden="1" outlineLevel="1" x14ac:dyDescent="0.2">
      <c r="A62" s="26">
        <v>61</v>
      </c>
      <c r="B62" s="15" t="s">
        <v>70</v>
      </c>
      <c r="C62" s="99" t="s">
        <v>270</v>
      </c>
      <c r="D62" s="30" t="s">
        <v>7</v>
      </c>
      <c r="E62" s="31" t="s">
        <v>12</v>
      </c>
      <c r="F62" s="30" t="s">
        <v>4</v>
      </c>
      <c r="G62" s="27">
        <f t="shared" si="29"/>
        <v>61467090</v>
      </c>
      <c r="H62" s="27">
        <f t="shared" si="30"/>
        <v>52247026</v>
      </c>
      <c r="I62" s="27"/>
      <c r="J62" s="29">
        <v>0</v>
      </c>
      <c r="K62" s="29">
        <v>52247026</v>
      </c>
      <c r="L62" s="29">
        <v>0</v>
      </c>
      <c r="M62" s="28">
        <f t="shared" si="31"/>
        <v>0.84999999186556574</v>
      </c>
      <c r="N62" s="27">
        <f t="shared" si="32"/>
        <v>9220064</v>
      </c>
      <c r="O62" s="29">
        <v>0</v>
      </c>
      <c r="P62" s="28">
        <f t="shared" si="33"/>
        <v>0</v>
      </c>
      <c r="Q62" s="29">
        <v>9220064</v>
      </c>
      <c r="R62" s="28">
        <f t="shared" si="34"/>
        <v>0.1500000081344342</v>
      </c>
      <c r="S62" s="29">
        <v>0</v>
      </c>
      <c r="T62" s="28">
        <f t="shared" si="35"/>
        <v>0</v>
      </c>
      <c r="U62" s="100" t="s">
        <v>218</v>
      </c>
      <c r="V62" s="77" t="s">
        <v>539</v>
      </c>
      <c r="W62" s="86">
        <v>42124</v>
      </c>
      <c r="X62" s="100" t="s">
        <v>214</v>
      </c>
      <c r="Y62" s="77" t="s">
        <v>297</v>
      </c>
      <c r="Z62" s="39" t="s">
        <v>337</v>
      </c>
      <c r="AA62" s="77" t="s">
        <v>384</v>
      </c>
      <c r="AB62" s="39">
        <v>42500</v>
      </c>
      <c r="AC62" s="77" t="s">
        <v>667</v>
      </c>
      <c r="AD62" s="39">
        <v>42673</v>
      </c>
      <c r="AE62" s="116" t="s">
        <v>475</v>
      </c>
      <c r="AF62" s="89">
        <v>42318</v>
      </c>
    </row>
    <row r="63" spans="1:32" s="14" customFormat="1" ht="46.5" hidden="1" customHeight="1" outlineLevel="1" x14ac:dyDescent="0.2">
      <c r="A63" s="26">
        <v>83</v>
      </c>
      <c r="B63" s="15" t="s">
        <v>69</v>
      </c>
      <c r="C63" s="99" t="s">
        <v>108</v>
      </c>
      <c r="D63" s="30" t="s">
        <v>7</v>
      </c>
      <c r="E63" s="31" t="s">
        <v>17</v>
      </c>
      <c r="F63" s="30" t="s">
        <v>5</v>
      </c>
      <c r="G63" s="27">
        <f t="shared" si="29"/>
        <v>12936510</v>
      </c>
      <c r="H63" s="27">
        <f t="shared" si="30"/>
        <v>10996033</v>
      </c>
      <c r="I63" s="27"/>
      <c r="J63" s="29">
        <v>0</v>
      </c>
      <c r="K63" s="29">
        <v>0</v>
      </c>
      <c r="L63" s="29">
        <v>10996033</v>
      </c>
      <c r="M63" s="28">
        <f t="shared" si="31"/>
        <v>0.84999996134969946</v>
      </c>
      <c r="N63" s="27">
        <f t="shared" si="32"/>
        <v>1940477</v>
      </c>
      <c r="O63" s="29">
        <v>1940477</v>
      </c>
      <c r="P63" s="28">
        <f t="shared" si="33"/>
        <v>0.15000003865030059</v>
      </c>
      <c r="Q63" s="29">
        <v>0</v>
      </c>
      <c r="R63" s="28">
        <f t="shared" si="34"/>
        <v>0</v>
      </c>
      <c r="S63" s="29">
        <v>0</v>
      </c>
      <c r="T63" s="28">
        <f t="shared" si="35"/>
        <v>0</v>
      </c>
      <c r="U63" s="39" t="s">
        <v>219</v>
      </c>
      <c r="V63" s="77" t="s">
        <v>296</v>
      </c>
      <c r="W63" s="87" t="s">
        <v>657</v>
      </c>
      <c r="X63" s="39" t="s">
        <v>220</v>
      </c>
      <c r="Y63" s="77" t="s">
        <v>315</v>
      </c>
      <c r="Z63" s="39" t="s">
        <v>404</v>
      </c>
      <c r="AA63" s="77" t="s">
        <v>629</v>
      </c>
      <c r="AB63" s="39">
        <v>42546</v>
      </c>
      <c r="AC63" s="77" t="s">
        <v>695</v>
      </c>
      <c r="AD63" s="25">
        <v>4</v>
      </c>
      <c r="AE63" s="39" t="s">
        <v>466</v>
      </c>
      <c r="AF63" s="39">
        <v>42427</v>
      </c>
    </row>
    <row r="64" spans="1:32" s="14" customFormat="1" ht="25.5" hidden="1" outlineLevel="1" x14ac:dyDescent="0.2">
      <c r="A64" s="26">
        <v>95</v>
      </c>
      <c r="B64" s="15" t="s">
        <v>97</v>
      </c>
      <c r="C64" s="99" t="s">
        <v>109</v>
      </c>
      <c r="D64" s="30" t="s">
        <v>7</v>
      </c>
      <c r="E64" s="31" t="s">
        <v>2</v>
      </c>
      <c r="F64" s="30" t="s">
        <v>5</v>
      </c>
      <c r="G64" s="27">
        <f t="shared" si="29"/>
        <v>4232693</v>
      </c>
      <c r="H64" s="27">
        <f t="shared" si="30"/>
        <v>3597789</v>
      </c>
      <c r="I64" s="27"/>
      <c r="J64" s="29">
        <v>0</v>
      </c>
      <c r="K64" s="29">
        <v>0</v>
      </c>
      <c r="L64" s="29">
        <v>3597789</v>
      </c>
      <c r="M64" s="28">
        <f t="shared" si="31"/>
        <v>0.84999998818718958</v>
      </c>
      <c r="N64" s="27">
        <f t="shared" si="32"/>
        <v>634904</v>
      </c>
      <c r="O64" s="29">
        <v>634904</v>
      </c>
      <c r="P64" s="28">
        <f t="shared" si="33"/>
        <v>0.15000001181281042</v>
      </c>
      <c r="Q64" s="29">
        <v>0</v>
      </c>
      <c r="R64" s="28">
        <f t="shared" si="34"/>
        <v>0</v>
      </c>
      <c r="S64" s="29">
        <v>0</v>
      </c>
      <c r="T64" s="28">
        <f t="shared" si="35"/>
        <v>0</v>
      </c>
      <c r="U64" s="100" t="s">
        <v>402</v>
      </c>
      <c r="V64" s="77" t="s">
        <v>534</v>
      </c>
      <c r="W64" s="87" t="s">
        <v>657</v>
      </c>
      <c r="X64" s="100" t="s">
        <v>402</v>
      </c>
      <c r="Y64" s="77" t="s">
        <v>535</v>
      </c>
      <c r="Z64" s="39" t="s">
        <v>403</v>
      </c>
      <c r="AA64" s="77" t="s">
        <v>629</v>
      </c>
      <c r="AB64" s="39">
        <v>42546</v>
      </c>
      <c r="AC64" s="77" t="s">
        <v>678</v>
      </c>
      <c r="AD64" s="25">
        <v>4</v>
      </c>
      <c r="AE64" s="39" t="s">
        <v>470</v>
      </c>
      <c r="AF64" s="39">
        <v>42427</v>
      </c>
    </row>
    <row r="65" spans="1:32" s="24" customFormat="1" ht="25.5" hidden="1" outlineLevel="1" x14ac:dyDescent="0.2">
      <c r="A65" s="63">
        <v>48</v>
      </c>
      <c r="B65" s="38" t="s">
        <v>227</v>
      </c>
      <c r="C65" s="40" t="s">
        <v>544</v>
      </c>
      <c r="D65" s="38" t="s">
        <v>7</v>
      </c>
      <c r="E65" s="13" t="s">
        <v>11</v>
      </c>
      <c r="F65" s="38" t="s">
        <v>4</v>
      </c>
      <c r="G65" s="27">
        <f t="shared" si="29"/>
        <v>32823530</v>
      </c>
      <c r="H65" s="27">
        <f t="shared" si="30"/>
        <v>27900000</v>
      </c>
      <c r="I65" s="27"/>
      <c r="J65" s="27">
        <v>0</v>
      </c>
      <c r="K65" s="27">
        <v>27900000</v>
      </c>
      <c r="L65" s="27">
        <v>0</v>
      </c>
      <c r="M65" s="28">
        <f t="shared" si="31"/>
        <v>0.84999998476702532</v>
      </c>
      <c r="N65" s="27">
        <f t="shared" si="32"/>
        <v>4923530</v>
      </c>
      <c r="O65" s="27">
        <v>4923530</v>
      </c>
      <c r="P65" s="28">
        <f t="shared" si="33"/>
        <v>0.15000001523297463</v>
      </c>
      <c r="Q65" s="27">
        <v>0</v>
      </c>
      <c r="R65" s="28">
        <f t="shared" si="34"/>
        <v>0</v>
      </c>
      <c r="S65" s="27">
        <v>0</v>
      </c>
      <c r="T65" s="28">
        <f t="shared" si="35"/>
        <v>0</v>
      </c>
      <c r="U65" s="39" t="s">
        <v>215</v>
      </c>
      <c r="V65" s="77" t="s">
        <v>354</v>
      </c>
      <c r="W65" s="86">
        <v>42382</v>
      </c>
      <c r="X65" s="39" t="s">
        <v>215</v>
      </c>
      <c r="Y65" s="77" t="s">
        <v>391</v>
      </c>
      <c r="Z65" s="39" t="s">
        <v>404</v>
      </c>
      <c r="AA65" s="77" t="s">
        <v>635</v>
      </c>
      <c r="AB65" s="39">
        <v>42554</v>
      </c>
      <c r="AC65" s="77" t="s">
        <v>674</v>
      </c>
      <c r="AD65" s="25">
        <v>4</v>
      </c>
      <c r="AE65" s="39" t="s">
        <v>465</v>
      </c>
      <c r="AF65" s="79">
        <v>42427</v>
      </c>
    </row>
    <row r="66" spans="1:32" s="24" customFormat="1" ht="25.5" hidden="1" outlineLevel="1" x14ac:dyDescent="0.2">
      <c r="A66" s="63">
        <v>80</v>
      </c>
      <c r="B66" s="38" t="s">
        <v>172</v>
      </c>
      <c r="C66" s="40" t="s">
        <v>173</v>
      </c>
      <c r="D66" s="38" t="s">
        <v>7</v>
      </c>
      <c r="E66" s="13" t="s">
        <v>11</v>
      </c>
      <c r="F66" s="38" t="s">
        <v>4</v>
      </c>
      <c r="G66" s="27">
        <f t="shared" si="29"/>
        <v>5648462</v>
      </c>
      <c r="H66" s="27">
        <f t="shared" si="30"/>
        <v>4801192</v>
      </c>
      <c r="I66" s="27"/>
      <c r="J66" s="27">
        <v>0</v>
      </c>
      <c r="K66" s="27">
        <v>4801192</v>
      </c>
      <c r="L66" s="27">
        <v>0</v>
      </c>
      <c r="M66" s="28">
        <f t="shared" si="31"/>
        <v>0.84999987607246008</v>
      </c>
      <c r="N66" s="27">
        <f t="shared" si="32"/>
        <v>847270</v>
      </c>
      <c r="O66" s="27">
        <v>847270</v>
      </c>
      <c r="P66" s="28">
        <f t="shared" si="33"/>
        <v>0.15000012392753992</v>
      </c>
      <c r="Q66" s="27">
        <v>0</v>
      </c>
      <c r="R66" s="28">
        <f t="shared" si="34"/>
        <v>0</v>
      </c>
      <c r="S66" s="27">
        <v>0</v>
      </c>
      <c r="T66" s="28">
        <f t="shared" si="35"/>
        <v>0</v>
      </c>
      <c r="U66" s="39" t="s">
        <v>211</v>
      </c>
      <c r="V66" s="77" t="s">
        <v>381</v>
      </c>
      <c r="W66" s="77">
        <v>42412</v>
      </c>
      <c r="X66" s="39" t="s">
        <v>212</v>
      </c>
      <c r="Y66" s="77" t="s">
        <v>446</v>
      </c>
      <c r="Z66" s="39" t="s">
        <v>403</v>
      </c>
      <c r="AA66" s="77" t="s">
        <v>634</v>
      </c>
      <c r="AB66" s="39">
        <v>42561</v>
      </c>
      <c r="AC66" s="77" t="s">
        <v>671</v>
      </c>
      <c r="AD66" s="25">
        <v>4</v>
      </c>
      <c r="AE66" s="39">
        <v>42461</v>
      </c>
      <c r="AF66" s="39">
        <v>42427</v>
      </c>
    </row>
    <row r="67" spans="1:32" s="24" customFormat="1" ht="25.5" hidden="1" outlineLevel="1" x14ac:dyDescent="0.2">
      <c r="A67" s="63">
        <v>98</v>
      </c>
      <c r="B67" s="15" t="s">
        <v>168</v>
      </c>
      <c r="C67" s="40" t="s">
        <v>170</v>
      </c>
      <c r="D67" s="38" t="s">
        <v>154</v>
      </c>
      <c r="E67" s="13" t="s">
        <v>11</v>
      </c>
      <c r="F67" s="38" t="s">
        <v>4</v>
      </c>
      <c r="G67" s="27">
        <f t="shared" si="29"/>
        <v>171428571</v>
      </c>
      <c r="H67" s="27">
        <f t="shared" si="30"/>
        <v>60000000</v>
      </c>
      <c r="I67" s="27"/>
      <c r="J67" s="27">
        <v>0</v>
      </c>
      <c r="K67" s="27">
        <v>60000000</v>
      </c>
      <c r="L67" s="27">
        <v>0</v>
      </c>
      <c r="M67" s="28">
        <f t="shared" si="31"/>
        <v>0.35000000087499999</v>
      </c>
      <c r="N67" s="27">
        <f t="shared" si="32"/>
        <v>111428571</v>
      </c>
      <c r="O67" s="27">
        <v>0</v>
      </c>
      <c r="P67" s="28">
        <v>0</v>
      </c>
      <c r="Q67" s="27">
        <v>0</v>
      </c>
      <c r="R67" s="28">
        <f t="shared" si="34"/>
        <v>0</v>
      </c>
      <c r="S67" s="27">
        <v>111428571</v>
      </c>
      <c r="T67" s="28">
        <f t="shared" si="35"/>
        <v>0.64999999912499995</v>
      </c>
      <c r="U67" s="39" t="s">
        <v>214</v>
      </c>
      <c r="V67" s="77" t="s">
        <v>300</v>
      </c>
      <c r="W67" s="86">
        <v>42356</v>
      </c>
      <c r="X67" s="39" t="s">
        <v>402</v>
      </c>
      <c r="Y67" s="77" t="s">
        <v>556</v>
      </c>
      <c r="Z67" s="39" t="s">
        <v>471</v>
      </c>
      <c r="AA67" s="77" t="s">
        <v>636</v>
      </c>
      <c r="AB67" s="39">
        <v>42561</v>
      </c>
      <c r="AC67" s="77" t="s">
        <v>676</v>
      </c>
      <c r="AD67" s="25">
        <v>4</v>
      </c>
      <c r="AE67" s="39" t="s">
        <v>637</v>
      </c>
      <c r="AF67" s="79">
        <v>42427</v>
      </c>
    </row>
    <row r="68" spans="1:32" s="24" customFormat="1" ht="25.5" hidden="1" outlineLevel="1" x14ac:dyDescent="0.2">
      <c r="A68" s="63">
        <v>36</v>
      </c>
      <c r="B68" s="105" t="s">
        <v>240</v>
      </c>
      <c r="C68" s="99" t="s">
        <v>241</v>
      </c>
      <c r="D68" s="30" t="s">
        <v>7</v>
      </c>
      <c r="E68" s="31" t="s">
        <v>19</v>
      </c>
      <c r="F68" s="30" t="s">
        <v>5</v>
      </c>
      <c r="G68" s="27">
        <f t="shared" si="29"/>
        <v>16692798</v>
      </c>
      <c r="H68" s="27">
        <f t="shared" si="30"/>
        <v>14188878</v>
      </c>
      <c r="I68" s="27"/>
      <c r="J68" s="29">
        <v>0</v>
      </c>
      <c r="K68" s="29">
        <v>0</v>
      </c>
      <c r="L68" s="29">
        <v>14188878</v>
      </c>
      <c r="M68" s="28">
        <f t="shared" si="31"/>
        <v>0.84999998202817761</v>
      </c>
      <c r="N68" s="27">
        <f t="shared" si="32"/>
        <v>2503920</v>
      </c>
      <c r="O68" s="29">
        <v>2503920</v>
      </c>
      <c r="P68" s="28">
        <f t="shared" ref="P68:P69" si="36">O68/G68</f>
        <v>0.15000001797182233</v>
      </c>
      <c r="Q68" s="29">
        <v>0</v>
      </c>
      <c r="R68" s="28">
        <f t="shared" si="34"/>
        <v>0</v>
      </c>
      <c r="S68" s="29">
        <v>0</v>
      </c>
      <c r="T68" s="28">
        <f t="shared" si="35"/>
        <v>0</v>
      </c>
      <c r="U68" s="39" t="s">
        <v>216</v>
      </c>
      <c r="V68" s="77" t="s">
        <v>383</v>
      </c>
      <c r="W68" s="87" t="s">
        <v>657</v>
      </c>
      <c r="X68" s="39" t="s">
        <v>221</v>
      </c>
      <c r="Y68" s="77" t="s">
        <v>387</v>
      </c>
      <c r="Z68" s="39" t="s">
        <v>404</v>
      </c>
      <c r="AA68" s="77" t="s">
        <v>645</v>
      </c>
      <c r="AB68" s="39">
        <v>42568</v>
      </c>
      <c r="AC68" s="77" t="s">
        <v>672</v>
      </c>
      <c r="AD68" s="25">
        <v>4</v>
      </c>
      <c r="AE68" s="39" t="s">
        <v>470</v>
      </c>
      <c r="AF68" s="79">
        <v>42427</v>
      </c>
    </row>
    <row r="69" spans="1:32" s="24" customFormat="1" ht="25.5" hidden="1" outlineLevel="1" x14ac:dyDescent="0.2">
      <c r="A69" s="63">
        <v>46</v>
      </c>
      <c r="B69" s="105" t="s">
        <v>242</v>
      </c>
      <c r="C69" s="99" t="s">
        <v>243</v>
      </c>
      <c r="D69" s="30" t="s">
        <v>7</v>
      </c>
      <c r="E69" s="31" t="s">
        <v>19</v>
      </c>
      <c r="F69" s="30" t="s">
        <v>5</v>
      </c>
      <c r="G69" s="27">
        <f t="shared" si="29"/>
        <v>38692398</v>
      </c>
      <c r="H69" s="27">
        <f t="shared" si="30"/>
        <v>32888538</v>
      </c>
      <c r="I69" s="27"/>
      <c r="J69" s="29">
        <v>0</v>
      </c>
      <c r="K69" s="29">
        <v>0</v>
      </c>
      <c r="L69" s="29">
        <v>32888538</v>
      </c>
      <c r="M69" s="28">
        <f t="shared" si="31"/>
        <v>0.84999999224653899</v>
      </c>
      <c r="N69" s="27">
        <f t="shared" si="32"/>
        <v>5803860</v>
      </c>
      <c r="O69" s="29">
        <v>5803860</v>
      </c>
      <c r="P69" s="28">
        <f t="shared" si="36"/>
        <v>0.15000000775346103</v>
      </c>
      <c r="Q69" s="29">
        <v>0</v>
      </c>
      <c r="R69" s="28">
        <f t="shared" si="34"/>
        <v>0</v>
      </c>
      <c r="S69" s="29">
        <v>0</v>
      </c>
      <c r="T69" s="28">
        <f t="shared" si="35"/>
        <v>0</v>
      </c>
      <c r="U69" s="39" t="s">
        <v>216</v>
      </c>
      <c r="V69" s="77" t="s">
        <v>383</v>
      </c>
      <c r="W69" s="87" t="s">
        <v>657</v>
      </c>
      <c r="X69" s="39" t="s">
        <v>221</v>
      </c>
      <c r="Y69" s="77" t="s">
        <v>387</v>
      </c>
      <c r="Z69" s="39" t="s">
        <v>404</v>
      </c>
      <c r="AA69" s="77" t="s">
        <v>645</v>
      </c>
      <c r="AB69" s="39">
        <v>42599</v>
      </c>
      <c r="AC69" s="77" t="s">
        <v>676</v>
      </c>
      <c r="AD69" s="25">
        <v>4</v>
      </c>
      <c r="AE69" s="39" t="s">
        <v>470</v>
      </c>
      <c r="AF69" s="79">
        <v>42427</v>
      </c>
    </row>
    <row r="70" spans="1:32" s="24" customFormat="1" ht="25.5" hidden="1" outlineLevel="1" x14ac:dyDescent="0.2">
      <c r="A70" s="63"/>
      <c r="B70" s="15" t="s">
        <v>96</v>
      </c>
      <c r="C70" s="99" t="s">
        <v>118</v>
      </c>
      <c r="D70" s="30" t="s">
        <v>7</v>
      </c>
      <c r="E70" s="31" t="s">
        <v>2</v>
      </c>
      <c r="F70" s="30" t="s">
        <v>5</v>
      </c>
      <c r="G70" s="27">
        <f>H70+N70</f>
        <v>5175000</v>
      </c>
      <c r="H70" s="27">
        <f>J70+K70+L70</f>
        <v>4398750</v>
      </c>
      <c r="I70" s="27"/>
      <c r="J70" s="29">
        <v>0</v>
      </c>
      <c r="K70" s="29">
        <v>0</v>
      </c>
      <c r="L70" s="29">
        <v>4398750</v>
      </c>
      <c r="M70" s="28">
        <f>H70/G70</f>
        <v>0.85</v>
      </c>
      <c r="N70" s="27">
        <f>O70+Q70+S70</f>
        <v>776250</v>
      </c>
      <c r="O70" s="29">
        <v>776250</v>
      </c>
      <c r="P70" s="28">
        <f>O70/G70</f>
        <v>0.15</v>
      </c>
      <c r="Q70" s="29">
        <v>0</v>
      </c>
      <c r="R70" s="28">
        <f>Q70/G70</f>
        <v>0</v>
      </c>
      <c r="S70" s="29">
        <v>0</v>
      </c>
      <c r="T70" s="28">
        <f>S70/G70</f>
        <v>0</v>
      </c>
      <c r="U70" s="106" t="s">
        <v>404</v>
      </c>
      <c r="V70" s="77" t="s">
        <v>562</v>
      </c>
      <c r="W70" s="87" t="s">
        <v>657</v>
      </c>
      <c r="X70" s="106" t="s">
        <v>484</v>
      </c>
      <c r="Y70" s="77" t="s">
        <v>557</v>
      </c>
      <c r="Z70" s="106" t="s">
        <v>515</v>
      </c>
      <c r="AA70" s="77" t="s">
        <v>645</v>
      </c>
      <c r="AB70" s="39">
        <v>42568</v>
      </c>
      <c r="AC70" s="77" t="s">
        <v>676</v>
      </c>
      <c r="AD70" s="25">
        <v>4</v>
      </c>
      <c r="AE70" s="39" t="s">
        <v>470</v>
      </c>
      <c r="AF70" s="79"/>
    </row>
    <row r="71" spans="1:32" s="24" customFormat="1" ht="25.5" hidden="1" outlineLevel="1" x14ac:dyDescent="0.2">
      <c r="A71" s="63"/>
      <c r="B71" s="38" t="s">
        <v>141</v>
      </c>
      <c r="C71" s="40" t="s">
        <v>244</v>
      </c>
      <c r="D71" s="30" t="s">
        <v>7</v>
      </c>
      <c r="E71" s="31" t="s">
        <v>18</v>
      </c>
      <c r="F71" s="30" t="s">
        <v>5</v>
      </c>
      <c r="G71" s="27">
        <f>H71+N71</f>
        <v>318054</v>
      </c>
      <c r="H71" s="27">
        <f>J71+K71+L71</f>
        <v>270346</v>
      </c>
      <c r="I71" s="27"/>
      <c r="J71" s="29">
        <v>0</v>
      </c>
      <c r="K71" s="29">
        <v>0</v>
      </c>
      <c r="L71" s="29">
        <v>270346</v>
      </c>
      <c r="M71" s="28">
        <f>H71/G71</f>
        <v>0.85000031441201807</v>
      </c>
      <c r="N71" s="27">
        <f>O71+Q71+S71</f>
        <v>47708</v>
      </c>
      <c r="O71" s="29">
        <v>47708</v>
      </c>
      <c r="P71" s="28">
        <f>O71/G71</f>
        <v>0.14999968558798191</v>
      </c>
      <c r="Q71" s="29">
        <v>0</v>
      </c>
      <c r="R71" s="28">
        <f>Q71/G71</f>
        <v>0</v>
      </c>
      <c r="S71" s="29">
        <v>0</v>
      </c>
      <c r="T71" s="28">
        <f>S71/G71</f>
        <v>0</v>
      </c>
      <c r="U71" s="39" t="s">
        <v>402</v>
      </c>
      <c r="V71" s="77" t="s">
        <v>562</v>
      </c>
      <c r="W71" s="87" t="s">
        <v>657</v>
      </c>
      <c r="X71" s="39" t="s">
        <v>404</v>
      </c>
      <c r="Y71" s="77" t="s">
        <v>557</v>
      </c>
      <c r="Z71" s="39" t="s">
        <v>471</v>
      </c>
      <c r="AA71" s="77" t="s">
        <v>645</v>
      </c>
      <c r="AB71" s="39">
        <v>42568</v>
      </c>
      <c r="AC71" s="77" t="s">
        <v>683</v>
      </c>
      <c r="AD71" s="25">
        <v>4</v>
      </c>
      <c r="AE71" s="39" t="s">
        <v>471</v>
      </c>
      <c r="AF71" s="79"/>
    </row>
    <row r="72" spans="1:32" s="24" customFormat="1" ht="63.75" hidden="1" outlineLevel="1" x14ac:dyDescent="0.2">
      <c r="A72" s="63"/>
      <c r="B72" s="108" t="s">
        <v>8</v>
      </c>
      <c r="C72" s="109" t="s">
        <v>684</v>
      </c>
      <c r="D72" s="30" t="s">
        <v>7</v>
      </c>
      <c r="E72" s="31" t="s">
        <v>15</v>
      </c>
      <c r="F72" s="30" t="s">
        <v>5</v>
      </c>
      <c r="G72" s="27">
        <f t="shared" ref="G72" si="37">H72+N72</f>
        <v>300000</v>
      </c>
      <c r="H72" s="27">
        <f t="shared" ref="H72" si="38">J72+K72+L72</f>
        <v>255000</v>
      </c>
      <c r="I72" s="27"/>
      <c r="J72" s="29">
        <v>0</v>
      </c>
      <c r="K72" s="29">
        <v>0</v>
      </c>
      <c r="L72" s="19">
        <v>255000</v>
      </c>
      <c r="M72" s="28">
        <f t="shared" ref="M72" si="39">H72/G72</f>
        <v>0.85</v>
      </c>
      <c r="N72" s="27">
        <f t="shared" ref="N72" si="40">O72+Q72+S72</f>
        <v>45000</v>
      </c>
      <c r="O72" s="29">
        <v>45000</v>
      </c>
      <c r="P72" s="28">
        <f t="shared" ref="P72" si="41">O72/G72</f>
        <v>0.15</v>
      </c>
      <c r="Q72" s="29">
        <v>0</v>
      </c>
      <c r="R72" s="28">
        <f t="shared" ref="R72" si="42">Q72/G72</f>
        <v>0</v>
      </c>
      <c r="S72" s="29">
        <v>0</v>
      </c>
      <c r="T72" s="28">
        <f t="shared" ref="T72" si="43">S72/G72</f>
        <v>0</v>
      </c>
      <c r="U72" s="39" t="s">
        <v>210</v>
      </c>
      <c r="V72" s="77" t="s">
        <v>328</v>
      </c>
      <c r="W72" s="87" t="s">
        <v>707</v>
      </c>
      <c r="X72" s="39" t="s">
        <v>214</v>
      </c>
      <c r="Y72" s="77" t="s">
        <v>311</v>
      </c>
      <c r="Z72" s="39" t="s">
        <v>220</v>
      </c>
      <c r="AA72" s="77" t="s">
        <v>685</v>
      </c>
      <c r="AB72" s="35" t="s">
        <v>457</v>
      </c>
      <c r="AC72" s="77" t="s">
        <v>687</v>
      </c>
      <c r="AD72" s="39">
        <v>42647</v>
      </c>
      <c r="AE72" s="39" t="s">
        <v>470</v>
      </c>
      <c r="AF72" s="79"/>
    </row>
    <row r="73" spans="1:32" s="24" customFormat="1" ht="25.5" hidden="1" outlineLevel="1" x14ac:dyDescent="0.2">
      <c r="A73" s="63">
        <v>104</v>
      </c>
      <c r="B73" s="15" t="s">
        <v>48</v>
      </c>
      <c r="C73" s="99" t="s">
        <v>92</v>
      </c>
      <c r="D73" s="30" t="s">
        <v>7</v>
      </c>
      <c r="E73" s="31" t="s">
        <v>16</v>
      </c>
      <c r="F73" s="30" t="s">
        <v>3</v>
      </c>
      <c r="G73" s="27">
        <f>H73+N73</f>
        <v>87191324</v>
      </c>
      <c r="H73" s="27">
        <f>J73+K73+L73</f>
        <v>74112625</v>
      </c>
      <c r="I73" s="27"/>
      <c r="J73" s="29">
        <v>74112625</v>
      </c>
      <c r="K73" s="29">
        <v>0</v>
      </c>
      <c r="L73" s="29">
        <v>0</v>
      </c>
      <c r="M73" s="28">
        <f>H73/G73</f>
        <v>0.84999999541238758</v>
      </c>
      <c r="N73" s="27">
        <f>O73+Q73+S73</f>
        <v>13078699</v>
      </c>
      <c r="O73" s="29">
        <v>0</v>
      </c>
      <c r="P73" s="28">
        <f>O73/G73</f>
        <v>0</v>
      </c>
      <c r="Q73" s="29">
        <v>0</v>
      </c>
      <c r="R73" s="28">
        <f>Q73/G73</f>
        <v>0</v>
      </c>
      <c r="S73" s="29">
        <v>13078699</v>
      </c>
      <c r="T73" s="28">
        <f>S73/G73</f>
        <v>0.15000000458761242</v>
      </c>
      <c r="U73" s="100" t="s">
        <v>216</v>
      </c>
      <c r="V73" s="77" t="s">
        <v>299</v>
      </c>
      <c r="W73" s="87" t="s">
        <v>603</v>
      </c>
      <c r="X73" s="39" t="s">
        <v>404</v>
      </c>
      <c r="Y73" s="77" t="s">
        <v>556</v>
      </c>
      <c r="Z73" s="39" t="s">
        <v>471</v>
      </c>
      <c r="AA73" s="77" t="s">
        <v>648</v>
      </c>
      <c r="AB73" s="39">
        <v>42575</v>
      </c>
      <c r="AC73" s="77" t="s">
        <v>688</v>
      </c>
      <c r="AD73" s="25">
        <v>4</v>
      </c>
      <c r="AE73" s="39" t="s">
        <v>475</v>
      </c>
      <c r="AF73" s="39">
        <v>42427</v>
      </c>
    </row>
    <row r="74" spans="1:32" s="24" customFormat="1" ht="38.25" hidden="1" outlineLevel="1" x14ac:dyDescent="0.2">
      <c r="A74" s="26">
        <v>5</v>
      </c>
      <c r="B74" s="38" t="s">
        <v>250</v>
      </c>
      <c r="C74" s="40" t="s">
        <v>251</v>
      </c>
      <c r="D74" s="30" t="s">
        <v>7</v>
      </c>
      <c r="E74" s="31" t="s">
        <v>17</v>
      </c>
      <c r="F74" s="30" t="s">
        <v>5</v>
      </c>
      <c r="G74" s="27">
        <f t="shared" ref="G74:G75" si="44">H74+N74</f>
        <v>3287350</v>
      </c>
      <c r="H74" s="27">
        <f t="shared" ref="H74:H75" si="45">J74+K74+L74</f>
        <v>2794247</v>
      </c>
      <c r="I74" s="27"/>
      <c r="J74" s="29">
        <v>0</v>
      </c>
      <c r="K74" s="29">
        <v>0</v>
      </c>
      <c r="L74" s="29">
        <v>2794247</v>
      </c>
      <c r="M74" s="28">
        <f t="shared" ref="M74:M75" si="46">H74/G74</f>
        <v>0.84999984790180538</v>
      </c>
      <c r="N74" s="27">
        <f t="shared" ref="N74:N75" si="47">O74+Q74+S74</f>
        <v>493103</v>
      </c>
      <c r="O74" s="29">
        <v>493103</v>
      </c>
      <c r="P74" s="28">
        <f t="shared" ref="P74:P75" si="48">O74/G74</f>
        <v>0.15000015209819459</v>
      </c>
      <c r="Q74" s="29">
        <v>0</v>
      </c>
      <c r="R74" s="28">
        <f t="shared" ref="R74:R75" si="49">Q74/G74</f>
        <v>0</v>
      </c>
      <c r="S74" s="29">
        <v>0</v>
      </c>
      <c r="T74" s="28">
        <f t="shared" ref="T74:T75" si="50">S74/G74</f>
        <v>0</v>
      </c>
      <c r="U74" s="100" t="s">
        <v>216</v>
      </c>
      <c r="V74" s="77" t="s">
        <v>419</v>
      </c>
      <c r="W74" s="77" t="s">
        <v>604</v>
      </c>
      <c r="X74" s="100" t="s">
        <v>221</v>
      </c>
      <c r="Y74" s="77" t="s">
        <v>420</v>
      </c>
      <c r="Z74" s="39" t="s">
        <v>404</v>
      </c>
      <c r="AA74" s="77" t="s">
        <v>649</v>
      </c>
      <c r="AB74" s="39">
        <v>42582</v>
      </c>
      <c r="AC74" s="77" t="s">
        <v>696</v>
      </c>
      <c r="AD74" s="25">
        <v>4</v>
      </c>
      <c r="AE74" s="39" t="s">
        <v>470</v>
      </c>
      <c r="AF74" s="79">
        <v>42427</v>
      </c>
    </row>
    <row r="75" spans="1:32" s="14" customFormat="1" ht="38.25" hidden="1" outlineLevel="1" x14ac:dyDescent="0.2">
      <c r="A75" s="63">
        <v>82</v>
      </c>
      <c r="B75" s="15" t="s">
        <v>106</v>
      </c>
      <c r="C75" s="99" t="s">
        <v>513</v>
      </c>
      <c r="D75" s="30" t="s">
        <v>7</v>
      </c>
      <c r="E75" s="31" t="s">
        <v>17</v>
      </c>
      <c r="F75" s="30" t="s">
        <v>5</v>
      </c>
      <c r="G75" s="27">
        <f t="shared" si="44"/>
        <v>23080688</v>
      </c>
      <c r="H75" s="27">
        <f t="shared" si="45"/>
        <v>19618584</v>
      </c>
      <c r="I75" s="27"/>
      <c r="J75" s="29">
        <v>0</v>
      </c>
      <c r="K75" s="29">
        <v>0</v>
      </c>
      <c r="L75" s="29">
        <v>19618584</v>
      </c>
      <c r="M75" s="28">
        <f t="shared" si="46"/>
        <v>0.84999996533898814</v>
      </c>
      <c r="N75" s="27">
        <f t="shared" si="47"/>
        <v>3462104</v>
      </c>
      <c r="O75" s="29">
        <v>3462104</v>
      </c>
      <c r="P75" s="28">
        <f t="shared" si="48"/>
        <v>0.15000003466101183</v>
      </c>
      <c r="Q75" s="29">
        <v>0</v>
      </c>
      <c r="R75" s="28">
        <f t="shared" si="49"/>
        <v>0</v>
      </c>
      <c r="S75" s="29">
        <v>0</v>
      </c>
      <c r="T75" s="28">
        <f t="shared" si="50"/>
        <v>0</v>
      </c>
      <c r="U75" s="39" t="s">
        <v>514</v>
      </c>
      <c r="V75" s="77" t="s">
        <v>562</v>
      </c>
      <c r="W75" s="87" t="s">
        <v>657</v>
      </c>
      <c r="X75" s="39" t="s">
        <v>514</v>
      </c>
      <c r="Y75" s="77" t="s">
        <v>557</v>
      </c>
      <c r="Z75" s="39" t="s">
        <v>472</v>
      </c>
      <c r="AA75" s="77" t="s">
        <v>651</v>
      </c>
      <c r="AB75" s="39">
        <v>42589</v>
      </c>
      <c r="AC75" s="77" t="s">
        <v>696</v>
      </c>
      <c r="AD75" s="25">
        <v>4</v>
      </c>
      <c r="AE75" s="39" t="s">
        <v>466</v>
      </c>
      <c r="AF75" s="39">
        <v>42551</v>
      </c>
    </row>
    <row r="76" spans="1:32" s="11" customFormat="1" ht="63.75" hidden="1" outlineLevel="1" x14ac:dyDescent="0.2">
      <c r="A76" s="26">
        <v>59</v>
      </c>
      <c r="B76" s="15" t="s">
        <v>70</v>
      </c>
      <c r="C76" s="99" t="s">
        <v>268</v>
      </c>
      <c r="D76" s="30" t="s">
        <v>7</v>
      </c>
      <c r="E76" s="31" t="s">
        <v>12</v>
      </c>
      <c r="F76" s="30" t="s">
        <v>4</v>
      </c>
      <c r="G76" s="27">
        <f t="shared" si="0"/>
        <v>108398439</v>
      </c>
      <c r="H76" s="27">
        <f t="shared" si="1"/>
        <v>92138673</v>
      </c>
      <c r="I76" s="27"/>
      <c r="J76" s="29">
        <v>0</v>
      </c>
      <c r="K76" s="29">
        <v>92138673</v>
      </c>
      <c r="L76" s="29">
        <v>0</v>
      </c>
      <c r="M76" s="28">
        <f t="shared" si="2"/>
        <v>0.84999999861621622</v>
      </c>
      <c r="N76" s="27">
        <f t="shared" si="6"/>
        <v>16259766</v>
      </c>
      <c r="O76" s="29">
        <v>0</v>
      </c>
      <c r="P76" s="28">
        <f t="shared" si="3"/>
        <v>0</v>
      </c>
      <c r="Q76" s="29">
        <v>16259766</v>
      </c>
      <c r="R76" s="28">
        <f t="shared" si="4"/>
        <v>0.15000000138378378</v>
      </c>
      <c r="S76" s="29">
        <v>0</v>
      </c>
      <c r="T76" s="28">
        <f t="shared" si="5"/>
        <v>0</v>
      </c>
      <c r="U76" s="100" t="s">
        <v>218</v>
      </c>
      <c r="V76" s="77" t="s">
        <v>539</v>
      </c>
      <c r="W76" s="86">
        <v>42124</v>
      </c>
      <c r="X76" s="100" t="s">
        <v>214</v>
      </c>
      <c r="Y76" s="77" t="s">
        <v>297</v>
      </c>
      <c r="Z76" s="39" t="s">
        <v>337</v>
      </c>
      <c r="AA76" s="77" t="s">
        <v>384</v>
      </c>
      <c r="AB76" s="39" t="s">
        <v>663</v>
      </c>
      <c r="AC76" s="39" t="s">
        <v>704</v>
      </c>
      <c r="AD76" s="25">
        <v>4</v>
      </c>
      <c r="AE76" s="39" t="s">
        <v>475</v>
      </c>
      <c r="AF76" s="79">
        <v>42318</v>
      </c>
    </row>
    <row r="77" spans="1:32" s="24" customFormat="1" ht="89.25" hidden="1" outlineLevel="1" x14ac:dyDescent="0.2">
      <c r="A77" s="26">
        <v>31</v>
      </c>
      <c r="B77" s="38" t="s">
        <v>9</v>
      </c>
      <c r="C77" s="40" t="s">
        <v>473</v>
      </c>
      <c r="D77" s="38" t="s">
        <v>7</v>
      </c>
      <c r="E77" s="13" t="s">
        <v>12</v>
      </c>
      <c r="F77" s="38" t="s">
        <v>4</v>
      </c>
      <c r="G77" s="27">
        <f t="shared" ref="G77:G103" si="51">H77+N77</f>
        <v>12837216</v>
      </c>
      <c r="H77" s="27">
        <f t="shared" ref="H77:H82" si="52">J77+K77+L77</f>
        <v>10911633</v>
      </c>
      <c r="I77" s="27"/>
      <c r="J77" s="27">
        <v>0</v>
      </c>
      <c r="K77" s="27">
        <v>10911633</v>
      </c>
      <c r="L77" s="27">
        <v>0</v>
      </c>
      <c r="M77" s="28">
        <f t="shared" ref="M77:M86" si="53">H77/G77</f>
        <v>0.84999995326089395</v>
      </c>
      <c r="N77" s="27">
        <f t="shared" ref="N77:N86" si="54">O77+Q77+S77</f>
        <v>1925583</v>
      </c>
      <c r="O77" s="27">
        <v>0</v>
      </c>
      <c r="P77" s="28">
        <f t="shared" ref="P77:P86" si="55">O77/G77</f>
        <v>0</v>
      </c>
      <c r="Q77" s="27">
        <v>1925583</v>
      </c>
      <c r="R77" s="28">
        <f t="shared" ref="R77:R86" si="56">Q77/G77</f>
        <v>0.15000004673910605</v>
      </c>
      <c r="S77" s="27">
        <v>0</v>
      </c>
      <c r="T77" s="28">
        <f t="shared" ref="T77:T86" si="57">S77/G77</f>
        <v>0</v>
      </c>
      <c r="U77" s="39" t="s">
        <v>218</v>
      </c>
      <c r="V77" s="77" t="s">
        <v>328</v>
      </c>
      <c r="W77" s="86">
        <v>42124</v>
      </c>
      <c r="X77" s="39" t="s">
        <v>214</v>
      </c>
      <c r="Y77" s="77" t="s">
        <v>301</v>
      </c>
      <c r="Z77" s="39" t="s">
        <v>216</v>
      </c>
      <c r="AA77" s="77" t="s">
        <v>378</v>
      </c>
      <c r="AB77" s="78" t="s">
        <v>662</v>
      </c>
      <c r="AC77" s="39" t="s">
        <v>677</v>
      </c>
      <c r="AD77" s="60">
        <v>4</v>
      </c>
      <c r="AE77" s="78" t="s">
        <v>475</v>
      </c>
      <c r="AF77" s="78">
        <v>42290</v>
      </c>
    </row>
    <row r="78" spans="1:32" ht="59.25" hidden="1" customHeight="1" outlineLevel="1" x14ac:dyDescent="0.2">
      <c r="A78" s="26">
        <v>19</v>
      </c>
      <c r="B78" s="103" t="s">
        <v>29</v>
      </c>
      <c r="C78" s="99" t="s">
        <v>246</v>
      </c>
      <c r="D78" s="38" t="s">
        <v>7</v>
      </c>
      <c r="E78" s="13" t="s">
        <v>12</v>
      </c>
      <c r="F78" s="38" t="s">
        <v>4</v>
      </c>
      <c r="G78" s="27">
        <f t="shared" si="51"/>
        <v>14000000</v>
      </c>
      <c r="H78" s="27">
        <f t="shared" si="52"/>
        <v>11900000</v>
      </c>
      <c r="I78" s="27"/>
      <c r="J78" s="27">
        <v>0</v>
      </c>
      <c r="K78" s="27">
        <v>11900000</v>
      </c>
      <c r="L78" s="27">
        <v>0</v>
      </c>
      <c r="M78" s="28">
        <f t="shared" si="53"/>
        <v>0.85</v>
      </c>
      <c r="N78" s="27">
        <f t="shared" si="54"/>
        <v>2100000</v>
      </c>
      <c r="O78" s="27">
        <v>2100000</v>
      </c>
      <c r="P78" s="28">
        <f t="shared" si="55"/>
        <v>0.15</v>
      </c>
      <c r="Q78" s="27">
        <v>0</v>
      </c>
      <c r="R78" s="28">
        <f t="shared" si="56"/>
        <v>0</v>
      </c>
      <c r="S78" s="27">
        <v>0</v>
      </c>
      <c r="T78" s="28">
        <f t="shared" si="57"/>
        <v>0</v>
      </c>
      <c r="U78" s="39" t="s">
        <v>221</v>
      </c>
      <c r="V78" s="77" t="s">
        <v>388</v>
      </c>
      <c r="W78" s="86">
        <v>42396</v>
      </c>
      <c r="X78" s="39" t="s">
        <v>213</v>
      </c>
      <c r="Y78" s="77" t="s">
        <v>415</v>
      </c>
      <c r="Z78" s="39" t="s">
        <v>404</v>
      </c>
      <c r="AA78" s="77" t="s">
        <v>559</v>
      </c>
      <c r="AB78" s="39" t="s">
        <v>664</v>
      </c>
      <c r="AC78" s="37" t="s">
        <v>665</v>
      </c>
      <c r="AD78" s="25">
        <v>4</v>
      </c>
      <c r="AE78" s="39" t="s">
        <v>469</v>
      </c>
      <c r="AF78" s="39">
        <v>42426</v>
      </c>
    </row>
    <row r="79" spans="1:32" s="24" customFormat="1" ht="65.25" hidden="1" customHeight="1" outlineLevel="1" x14ac:dyDescent="0.2">
      <c r="A79" s="63">
        <v>58</v>
      </c>
      <c r="B79" s="15" t="s">
        <v>47</v>
      </c>
      <c r="C79" s="99" t="s">
        <v>111</v>
      </c>
      <c r="D79" s="30" t="s">
        <v>7</v>
      </c>
      <c r="E79" s="31" t="s">
        <v>14</v>
      </c>
      <c r="F79" s="30" t="s">
        <v>4</v>
      </c>
      <c r="G79" s="27">
        <f t="shared" ref="G79:G81" si="58">H79+N79</f>
        <v>94567990</v>
      </c>
      <c r="H79" s="27">
        <f t="shared" ref="H79:H81" si="59">J79+K79+L79</f>
        <v>80382791</v>
      </c>
      <c r="I79" s="27"/>
      <c r="J79" s="29">
        <v>0</v>
      </c>
      <c r="K79" s="27">
        <v>80382791</v>
      </c>
      <c r="L79" s="29">
        <v>0</v>
      </c>
      <c r="M79" s="28">
        <f t="shared" ref="M79:M80" si="60">H79/G79</f>
        <v>0.84999999471279875</v>
      </c>
      <c r="N79" s="27">
        <f t="shared" ref="N79:N81" si="61">O79+Q79+S79</f>
        <v>14185199</v>
      </c>
      <c r="O79" s="29">
        <v>14185199</v>
      </c>
      <c r="P79" s="28">
        <f t="shared" ref="P79:P81" si="62">O79/G79</f>
        <v>0.15000000528720131</v>
      </c>
      <c r="Q79" s="29">
        <v>0</v>
      </c>
      <c r="R79" s="28">
        <f t="shared" ref="R79:R81" si="63">Q79/G79</f>
        <v>0</v>
      </c>
      <c r="S79" s="29">
        <v>0</v>
      </c>
      <c r="T79" s="28">
        <f t="shared" ref="T79:T81" si="64">S79/G79</f>
        <v>0</v>
      </c>
      <c r="U79" s="39" t="s">
        <v>221</v>
      </c>
      <c r="V79" s="77" t="s">
        <v>384</v>
      </c>
      <c r="W79" s="86">
        <v>42543</v>
      </c>
      <c r="X79" s="39" t="s">
        <v>213</v>
      </c>
      <c r="Y79" s="77" t="s">
        <v>385</v>
      </c>
      <c r="Z79" s="39" t="s">
        <v>402</v>
      </c>
      <c r="AA79" s="77" t="s">
        <v>568</v>
      </c>
      <c r="AB79" s="39" t="s">
        <v>712</v>
      </c>
      <c r="AC79" s="41" t="s">
        <v>713</v>
      </c>
      <c r="AD79" s="25">
        <v>4</v>
      </c>
      <c r="AE79" s="39" t="s">
        <v>475</v>
      </c>
      <c r="AF79" s="39">
        <v>42426</v>
      </c>
    </row>
    <row r="80" spans="1:32" s="24" customFormat="1" ht="51" hidden="1" outlineLevel="1" x14ac:dyDescent="0.2">
      <c r="A80" s="26">
        <v>39</v>
      </c>
      <c r="B80" s="15" t="s">
        <v>39</v>
      </c>
      <c r="C80" s="99" t="s">
        <v>262</v>
      </c>
      <c r="D80" s="30" t="s">
        <v>7</v>
      </c>
      <c r="E80" s="31" t="s">
        <v>12</v>
      </c>
      <c r="F80" s="30" t="s">
        <v>4</v>
      </c>
      <c r="G80" s="27">
        <f t="shared" si="58"/>
        <v>18466858</v>
      </c>
      <c r="H80" s="27">
        <f t="shared" si="59"/>
        <v>15696829</v>
      </c>
      <c r="I80" s="27"/>
      <c r="J80" s="29">
        <v>0</v>
      </c>
      <c r="K80" s="29">
        <v>15696829</v>
      </c>
      <c r="L80" s="29">
        <v>0</v>
      </c>
      <c r="M80" s="28">
        <f t="shared" si="60"/>
        <v>0.849999983754681</v>
      </c>
      <c r="N80" s="27">
        <f t="shared" si="61"/>
        <v>2770029</v>
      </c>
      <c r="O80" s="29">
        <v>0</v>
      </c>
      <c r="P80" s="28">
        <f t="shared" si="62"/>
        <v>0</v>
      </c>
      <c r="Q80" s="29">
        <v>2770029</v>
      </c>
      <c r="R80" s="28">
        <f t="shared" si="63"/>
        <v>0.15000001624531906</v>
      </c>
      <c r="S80" s="29">
        <v>0</v>
      </c>
      <c r="T80" s="28">
        <f t="shared" si="64"/>
        <v>0</v>
      </c>
      <c r="U80" s="39" t="s">
        <v>213</v>
      </c>
      <c r="V80" s="77" t="s">
        <v>407</v>
      </c>
      <c r="W80" s="77" t="s">
        <v>602</v>
      </c>
      <c r="X80" s="39" t="s">
        <v>213</v>
      </c>
      <c r="Y80" s="77" t="s">
        <v>424</v>
      </c>
      <c r="Z80" s="39" t="s">
        <v>402</v>
      </c>
      <c r="AA80" s="77" t="s">
        <v>561</v>
      </c>
      <c r="AB80" s="39" t="s">
        <v>679</v>
      </c>
      <c r="AC80" s="37" t="s">
        <v>680</v>
      </c>
      <c r="AD80" s="25">
        <v>4</v>
      </c>
      <c r="AE80" s="39" t="s">
        <v>475</v>
      </c>
      <c r="AF80" s="79">
        <v>42426</v>
      </c>
    </row>
    <row r="81" spans="1:32" s="24" customFormat="1" ht="38.25" hidden="1" outlineLevel="1" x14ac:dyDescent="0.2">
      <c r="A81" s="26">
        <v>113</v>
      </c>
      <c r="B81" s="39" t="s">
        <v>458</v>
      </c>
      <c r="C81" s="40" t="s">
        <v>459</v>
      </c>
      <c r="D81" s="38" t="s">
        <v>7</v>
      </c>
      <c r="E81" s="13" t="s">
        <v>11</v>
      </c>
      <c r="F81" s="38" t="s">
        <v>4</v>
      </c>
      <c r="G81" s="27">
        <f t="shared" si="58"/>
        <v>8127343</v>
      </c>
      <c r="H81" s="27">
        <f t="shared" si="59"/>
        <v>6908242</v>
      </c>
      <c r="I81" s="27"/>
      <c r="J81" s="81">
        <v>0</v>
      </c>
      <c r="K81" s="81">
        <v>6908242</v>
      </c>
      <c r="L81" s="81">
        <v>0</v>
      </c>
      <c r="M81" s="82">
        <v>0.85</v>
      </c>
      <c r="N81" s="27">
        <f t="shared" si="61"/>
        <v>1219101</v>
      </c>
      <c r="O81" s="81">
        <v>0</v>
      </c>
      <c r="P81" s="28">
        <f t="shared" si="62"/>
        <v>0</v>
      </c>
      <c r="Q81" s="81">
        <v>0</v>
      </c>
      <c r="R81" s="28">
        <f t="shared" si="63"/>
        <v>0</v>
      </c>
      <c r="S81" s="81">
        <v>1219101</v>
      </c>
      <c r="T81" s="28">
        <f t="shared" si="64"/>
        <v>0.14999994463135122</v>
      </c>
      <c r="U81" s="39" t="s">
        <v>405</v>
      </c>
      <c r="V81" s="77" t="s">
        <v>460</v>
      </c>
      <c r="W81" s="86">
        <v>42459</v>
      </c>
      <c r="X81" s="39" t="s">
        <v>402</v>
      </c>
      <c r="Y81" s="77" t="s">
        <v>557</v>
      </c>
      <c r="Z81" s="39" t="s">
        <v>457</v>
      </c>
      <c r="AA81" s="77" t="s">
        <v>656</v>
      </c>
      <c r="AB81" s="39">
        <v>42627</v>
      </c>
      <c r="AC81" s="41" t="s">
        <v>290</v>
      </c>
      <c r="AD81" s="25">
        <v>4</v>
      </c>
      <c r="AE81" s="39" t="s">
        <v>466</v>
      </c>
      <c r="AF81" s="39">
        <v>42582</v>
      </c>
    </row>
    <row r="82" spans="1:32" ht="51" hidden="1" outlineLevel="1" x14ac:dyDescent="0.2">
      <c r="A82" s="63">
        <v>40</v>
      </c>
      <c r="B82" s="15" t="s">
        <v>39</v>
      </c>
      <c r="C82" s="99" t="s">
        <v>263</v>
      </c>
      <c r="D82" s="30" t="s">
        <v>7</v>
      </c>
      <c r="E82" s="31" t="s">
        <v>12</v>
      </c>
      <c r="F82" s="30" t="s">
        <v>4</v>
      </c>
      <c r="G82" s="27">
        <f t="shared" si="51"/>
        <v>18466858</v>
      </c>
      <c r="H82" s="27">
        <f t="shared" si="52"/>
        <v>15696829</v>
      </c>
      <c r="I82" s="27"/>
      <c r="J82" s="29">
        <v>0</v>
      </c>
      <c r="K82" s="29">
        <v>15696829</v>
      </c>
      <c r="L82" s="29">
        <v>0</v>
      </c>
      <c r="M82" s="28">
        <f t="shared" si="53"/>
        <v>0.849999983754681</v>
      </c>
      <c r="N82" s="27">
        <f t="shared" si="54"/>
        <v>2770029</v>
      </c>
      <c r="O82" s="29">
        <v>0</v>
      </c>
      <c r="P82" s="28">
        <f t="shared" si="55"/>
        <v>0</v>
      </c>
      <c r="Q82" s="29">
        <v>2770029</v>
      </c>
      <c r="R82" s="28">
        <f t="shared" si="56"/>
        <v>0.15000001624531906</v>
      </c>
      <c r="S82" s="29">
        <v>0</v>
      </c>
      <c r="T82" s="28">
        <f t="shared" si="57"/>
        <v>0</v>
      </c>
      <c r="U82" s="39" t="s">
        <v>213</v>
      </c>
      <c r="V82" s="77" t="s">
        <v>407</v>
      </c>
      <c r="W82" s="77" t="s">
        <v>602</v>
      </c>
      <c r="X82" s="39" t="s">
        <v>213</v>
      </c>
      <c r="Y82" s="77" t="s">
        <v>424</v>
      </c>
      <c r="Z82" s="39" t="s">
        <v>402</v>
      </c>
      <c r="AA82" s="77" t="s">
        <v>561</v>
      </c>
      <c r="AB82" s="39">
        <v>42682</v>
      </c>
      <c r="AC82" s="41" t="s">
        <v>290</v>
      </c>
      <c r="AD82" s="25">
        <v>4</v>
      </c>
      <c r="AE82" s="39" t="s">
        <v>475</v>
      </c>
      <c r="AF82" s="79">
        <v>42426</v>
      </c>
    </row>
    <row r="83" spans="1:32" s="14" customFormat="1" ht="38.25" hidden="1" outlineLevel="1" x14ac:dyDescent="0.2">
      <c r="A83" s="63">
        <v>10</v>
      </c>
      <c r="B83" s="15" t="s">
        <v>166</v>
      </c>
      <c r="C83" s="40" t="s">
        <v>582</v>
      </c>
      <c r="D83" s="38" t="s">
        <v>154</v>
      </c>
      <c r="E83" s="13" t="s">
        <v>11</v>
      </c>
      <c r="F83" s="38" t="s">
        <v>4</v>
      </c>
      <c r="G83" s="27">
        <f t="shared" ref="G83" si="65">H83+N83</f>
        <v>32062500</v>
      </c>
      <c r="H83" s="27">
        <f t="shared" ref="H83" si="66">J83+K83+L83</f>
        <v>25650000</v>
      </c>
      <c r="I83" s="27"/>
      <c r="J83" s="27">
        <v>0</v>
      </c>
      <c r="K83" s="27">
        <v>25650000</v>
      </c>
      <c r="L83" s="27">
        <v>0</v>
      </c>
      <c r="M83" s="28">
        <f t="shared" ref="M83" si="67">H83/G83</f>
        <v>0.8</v>
      </c>
      <c r="N83" s="27">
        <f t="shared" ref="N83" si="68">O83+Q83+S83</f>
        <v>6412500</v>
      </c>
      <c r="O83" s="27">
        <v>0</v>
      </c>
      <c r="P83" s="28">
        <f t="shared" ref="P83" si="69">O83/G83</f>
        <v>0</v>
      </c>
      <c r="Q83" s="27">
        <v>0</v>
      </c>
      <c r="R83" s="28">
        <f t="shared" ref="R83" si="70">Q83/G83</f>
        <v>0</v>
      </c>
      <c r="S83" s="27">
        <v>6412500</v>
      </c>
      <c r="T83" s="28">
        <f t="shared" ref="T83" si="71">S83/G83</f>
        <v>0.2</v>
      </c>
      <c r="U83" s="39" t="s">
        <v>211</v>
      </c>
      <c r="V83" s="77" t="s">
        <v>293</v>
      </c>
      <c r="W83" s="86">
        <v>42332</v>
      </c>
      <c r="X83" s="39" t="s">
        <v>211</v>
      </c>
      <c r="Y83" s="77" t="s">
        <v>416</v>
      </c>
      <c r="Z83" s="39" t="s">
        <v>406</v>
      </c>
      <c r="AA83" s="77" t="s">
        <v>408</v>
      </c>
      <c r="AB83" s="39" t="s">
        <v>587</v>
      </c>
      <c r="AC83" s="41" t="s">
        <v>290</v>
      </c>
      <c r="AD83" s="25">
        <v>4</v>
      </c>
      <c r="AE83" s="39" t="s">
        <v>583</v>
      </c>
      <c r="AF83" s="79">
        <v>42374</v>
      </c>
    </row>
    <row r="84" spans="1:32" s="24" customFormat="1" ht="76.5" hidden="1" outlineLevel="1" x14ac:dyDescent="0.2">
      <c r="A84" s="26">
        <v>49</v>
      </c>
      <c r="B84" s="38" t="s">
        <v>228</v>
      </c>
      <c r="C84" s="40" t="s">
        <v>229</v>
      </c>
      <c r="D84" s="38" t="s">
        <v>7</v>
      </c>
      <c r="E84" s="13" t="s">
        <v>11</v>
      </c>
      <c r="F84" s="38" t="s">
        <v>4</v>
      </c>
      <c r="G84" s="27">
        <f t="shared" ref="G84:G85" si="72">H84+N84</f>
        <v>17647059</v>
      </c>
      <c r="H84" s="27">
        <v>15000000</v>
      </c>
      <c r="I84" s="27"/>
      <c r="J84" s="27">
        <v>0</v>
      </c>
      <c r="K84" s="27">
        <v>15000000</v>
      </c>
      <c r="L84" s="27">
        <v>0</v>
      </c>
      <c r="M84" s="28">
        <f t="shared" ref="M84:M85" si="73">H84/G84</f>
        <v>0.84999999150000005</v>
      </c>
      <c r="N84" s="27">
        <f t="shared" ref="N84:N85" si="74">O84+Q84+S84</f>
        <v>2647059</v>
      </c>
      <c r="O84" s="27">
        <v>0</v>
      </c>
      <c r="P84" s="28">
        <f t="shared" ref="P84:P85" si="75">O84/G84</f>
        <v>0</v>
      </c>
      <c r="Q84" s="27">
        <v>0</v>
      </c>
      <c r="R84" s="28">
        <f t="shared" ref="R84:R85" si="76">Q84/G84</f>
        <v>0</v>
      </c>
      <c r="S84" s="27">
        <v>2647059</v>
      </c>
      <c r="T84" s="28">
        <f t="shared" ref="T84:T85" si="77">S84/G84</f>
        <v>0.15000000849999992</v>
      </c>
      <c r="U84" s="39" t="s">
        <v>65</v>
      </c>
      <c r="V84" s="77" t="s">
        <v>65</v>
      </c>
      <c r="W84" s="77" t="s">
        <v>65</v>
      </c>
      <c r="X84" s="39" t="s">
        <v>211</v>
      </c>
      <c r="Y84" s="77" t="s">
        <v>411</v>
      </c>
      <c r="Z84" s="39" t="s">
        <v>404</v>
      </c>
      <c r="AA84" s="77" t="s">
        <v>625</v>
      </c>
      <c r="AB84" s="39" t="s">
        <v>668</v>
      </c>
      <c r="AC84" s="37" t="s">
        <v>669</v>
      </c>
      <c r="AD84" s="25">
        <v>10</v>
      </c>
      <c r="AE84" s="39" t="s">
        <v>553</v>
      </c>
      <c r="AF84" s="39">
        <v>42427</v>
      </c>
    </row>
    <row r="85" spans="1:32" s="24" customFormat="1" ht="102" hidden="1" outlineLevel="1" x14ac:dyDescent="0.2">
      <c r="A85" s="63">
        <v>94</v>
      </c>
      <c r="B85" s="15" t="s">
        <v>35</v>
      </c>
      <c r="C85" s="99" t="s">
        <v>450</v>
      </c>
      <c r="D85" s="30" t="s">
        <v>7</v>
      </c>
      <c r="E85" s="31" t="s">
        <v>17</v>
      </c>
      <c r="F85" s="30" t="s">
        <v>4</v>
      </c>
      <c r="G85" s="27">
        <f t="shared" si="72"/>
        <v>104786645</v>
      </c>
      <c r="H85" s="27">
        <f t="shared" ref="H85" si="78">J85+K85+L85</f>
        <v>89068648</v>
      </c>
      <c r="I85" s="27"/>
      <c r="J85" s="29">
        <v>0</v>
      </c>
      <c r="K85" s="29">
        <v>89068648</v>
      </c>
      <c r="L85" s="29">
        <v>0</v>
      </c>
      <c r="M85" s="28">
        <f t="shared" si="73"/>
        <v>0.84999999761419975</v>
      </c>
      <c r="N85" s="27">
        <f t="shared" si="74"/>
        <v>15717997</v>
      </c>
      <c r="O85" s="27">
        <v>15717997</v>
      </c>
      <c r="P85" s="28">
        <f t="shared" si="75"/>
        <v>0.15000000238580022</v>
      </c>
      <c r="Q85" s="29">
        <v>0</v>
      </c>
      <c r="R85" s="28">
        <f t="shared" si="76"/>
        <v>0</v>
      </c>
      <c r="S85" s="29">
        <v>0</v>
      </c>
      <c r="T85" s="28">
        <f t="shared" si="77"/>
        <v>0</v>
      </c>
      <c r="U85" s="39" t="s">
        <v>212</v>
      </c>
      <c r="V85" s="18" t="s">
        <v>530</v>
      </c>
      <c r="W85" s="86">
        <v>42331</v>
      </c>
      <c r="X85" s="113" t="s">
        <v>216</v>
      </c>
      <c r="Y85" s="18" t="s">
        <v>380</v>
      </c>
      <c r="Z85" s="39" t="s">
        <v>471</v>
      </c>
      <c r="AA85" s="18" t="s">
        <v>626</v>
      </c>
      <c r="AB85" s="39" t="s">
        <v>681</v>
      </c>
      <c r="AC85" s="37" t="s">
        <v>670</v>
      </c>
      <c r="AD85" s="25">
        <v>4</v>
      </c>
      <c r="AE85" s="39" t="s">
        <v>466</v>
      </c>
      <c r="AF85" s="39">
        <v>42427</v>
      </c>
    </row>
    <row r="86" spans="1:32" s="14" customFormat="1" ht="51" hidden="1" outlineLevel="1" x14ac:dyDescent="0.2">
      <c r="A86" s="26">
        <v>103</v>
      </c>
      <c r="B86" s="38" t="s">
        <v>201</v>
      </c>
      <c r="C86" s="40" t="s">
        <v>202</v>
      </c>
      <c r="D86" s="30" t="s">
        <v>7</v>
      </c>
      <c r="E86" s="31" t="s">
        <v>16</v>
      </c>
      <c r="F86" s="30" t="s">
        <v>3</v>
      </c>
      <c r="G86" s="27">
        <f t="shared" si="51"/>
        <v>112941177</v>
      </c>
      <c r="H86" s="27">
        <f t="shared" ref="H86:H101" si="79">J86+K86+L86</f>
        <v>96000000</v>
      </c>
      <c r="I86" s="27"/>
      <c r="J86" s="29">
        <v>96000000</v>
      </c>
      <c r="K86" s="29">
        <v>0</v>
      </c>
      <c r="L86" s="29">
        <v>0</v>
      </c>
      <c r="M86" s="28">
        <f t="shared" si="53"/>
        <v>0.84999999601562504</v>
      </c>
      <c r="N86" s="27">
        <f t="shared" si="54"/>
        <v>16941177</v>
      </c>
      <c r="O86" s="29">
        <v>0</v>
      </c>
      <c r="P86" s="28">
        <f t="shared" si="55"/>
        <v>0</v>
      </c>
      <c r="Q86" s="29">
        <v>16941177</v>
      </c>
      <c r="R86" s="28">
        <f t="shared" si="56"/>
        <v>0.15000000398437499</v>
      </c>
      <c r="S86" s="29">
        <v>0</v>
      </c>
      <c r="T86" s="28">
        <f t="shared" si="57"/>
        <v>0</v>
      </c>
      <c r="U86" s="39" t="s">
        <v>211</v>
      </c>
      <c r="V86" s="77" t="s">
        <v>293</v>
      </c>
      <c r="W86" s="87" t="s">
        <v>589</v>
      </c>
      <c r="X86" s="39" t="s">
        <v>503</v>
      </c>
      <c r="Y86" s="77" t="s">
        <v>533</v>
      </c>
      <c r="Z86" s="39" t="s">
        <v>501</v>
      </c>
      <c r="AA86" s="77" t="s">
        <v>633</v>
      </c>
      <c r="AB86" s="39" t="s">
        <v>699</v>
      </c>
      <c r="AC86" s="37" t="s">
        <v>700</v>
      </c>
      <c r="AD86" s="25" t="s">
        <v>531</v>
      </c>
      <c r="AE86" s="39" t="s">
        <v>475</v>
      </c>
      <c r="AF86" s="39">
        <v>42427</v>
      </c>
    </row>
    <row r="87" spans="1:32" s="14" customFormat="1" ht="102" hidden="1" customHeight="1" outlineLevel="1" x14ac:dyDescent="0.2">
      <c r="A87" s="63">
        <v>52</v>
      </c>
      <c r="B87" s="15" t="s">
        <v>46</v>
      </c>
      <c r="C87" s="99" t="s">
        <v>266</v>
      </c>
      <c r="D87" s="30" t="s">
        <v>7</v>
      </c>
      <c r="E87" s="31" t="s">
        <v>14</v>
      </c>
      <c r="F87" s="30" t="s">
        <v>4</v>
      </c>
      <c r="G87" s="27">
        <f t="shared" si="51"/>
        <v>23753594</v>
      </c>
      <c r="H87" s="27">
        <f t="shared" si="79"/>
        <v>20190555</v>
      </c>
      <c r="I87" s="27"/>
      <c r="J87" s="29">
        <v>0</v>
      </c>
      <c r="K87" s="29">
        <v>20190555</v>
      </c>
      <c r="L87" s="29">
        <v>0</v>
      </c>
      <c r="M87" s="28">
        <f t="shared" ref="M87:M116" si="80">H87/G87</f>
        <v>0.8500000042098893</v>
      </c>
      <c r="N87" s="27">
        <f t="shared" ref="N87:N98" si="81">O87+Q87+S87</f>
        <v>3563039</v>
      </c>
      <c r="O87" s="29">
        <v>3563039</v>
      </c>
      <c r="P87" s="28">
        <f t="shared" ref="P87:P91" si="82">O87/G87</f>
        <v>0.14999999579011075</v>
      </c>
      <c r="Q87" s="29">
        <v>0</v>
      </c>
      <c r="R87" s="28">
        <f t="shared" ref="R87:R116" si="83">Q87/G87</f>
        <v>0</v>
      </c>
      <c r="S87" s="29">
        <v>0</v>
      </c>
      <c r="T87" s="28">
        <f t="shared" ref="T87:T116" si="84">S87/G87</f>
        <v>0</v>
      </c>
      <c r="U87" s="39" t="s">
        <v>221</v>
      </c>
      <c r="V87" s="77" t="s">
        <v>381</v>
      </c>
      <c r="W87" s="77">
        <v>42562</v>
      </c>
      <c r="X87" s="39" t="s">
        <v>213</v>
      </c>
      <c r="Y87" s="77" t="s">
        <v>389</v>
      </c>
      <c r="Z87" s="39" t="s">
        <v>402</v>
      </c>
      <c r="AA87" s="77" t="s">
        <v>648</v>
      </c>
      <c r="AB87" s="39" t="s">
        <v>711</v>
      </c>
      <c r="AC87" s="41" t="s">
        <v>290</v>
      </c>
      <c r="AD87" s="25">
        <v>4</v>
      </c>
      <c r="AE87" s="39" t="s">
        <v>475</v>
      </c>
      <c r="AF87" s="79">
        <v>42427</v>
      </c>
    </row>
    <row r="88" spans="1:32" ht="103.5" hidden="1" customHeight="1" outlineLevel="1" x14ac:dyDescent="0.2">
      <c r="A88" s="26">
        <v>65</v>
      </c>
      <c r="B88" s="15" t="s">
        <v>46</v>
      </c>
      <c r="C88" s="99" t="s">
        <v>267</v>
      </c>
      <c r="D88" s="30" t="s">
        <v>7</v>
      </c>
      <c r="E88" s="31" t="s">
        <v>14</v>
      </c>
      <c r="F88" s="30" t="s">
        <v>4</v>
      </c>
      <c r="G88" s="27">
        <f t="shared" si="51"/>
        <v>17647059</v>
      </c>
      <c r="H88" s="27">
        <f t="shared" si="79"/>
        <v>15000000</v>
      </c>
      <c r="I88" s="27"/>
      <c r="J88" s="29">
        <v>0</v>
      </c>
      <c r="K88" s="29">
        <v>15000000</v>
      </c>
      <c r="L88" s="29">
        <v>0</v>
      </c>
      <c r="M88" s="28">
        <f t="shared" si="80"/>
        <v>0.84999999150000005</v>
      </c>
      <c r="N88" s="27">
        <f t="shared" si="81"/>
        <v>2647059</v>
      </c>
      <c r="O88" s="29">
        <v>2647059</v>
      </c>
      <c r="P88" s="28">
        <f t="shared" si="82"/>
        <v>0.15000000849999992</v>
      </c>
      <c r="Q88" s="29">
        <v>0</v>
      </c>
      <c r="R88" s="28">
        <f t="shared" si="83"/>
        <v>0</v>
      </c>
      <c r="S88" s="29">
        <v>0</v>
      </c>
      <c r="T88" s="28">
        <f t="shared" si="84"/>
        <v>0</v>
      </c>
      <c r="U88" s="39" t="s">
        <v>221</v>
      </c>
      <c r="V88" s="77" t="s">
        <v>381</v>
      </c>
      <c r="W88" s="77">
        <v>42562</v>
      </c>
      <c r="X88" s="39" t="s">
        <v>213</v>
      </c>
      <c r="Y88" s="77" t="s">
        <v>389</v>
      </c>
      <c r="Z88" s="39" t="s">
        <v>402</v>
      </c>
      <c r="AA88" s="77" t="s">
        <v>648</v>
      </c>
      <c r="AB88" s="39" t="s">
        <v>711</v>
      </c>
      <c r="AC88" s="41" t="s">
        <v>290</v>
      </c>
      <c r="AD88" s="25">
        <v>4</v>
      </c>
      <c r="AE88" s="39" t="s">
        <v>475</v>
      </c>
      <c r="AF88" s="79">
        <v>42427</v>
      </c>
    </row>
    <row r="89" spans="1:32" s="24" customFormat="1" ht="76.5" hidden="1" outlineLevel="1" x14ac:dyDescent="0.2">
      <c r="A89" s="26">
        <v>23</v>
      </c>
      <c r="B89" s="15" t="s">
        <v>612</v>
      </c>
      <c r="C89" s="99" t="s">
        <v>463</v>
      </c>
      <c r="D89" s="30" t="s">
        <v>7</v>
      </c>
      <c r="E89" s="31" t="s">
        <v>17</v>
      </c>
      <c r="F89" s="30" t="s">
        <v>4</v>
      </c>
      <c r="G89" s="27">
        <v>162810957</v>
      </c>
      <c r="H89" s="27">
        <v>138389313</v>
      </c>
      <c r="I89" s="27"/>
      <c r="J89" s="27">
        <v>0</v>
      </c>
      <c r="K89" s="27">
        <v>138389313</v>
      </c>
      <c r="L89" s="27">
        <v>0</v>
      </c>
      <c r="M89" s="28">
        <f>H89/G89</f>
        <v>0.84999999723605824</v>
      </c>
      <c r="N89" s="27">
        <v>24421644</v>
      </c>
      <c r="O89" s="27">
        <v>0</v>
      </c>
      <c r="P89" s="28">
        <f>O89/G89</f>
        <v>0</v>
      </c>
      <c r="Q89" s="27">
        <v>24421644</v>
      </c>
      <c r="R89" s="28">
        <f>Q89/G89</f>
        <v>0.15000000276394174</v>
      </c>
      <c r="S89" s="27">
        <v>0</v>
      </c>
      <c r="T89" s="28">
        <f>S89/G89</f>
        <v>0</v>
      </c>
      <c r="U89" s="44" t="s">
        <v>213</v>
      </c>
      <c r="V89" s="77" t="s">
        <v>620</v>
      </c>
      <c r="W89" s="86">
        <v>42508</v>
      </c>
      <c r="X89" s="44" t="s">
        <v>404</v>
      </c>
      <c r="Y89" s="18" t="s">
        <v>619</v>
      </c>
      <c r="Z89" s="39" t="s">
        <v>472</v>
      </c>
      <c r="AA89" s="77" t="s">
        <v>648</v>
      </c>
      <c r="AB89" s="39" t="s">
        <v>701</v>
      </c>
      <c r="AC89" s="37" t="s">
        <v>680</v>
      </c>
      <c r="AD89" s="25">
        <v>4</v>
      </c>
      <c r="AE89" s="39" t="s">
        <v>536</v>
      </c>
      <c r="AF89" s="79">
        <v>42521</v>
      </c>
    </row>
    <row r="90" spans="1:32" s="14" customFormat="1" ht="25.5" hidden="1" outlineLevel="1" x14ac:dyDescent="0.2">
      <c r="A90" s="26">
        <v>21</v>
      </c>
      <c r="B90" s="38" t="s">
        <v>196</v>
      </c>
      <c r="C90" s="40" t="s">
        <v>234</v>
      </c>
      <c r="D90" s="30" t="s">
        <v>7</v>
      </c>
      <c r="E90" s="31" t="s">
        <v>16</v>
      </c>
      <c r="F90" s="30" t="s">
        <v>3</v>
      </c>
      <c r="G90" s="27">
        <f t="shared" ref="G90:G91" si="85">H90+N90</f>
        <v>126221197</v>
      </c>
      <c r="H90" s="27">
        <f t="shared" ref="H90:H91" si="86">J90+K90+L90</f>
        <v>107288018</v>
      </c>
      <c r="I90" s="27"/>
      <c r="J90" s="29">
        <v>107288018</v>
      </c>
      <c r="K90" s="29">
        <v>0</v>
      </c>
      <c r="L90" s="29">
        <v>0</v>
      </c>
      <c r="M90" s="28">
        <f t="shared" ref="M90:M91" si="87">H90/G90</f>
        <v>0.85000000435742973</v>
      </c>
      <c r="N90" s="27">
        <f t="shared" ref="N90:N91" si="88">O90+Q90+S90</f>
        <v>18933179</v>
      </c>
      <c r="O90" s="29">
        <v>0</v>
      </c>
      <c r="P90" s="28">
        <f t="shared" si="82"/>
        <v>0</v>
      </c>
      <c r="Q90" s="29">
        <v>0</v>
      </c>
      <c r="R90" s="28">
        <f t="shared" ref="R90:R91" si="89">Q90/G90</f>
        <v>0</v>
      </c>
      <c r="S90" s="29">
        <v>18933179</v>
      </c>
      <c r="T90" s="28">
        <f t="shared" ref="T90:T91" si="90">S90/G90</f>
        <v>0.14999999564257024</v>
      </c>
      <c r="U90" s="39" t="s">
        <v>215</v>
      </c>
      <c r="V90" s="77" t="s">
        <v>299</v>
      </c>
      <c r="W90" s="77" t="s">
        <v>629</v>
      </c>
      <c r="X90" s="39" t="s">
        <v>404</v>
      </c>
      <c r="Y90" s="77" t="s">
        <v>557</v>
      </c>
      <c r="Z90" s="39" t="s">
        <v>471</v>
      </c>
      <c r="AA90" s="77" t="s">
        <v>661</v>
      </c>
      <c r="AB90" s="39">
        <v>42603</v>
      </c>
      <c r="AC90" s="41" t="s">
        <v>290</v>
      </c>
      <c r="AD90" s="25">
        <v>4</v>
      </c>
      <c r="AE90" s="39" t="s">
        <v>475</v>
      </c>
      <c r="AF90" s="79">
        <v>42521</v>
      </c>
    </row>
    <row r="91" spans="1:32" s="14" customFormat="1" ht="38.25" hidden="1" outlineLevel="1" x14ac:dyDescent="0.2">
      <c r="A91" s="26">
        <v>57</v>
      </c>
      <c r="B91" s="38" t="s">
        <v>45</v>
      </c>
      <c r="C91" s="40" t="s">
        <v>452</v>
      </c>
      <c r="D91" s="30" t="s">
        <v>7</v>
      </c>
      <c r="E91" s="31" t="s">
        <v>12</v>
      </c>
      <c r="F91" s="30" t="s">
        <v>3</v>
      </c>
      <c r="G91" s="27">
        <f t="shared" si="85"/>
        <v>148910808</v>
      </c>
      <c r="H91" s="27">
        <f t="shared" si="86"/>
        <v>126574186</v>
      </c>
      <c r="I91" s="27"/>
      <c r="J91" s="27">
        <v>126574186</v>
      </c>
      <c r="K91" s="29">
        <v>0</v>
      </c>
      <c r="L91" s="29">
        <v>0</v>
      </c>
      <c r="M91" s="28">
        <f t="shared" si="87"/>
        <v>0.84999999462765663</v>
      </c>
      <c r="N91" s="27">
        <f t="shared" si="88"/>
        <v>22336622</v>
      </c>
      <c r="O91" s="29">
        <v>0</v>
      </c>
      <c r="P91" s="28">
        <f t="shared" si="82"/>
        <v>0</v>
      </c>
      <c r="Q91" s="29">
        <v>0</v>
      </c>
      <c r="R91" s="28">
        <f t="shared" si="89"/>
        <v>0</v>
      </c>
      <c r="S91" s="27">
        <v>22336622</v>
      </c>
      <c r="T91" s="28">
        <f t="shared" si="90"/>
        <v>0.15000000537234343</v>
      </c>
      <c r="U91" s="39" t="s">
        <v>404</v>
      </c>
      <c r="V91" s="77" t="s">
        <v>545</v>
      </c>
      <c r="W91" s="87" t="s">
        <v>657</v>
      </c>
      <c r="X91" s="39" t="s">
        <v>404</v>
      </c>
      <c r="Y91" s="77" t="s">
        <v>622</v>
      </c>
      <c r="Z91" s="39" t="s">
        <v>471</v>
      </c>
      <c r="AA91" s="77" t="s">
        <v>661</v>
      </c>
      <c r="AB91" s="39">
        <v>42603</v>
      </c>
      <c r="AC91" s="41" t="s">
        <v>290</v>
      </c>
      <c r="AD91" s="25">
        <v>4</v>
      </c>
      <c r="AE91" s="39" t="s">
        <v>477</v>
      </c>
      <c r="AF91" s="39">
        <v>42428</v>
      </c>
    </row>
    <row r="92" spans="1:32" s="14" customFormat="1" ht="48.75" customHeight="1" x14ac:dyDescent="0.2">
      <c r="A92" s="26"/>
      <c r="B92" s="15" t="s">
        <v>81</v>
      </c>
      <c r="C92" s="99" t="s">
        <v>114</v>
      </c>
      <c r="D92" s="30" t="s">
        <v>7</v>
      </c>
      <c r="E92" s="31" t="s">
        <v>17</v>
      </c>
      <c r="F92" s="30" t="s">
        <v>5</v>
      </c>
      <c r="G92" s="29">
        <f>H92+N92</f>
        <v>39812375</v>
      </c>
      <c r="H92" s="29">
        <v>33840519</v>
      </c>
      <c r="I92" s="29"/>
      <c r="J92" s="29">
        <v>0</v>
      </c>
      <c r="K92" s="29">
        <v>0</v>
      </c>
      <c r="L92" s="29">
        <v>41588653</v>
      </c>
      <c r="M92" s="28">
        <f>H92/G92</f>
        <v>0.8500000062794546</v>
      </c>
      <c r="N92" s="27">
        <f>O92</f>
        <v>5971856</v>
      </c>
      <c r="O92" s="29">
        <v>5971856</v>
      </c>
      <c r="P92" s="28">
        <f>O92/G92</f>
        <v>0.14999999372054543</v>
      </c>
      <c r="Q92" s="29">
        <v>0</v>
      </c>
      <c r="R92" s="28">
        <f>Q92/G92</f>
        <v>0</v>
      </c>
      <c r="S92" s="29">
        <v>0</v>
      </c>
      <c r="T92" s="28">
        <f>S92/G92</f>
        <v>0</v>
      </c>
      <c r="U92" s="39" t="s">
        <v>404</v>
      </c>
      <c r="V92" s="77" t="s">
        <v>608</v>
      </c>
      <c r="W92" s="88"/>
      <c r="X92" s="39" t="s">
        <v>404</v>
      </c>
      <c r="Y92" s="77" t="s">
        <v>622</v>
      </c>
      <c r="Z92" s="39" t="s">
        <v>472</v>
      </c>
      <c r="AA92" s="77" t="s">
        <v>678</v>
      </c>
      <c r="AB92" s="37">
        <v>42625</v>
      </c>
      <c r="AC92" s="42" t="s">
        <v>290</v>
      </c>
      <c r="AD92" s="25">
        <v>4</v>
      </c>
      <c r="AE92" s="39" t="s">
        <v>470</v>
      </c>
      <c r="AF92" s="39"/>
    </row>
    <row r="93" spans="1:32" s="14" customFormat="1" ht="48" customHeight="1" x14ac:dyDescent="0.2">
      <c r="A93" s="26">
        <v>51</v>
      </c>
      <c r="B93" s="38" t="s">
        <v>175</v>
      </c>
      <c r="C93" s="40" t="s">
        <v>235</v>
      </c>
      <c r="D93" s="38" t="s">
        <v>7</v>
      </c>
      <c r="E93" s="13" t="s">
        <v>11</v>
      </c>
      <c r="F93" s="38" t="s">
        <v>4</v>
      </c>
      <c r="G93" s="27">
        <f t="shared" si="51"/>
        <v>30000000</v>
      </c>
      <c r="H93" s="27">
        <f t="shared" si="79"/>
        <v>5000000</v>
      </c>
      <c r="I93" s="27"/>
      <c r="J93" s="27">
        <v>0</v>
      </c>
      <c r="K93" s="27">
        <v>5000000</v>
      </c>
      <c r="L93" s="27">
        <v>0</v>
      </c>
      <c r="M93" s="28">
        <f t="shared" si="80"/>
        <v>0.16666666666666666</v>
      </c>
      <c r="N93" s="27">
        <f t="shared" si="81"/>
        <v>25000000</v>
      </c>
      <c r="O93" s="27">
        <v>3000000</v>
      </c>
      <c r="P93" s="28">
        <f t="shared" ref="P93:P116" si="91">O93/G93</f>
        <v>0.1</v>
      </c>
      <c r="Q93" s="27">
        <v>0</v>
      </c>
      <c r="R93" s="28">
        <f t="shared" si="83"/>
        <v>0</v>
      </c>
      <c r="S93" s="27">
        <v>22000000</v>
      </c>
      <c r="T93" s="28">
        <f t="shared" si="84"/>
        <v>0.73333333333333328</v>
      </c>
      <c r="U93" s="77" t="s">
        <v>65</v>
      </c>
      <c r="V93" s="77" t="s">
        <v>65</v>
      </c>
      <c r="W93" s="77" t="s">
        <v>65</v>
      </c>
      <c r="X93" s="39" t="s">
        <v>497</v>
      </c>
      <c r="Y93" s="77" t="s">
        <v>496</v>
      </c>
      <c r="Z93" s="39" t="s">
        <v>471</v>
      </c>
      <c r="AA93" s="77" t="s">
        <v>682</v>
      </c>
      <c r="AB93" s="37">
        <v>42566</v>
      </c>
      <c r="AC93" s="77">
        <v>42566</v>
      </c>
      <c r="AD93" s="25">
        <v>1</v>
      </c>
      <c r="AE93" s="39" t="s">
        <v>472</v>
      </c>
      <c r="AF93" s="79">
        <v>42427</v>
      </c>
    </row>
    <row r="94" spans="1:32" s="24" customFormat="1" ht="64.5" customHeight="1" x14ac:dyDescent="0.2">
      <c r="A94" s="26">
        <v>127</v>
      </c>
      <c r="B94" s="15" t="s">
        <v>56</v>
      </c>
      <c r="C94" s="99" t="s">
        <v>116</v>
      </c>
      <c r="D94" s="30" t="s">
        <v>7</v>
      </c>
      <c r="E94" s="31" t="s">
        <v>17</v>
      </c>
      <c r="F94" s="30" t="s">
        <v>5</v>
      </c>
      <c r="G94" s="27">
        <f t="shared" ref="G94:G96" si="92">H94+N94</f>
        <v>21937153</v>
      </c>
      <c r="H94" s="27">
        <f t="shared" ref="H94" si="93">J94+K94+L94</f>
        <v>18646580</v>
      </c>
      <c r="I94" s="27"/>
      <c r="J94" s="29">
        <v>0</v>
      </c>
      <c r="K94" s="29">
        <v>0</v>
      </c>
      <c r="L94" s="29">
        <v>18646580</v>
      </c>
      <c r="M94" s="28">
        <f t="shared" ref="M94:M96" si="94">H94/G94</f>
        <v>0.84999999772076162</v>
      </c>
      <c r="N94" s="27">
        <f t="shared" ref="N94" si="95">O94+Q94+S94</f>
        <v>3290573</v>
      </c>
      <c r="O94" s="29">
        <v>3290573</v>
      </c>
      <c r="P94" s="28">
        <f t="shared" ref="P94:P96" si="96">O94/G94</f>
        <v>0.15000000227923832</v>
      </c>
      <c r="Q94" s="29">
        <v>0</v>
      </c>
      <c r="R94" s="28">
        <f t="shared" ref="R94:R96" si="97">Q94/G94</f>
        <v>0</v>
      </c>
      <c r="S94" s="29">
        <v>0</v>
      </c>
      <c r="T94" s="28">
        <f t="shared" ref="T94:T96" si="98">S94/G94</f>
        <v>0</v>
      </c>
      <c r="U94" s="39" t="s">
        <v>402</v>
      </c>
      <c r="V94" s="77" t="s">
        <v>632</v>
      </c>
      <c r="W94" s="77" t="s">
        <v>678</v>
      </c>
      <c r="X94" s="39" t="s">
        <v>404</v>
      </c>
      <c r="Y94" s="77" t="s">
        <v>556</v>
      </c>
      <c r="Z94" s="39" t="s">
        <v>471</v>
      </c>
      <c r="AA94" s="77" t="s">
        <v>702</v>
      </c>
      <c r="AB94" s="37">
        <v>42628</v>
      </c>
      <c r="AC94" s="41" t="s">
        <v>290</v>
      </c>
      <c r="AD94" s="25">
        <v>4</v>
      </c>
      <c r="AE94" s="39" t="s">
        <v>472</v>
      </c>
      <c r="AF94" s="79">
        <v>42429</v>
      </c>
    </row>
    <row r="95" spans="1:32" s="14" customFormat="1" ht="43.5" customHeight="1" x14ac:dyDescent="0.2">
      <c r="A95" s="26">
        <v>105</v>
      </c>
      <c r="B95" s="38" t="s">
        <v>538</v>
      </c>
      <c r="C95" s="40" t="s">
        <v>115</v>
      </c>
      <c r="D95" s="30" t="s">
        <v>7</v>
      </c>
      <c r="E95" s="31" t="s">
        <v>17</v>
      </c>
      <c r="F95" s="30" t="s">
        <v>5</v>
      </c>
      <c r="G95" s="27">
        <f t="shared" si="92"/>
        <v>27034565</v>
      </c>
      <c r="H95" s="27">
        <f t="shared" ref="H95:H96" si="99">J95+K95+L95</f>
        <v>22979380</v>
      </c>
      <c r="I95" s="27"/>
      <c r="J95" s="29">
        <v>0</v>
      </c>
      <c r="K95" s="29">
        <v>0</v>
      </c>
      <c r="L95" s="29">
        <v>22979380</v>
      </c>
      <c r="M95" s="28">
        <f t="shared" si="94"/>
        <v>0.84999999075257915</v>
      </c>
      <c r="N95" s="27">
        <f>O95+Q95+S95</f>
        <v>4055185</v>
      </c>
      <c r="O95" s="29">
        <v>4055185</v>
      </c>
      <c r="P95" s="28">
        <f t="shared" si="96"/>
        <v>0.15000000924742085</v>
      </c>
      <c r="Q95" s="29">
        <v>0</v>
      </c>
      <c r="R95" s="28">
        <f t="shared" si="97"/>
        <v>0</v>
      </c>
      <c r="S95" s="29">
        <v>0</v>
      </c>
      <c r="T95" s="28">
        <f t="shared" si="98"/>
        <v>0</v>
      </c>
      <c r="U95" s="39" t="s">
        <v>402</v>
      </c>
      <c r="V95" s="77" t="s">
        <v>608</v>
      </c>
      <c r="W95" s="86">
        <v>42543</v>
      </c>
      <c r="X95" s="39" t="s">
        <v>402</v>
      </c>
      <c r="Y95" s="77" t="s">
        <v>622</v>
      </c>
      <c r="Z95" s="39" t="s">
        <v>403</v>
      </c>
      <c r="AA95" s="77" t="s">
        <v>702</v>
      </c>
      <c r="AB95" s="37">
        <v>42628</v>
      </c>
      <c r="AC95" s="41" t="s">
        <v>290</v>
      </c>
      <c r="AD95" s="25">
        <v>4</v>
      </c>
      <c r="AE95" s="39" t="s">
        <v>471</v>
      </c>
      <c r="AF95" s="39">
        <v>42428</v>
      </c>
    </row>
    <row r="96" spans="1:32" s="24" customFormat="1" ht="41.25" customHeight="1" x14ac:dyDescent="0.2">
      <c r="A96" s="26">
        <v>121</v>
      </c>
      <c r="B96" s="38" t="s">
        <v>177</v>
      </c>
      <c r="C96" s="40" t="s">
        <v>178</v>
      </c>
      <c r="D96" s="30" t="s">
        <v>154</v>
      </c>
      <c r="E96" s="31" t="s">
        <v>12</v>
      </c>
      <c r="F96" s="30" t="s">
        <v>3</v>
      </c>
      <c r="G96" s="27">
        <f t="shared" si="92"/>
        <v>15651680</v>
      </c>
      <c r="H96" s="27">
        <f t="shared" si="99"/>
        <v>5478088</v>
      </c>
      <c r="I96" s="27"/>
      <c r="J96" s="29">
        <v>5478088</v>
      </c>
      <c r="K96" s="29">
        <v>0</v>
      </c>
      <c r="L96" s="29">
        <v>0</v>
      </c>
      <c r="M96" s="28">
        <f t="shared" si="94"/>
        <v>0.35</v>
      </c>
      <c r="N96" s="27">
        <v>10173592</v>
      </c>
      <c r="O96" s="29">
        <v>0</v>
      </c>
      <c r="P96" s="28">
        <f t="shared" si="96"/>
        <v>0</v>
      </c>
      <c r="Q96" s="27">
        <v>0</v>
      </c>
      <c r="R96" s="28">
        <f t="shared" si="97"/>
        <v>0</v>
      </c>
      <c r="S96" s="27">
        <v>10173592</v>
      </c>
      <c r="T96" s="28">
        <f t="shared" si="98"/>
        <v>0.65</v>
      </c>
      <c r="U96" s="39" t="s">
        <v>404</v>
      </c>
      <c r="V96" s="77" t="s">
        <v>608</v>
      </c>
      <c r="W96" s="87" t="s">
        <v>657</v>
      </c>
      <c r="X96" s="39" t="s">
        <v>404</v>
      </c>
      <c r="Y96" s="77" t="s">
        <v>641</v>
      </c>
      <c r="Z96" s="39" t="s">
        <v>471</v>
      </c>
      <c r="AA96" s="77" t="s">
        <v>694</v>
      </c>
      <c r="AB96" s="37">
        <v>42730</v>
      </c>
      <c r="AC96" s="41" t="s">
        <v>290</v>
      </c>
      <c r="AD96" s="25">
        <v>4</v>
      </c>
      <c r="AE96" s="39" t="s">
        <v>495</v>
      </c>
      <c r="AF96" s="79">
        <v>42428</v>
      </c>
    </row>
    <row r="97" spans="1:32" ht="46.5" customHeight="1" x14ac:dyDescent="0.2">
      <c r="A97" s="63">
        <v>28</v>
      </c>
      <c r="B97" s="38" t="s">
        <v>187</v>
      </c>
      <c r="C97" s="40" t="s">
        <v>579</v>
      </c>
      <c r="D97" s="38" t="s">
        <v>7</v>
      </c>
      <c r="E97" s="13" t="s">
        <v>11</v>
      </c>
      <c r="F97" s="38" t="s">
        <v>4</v>
      </c>
      <c r="G97" s="27">
        <f t="shared" si="51"/>
        <v>65294118</v>
      </c>
      <c r="H97" s="27">
        <f>J97+K97+L97</f>
        <v>60000000</v>
      </c>
      <c r="I97" s="27"/>
      <c r="J97" s="27">
        <v>0</v>
      </c>
      <c r="K97" s="27">
        <v>60000000</v>
      </c>
      <c r="L97" s="27">
        <v>0</v>
      </c>
      <c r="M97" s="28">
        <f t="shared" si="80"/>
        <v>0.91891891395178971</v>
      </c>
      <c r="N97" s="27">
        <f t="shared" si="81"/>
        <v>5294118</v>
      </c>
      <c r="O97" s="27">
        <v>0</v>
      </c>
      <c r="P97" s="28">
        <f t="shared" si="91"/>
        <v>0</v>
      </c>
      <c r="Q97" s="27">
        <v>0</v>
      </c>
      <c r="R97" s="28">
        <f t="shared" si="83"/>
        <v>0</v>
      </c>
      <c r="S97" s="27">
        <v>5294118</v>
      </c>
      <c r="T97" s="28">
        <f t="shared" si="84"/>
        <v>8.1081086048210349E-2</v>
      </c>
      <c r="U97" s="39" t="s">
        <v>65</v>
      </c>
      <c r="V97" s="77" t="s">
        <v>65</v>
      </c>
      <c r="W97" s="77" t="s">
        <v>65</v>
      </c>
      <c r="X97" s="39" t="s">
        <v>402</v>
      </c>
      <c r="Y97" s="77" t="s">
        <v>410</v>
      </c>
      <c r="Z97" s="39" t="s">
        <v>471</v>
      </c>
      <c r="AA97" s="76" t="s">
        <v>650</v>
      </c>
      <c r="AB97" s="25">
        <v>2</v>
      </c>
      <c r="AC97" s="41" t="s">
        <v>290</v>
      </c>
      <c r="AD97" s="25">
        <v>10</v>
      </c>
      <c r="AE97" s="39" t="s">
        <v>551</v>
      </c>
      <c r="AF97" s="39">
        <v>42427</v>
      </c>
    </row>
    <row r="98" spans="1:32" s="14" customFormat="1" ht="45.75" customHeight="1" x14ac:dyDescent="0.2">
      <c r="A98" s="63">
        <v>110</v>
      </c>
      <c r="B98" s="38" t="s">
        <v>192</v>
      </c>
      <c r="C98" s="40" t="s">
        <v>193</v>
      </c>
      <c r="D98" s="30" t="s">
        <v>7</v>
      </c>
      <c r="E98" s="31" t="s">
        <v>11</v>
      </c>
      <c r="F98" s="30" t="s">
        <v>4</v>
      </c>
      <c r="G98" s="27">
        <f t="shared" si="51"/>
        <v>115127027</v>
      </c>
      <c r="H98" s="27">
        <f t="shared" si="79"/>
        <v>97857972</v>
      </c>
      <c r="I98" s="27"/>
      <c r="J98" s="29">
        <v>0</v>
      </c>
      <c r="K98" s="29">
        <v>97857972</v>
      </c>
      <c r="L98" s="29">
        <v>0</v>
      </c>
      <c r="M98" s="28">
        <f t="shared" si="80"/>
        <v>0.84999999174824514</v>
      </c>
      <c r="N98" s="27">
        <f t="shared" si="81"/>
        <v>17269055</v>
      </c>
      <c r="O98" s="29">
        <v>17269055</v>
      </c>
      <c r="P98" s="28">
        <f t="shared" si="91"/>
        <v>0.15000000825175483</v>
      </c>
      <c r="Q98" s="29">
        <v>0</v>
      </c>
      <c r="R98" s="28">
        <f t="shared" si="83"/>
        <v>0</v>
      </c>
      <c r="S98" s="29">
        <v>0</v>
      </c>
      <c r="T98" s="28">
        <f t="shared" si="84"/>
        <v>0</v>
      </c>
      <c r="U98" s="39" t="s">
        <v>212</v>
      </c>
      <c r="V98" s="77" t="s">
        <v>381</v>
      </c>
      <c r="W98" s="86">
        <v>42543</v>
      </c>
      <c r="X98" s="39" t="s">
        <v>404</v>
      </c>
      <c r="Y98" s="77" t="s">
        <v>618</v>
      </c>
      <c r="Z98" s="39" t="s">
        <v>471</v>
      </c>
      <c r="AA98" s="76" t="s">
        <v>650</v>
      </c>
      <c r="AB98" s="25">
        <v>2</v>
      </c>
      <c r="AC98" s="41" t="s">
        <v>290</v>
      </c>
      <c r="AD98" s="25">
        <v>4</v>
      </c>
      <c r="AE98" s="39" t="s">
        <v>475</v>
      </c>
      <c r="AF98" s="39">
        <v>42521</v>
      </c>
    </row>
    <row r="99" spans="1:32" s="14" customFormat="1" ht="39.75" customHeight="1" x14ac:dyDescent="0.2">
      <c r="A99" s="63">
        <v>62</v>
      </c>
      <c r="B99" s="15" t="s">
        <v>49</v>
      </c>
      <c r="C99" s="99" t="s">
        <v>93</v>
      </c>
      <c r="D99" s="30" t="s">
        <v>7</v>
      </c>
      <c r="E99" s="31" t="s">
        <v>16</v>
      </c>
      <c r="F99" s="30" t="s">
        <v>3</v>
      </c>
      <c r="G99" s="27">
        <f t="shared" si="51"/>
        <v>13511489</v>
      </c>
      <c r="H99" s="27">
        <f t="shared" ref="H99:H100" si="100">J99+K99+L99</f>
        <v>11484765</v>
      </c>
      <c r="I99" s="27"/>
      <c r="J99" s="29">
        <v>11484765</v>
      </c>
      <c r="K99" s="29">
        <v>0</v>
      </c>
      <c r="L99" s="29">
        <v>0</v>
      </c>
      <c r="M99" s="28">
        <f t="shared" si="80"/>
        <v>0.84999995189279287</v>
      </c>
      <c r="N99" s="27">
        <f t="shared" ref="N99:N100" si="101">O99+Q99+S99</f>
        <v>2026724</v>
      </c>
      <c r="O99" s="29">
        <v>0</v>
      </c>
      <c r="P99" s="28">
        <f t="shared" si="91"/>
        <v>0</v>
      </c>
      <c r="Q99" s="29">
        <v>0</v>
      </c>
      <c r="R99" s="28">
        <f t="shared" si="83"/>
        <v>0</v>
      </c>
      <c r="S99" s="29">
        <v>2026724</v>
      </c>
      <c r="T99" s="28">
        <f t="shared" si="84"/>
        <v>0.15000004810720713</v>
      </c>
      <c r="U99" s="39" t="s">
        <v>212</v>
      </c>
      <c r="V99" s="77" t="s">
        <v>383</v>
      </c>
      <c r="W99" s="87" t="s">
        <v>593</v>
      </c>
      <c r="X99" s="39" t="s">
        <v>403</v>
      </c>
      <c r="Y99" s="77" t="s">
        <v>666</v>
      </c>
      <c r="Z99" s="39" t="s">
        <v>472</v>
      </c>
      <c r="AA99" s="76" t="s">
        <v>650</v>
      </c>
      <c r="AB99" s="25">
        <v>2</v>
      </c>
      <c r="AC99" s="41" t="s">
        <v>290</v>
      </c>
      <c r="AD99" s="25">
        <v>4</v>
      </c>
      <c r="AE99" s="39" t="s">
        <v>475</v>
      </c>
      <c r="AF99" s="79">
        <v>42551</v>
      </c>
    </row>
    <row r="100" spans="1:32" s="14" customFormat="1" ht="51.75" customHeight="1" x14ac:dyDescent="0.2">
      <c r="A100" s="26">
        <v>41</v>
      </c>
      <c r="B100" s="15" t="s">
        <v>55</v>
      </c>
      <c r="C100" s="99" t="s">
        <v>95</v>
      </c>
      <c r="D100" s="30" t="s">
        <v>7</v>
      </c>
      <c r="E100" s="31" t="s">
        <v>17</v>
      </c>
      <c r="F100" s="30" t="s">
        <v>4</v>
      </c>
      <c r="G100" s="27">
        <f t="shared" si="51"/>
        <v>14185198</v>
      </c>
      <c r="H100" s="27">
        <f t="shared" si="100"/>
        <v>12057418</v>
      </c>
      <c r="I100" s="27"/>
      <c r="J100" s="29">
        <v>0</v>
      </c>
      <c r="K100" s="29">
        <v>12057418</v>
      </c>
      <c r="L100" s="29">
        <v>0</v>
      </c>
      <c r="M100" s="28">
        <f t="shared" si="80"/>
        <v>0.84999997885119405</v>
      </c>
      <c r="N100" s="27">
        <f t="shared" si="101"/>
        <v>2127780</v>
      </c>
      <c r="O100" s="29">
        <v>2127780</v>
      </c>
      <c r="P100" s="28">
        <f t="shared" si="91"/>
        <v>0.15000002114880595</v>
      </c>
      <c r="Q100" s="29">
        <v>0</v>
      </c>
      <c r="R100" s="28">
        <f t="shared" si="83"/>
        <v>0</v>
      </c>
      <c r="S100" s="29">
        <v>0</v>
      </c>
      <c r="T100" s="28">
        <f t="shared" si="84"/>
        <v>0</v>
      </c>
      <c r="U100" s="39" t="s">
        <v>402</v>
      </c>
      <c r="V100" s="18" t="s">
        <v>627</v>
      </c>
      <c r="W100" s="87" t="s">
        <v>673</v>
      </c>
      <c r="X100" s="39" t="s">
        <v>404</v>
      </c>
      <c r="Y100" s="18" t="s">
        <v>627</v>
      </c>
      <c r="Z100" s="44" t="s">
        <v>457</v>
      </c>
      <c r="AA100" s="76" t="s">
        <v>650</v>
      </c>
      <c r="AB100" s="25">
        <v>3</v>
      </c>
      <c r="AC100" s="42" t="s">
        <v>290</v>
      </c>
      <c r="AD100" s="25">
        <v>4</v>
      </c>
      <c r="AE100" s="39" t="s">
        <v>466</v>
      </c>
      <c r="AF100" s="79">
        <v>42429</v>
      </c>
    </row>
    <row r="101" spans="1:32" s="24" customFormat="1" ht="39.75" customHeight="1" x14ac:dyDescent="0.2">
      <c r="A101" s="63">
        <v>122</v>
      </c>
      <c r="B101" s="38" t="s">
        <v>179</v>
      </c>
      <c r="C101" s="40" t="s">
        <v>464</v>
      </c>
      <c r="D101" s="30" t="s">
        <v>154</v>
      </c>
      <c r="E101" s="31" t="s">
        <v>12</v>
      </c>
      <c r="F101" s="30" t="s">
        <v>3</v>
      </c>
      <c r="G101" s="27">
        <f t="shared" si="51"/>
        <v>76228329</v>
      </c>
      <c r="H101" s="27">
        <f t="shared" si="79"/>
        <v>26679915</v>
      </c>
      <c r="I101" s="27"/>
      <c r="J101" s="27">
        <v>26679915</v>
      </c>
      <c r="K101" s="29">
        <v>0</v>
      </c>
      <c r="L101" s="29">
        <v>0</v>
      </c>
      <c r="M101" s="28">
        <f t="shared" ref="M101:M103" si="102">H101/G101</f>
        <v>0.34999999803222764</v>
      </c>
      <c r="N101" s="27">
        <v>49548414</v>
      </c>
      <c r="O101" s="29">
        <v>0</v>
      </c>
      <c r="P101" s="28">
        <f t="shared" ref="P101:P103" si="103">O101/G101</f>
        <v>0</v>
      </c>
      <c r="Q101" s="27">
        <v>0</v>
      </c>
      <c r="R101" s="28">
        <f t="shared" ref="R101:R103" si="104">Q101/G101</f>
        <v>0</v>
      </c>
      <c r="S101" s="27">
        <v>49548414</v>
      </c>
      <c r="T101" s="28">
        <f t="shared" ref="T101:T103" si="105">S101/G101</f>
        <v>0.65000000196777241</v>
      </c>
      <c r="U101" s="39" t="s">
        <v>404</v>
      </c>
      <c r="V101" s="77" t="s">
        <v>608</v>
      </c>
      <c r="W101" s="87" t="s">
        <v>657</v>
      </c>
      <c r="X101" s="39" t="s">
        <v>404</v>
      </c>
      <c r="Y101" s="77" t="s">
        <v>641</v>
      </c>
      <c r="Z101" s="39" t="s">
        <v>471</v>
      </c>
      <c r="AA101" s="76" t="s">
        <v>650</v>
      </c>
      <c r="AB101" s="25">
        <v>5</v>
      </c>
      <c r="AC101" s="41" t="s">
        <v>290</v>
      </c>
      <c r="AD101" s="25">
        <v>4</v>
      </c>
      <c r="AE101" s="39" t="s">
        <v>495</v>
      </c>
      <c r="AF101" s="79">
        <v>42428</v>
      </c>
    </row>
    <row r="102" spans="1:32" s="24" customFormat="1" ht="48.75" customHeight="1" x14ac:dyDescent="0.2">
      <c r="A102" s="63">
        <v>24</v>
      </c>
      <c r="B102" s="38" t="s">
        <v>252</v>
      </c>
      <c r="C102" s="40" t="s">
        <v>278</v>
      </c>
      <c r="D102" s="30" t="s">
        <v>154</v>
      </c>
      <c r="E102" s="31" t="s">
        <v>17</v>
      </c>
      <c r="F102" s="30" t="s">
        <v>5</v>
      </c>
      <c r="G102" s="27">
        <f t="shared" si="51"/>
        <v>34345390</v>
      </c>
      <c r="H102" s="27">
        <f>J102+K102+L102+10722724</f>
        <v>29193581</v>
      </c>
      <c r="I102" s="27"/>
      <c r="J102" s="29">
        <v>0</v>
      </c>
      <c r="K102" s="29">
        <v>0</v>
      </c>
      <c r="L102" s="29">
        <v>18470857</v>
      </c>
      <c r="M102" s="28">
        <f t="shared" si="102"/>
        <v>0.8499999854420055</v>
      </c>
      <c r="N102" s="27">
        <v>5151809</v>
      </c>
      <c r="O102" s="29">
        <v>5151809</v>
      </c>
      <c r="P102" s="28">
        <f t="shared" si="103"/>
        <v>0.15000001455799453</v>
      </c>
      <c r="Q102" s="29">
        <v>0</v>
      </c>
      <c r="R102" s="28">
        <f t="shared" si="104"/>
        <v>0</v>
      </c>
      <c r="S102" s="29">
        <v>0</v>
      </c>
      <c r="T102" s="28">
        <f t="shared" si="105"/>
        <v>0</v>
      </c>
      <c r="U102" s="39" t="s">
        <v>404</v>
      </c>
      <c r="V102" s="77" t="s">
        <v>642</v>
      </c>
      <c r="W102" s="88"/>
      <c r="X102" s="39" t="s">
        <v>404</v>
      </c>
      <c r="Y102" s="77" t="s">
        <v>646</v>
      </c>
      <c r="Z102" s="39" t="s">
        <v>471</v>
      </c>
      <c r="AA102" s="76" t="s">
        <v>650</v>
      </c>
      <c r="AB102" s="25">
        <v>2</v>
      </c>
      <c r="AC102" s="42" t="s">
        <v>290</v>
      </c>
      <c r="AD102" s="25">
        <v>4</v>
      </c>
      <c r="AE102" s="39" t="s">
        <v>466</v>
      </c>
      <c r="AF102" s="79">
        <v>42430</v>
      </c>
    </row>
    <row r="103" spans="1:32" s="14" customFormat="1" ht="54" customHeight="1" x14ac:dyDescent="0.2">
      <c r="A103" s="26">
        <v>123</v>
      </c>
      <c r="B103" s="15" t="s">
        <v>43</v>
      </c>
      <c r="C103" s="99" t="s">
        <v>265</v>
      </c>
      <c r="D103" s="30" t="s">
        <v>7</v>
      </c>
      <c r="E103" s="31" t="s">
        <v>12</v>
      </c>
      <c r="F103" s="30" t="s">
        <v>4</v>
      </c>
      <c r="G103" s="27">
        <f t="shared" si="51"/>
        <v>32733629</v>
      </c>
      <c r="H103" s="27">
        <f t="shared" ref="H103" si="106">J103+K103+L103</f>
        <v>27823584</v>
      </c>
      <c r="I103" s="27"/>
      <c r="J103" s="29">
        <v>0</v>
      </c>
      <c r="K103" s="29">
        <v>27823584</v>
      </c>
      <c r="L103" s="29">
        <v>0</v>
      </c>
      <c r="M103" s="28">
        <f t="shared" si="102"/>
        <v>0.84999998014274558</v>
      </c>
      <c r="N103" s="27">
        <f t="shared" ref="N103" si="107">O103+Q103+S103</f>
        <v>4910045</v>
      </c>
      <c r="O103" s="27">
        <v>0</v>
      </c>
      <c r="P103" s="28">
        <f t="shared" si="103"/>
        <v>0</v>
      </c>
      <c r="Q103" s="27">
        <v>3273364</v>
      </c>
      <c r="R103" s="28">
        <f t="shared" si="104"/>
        <v>0.10000003360458445</v>
      </c>
      <c r="S103" s="27">
        <v>1636681</v>
      </c>
      <c r="T103" s="28">
        <f t="shared" si="105"/>
        <v>4.9999986252669999E-2</v>
      </c>
      <c r="U103" s="39" t="s">
        <v>404</v>
      </c>
      <c r="V103" s="77" t="s">
        <v>608</v>
      </c>
      <c r="W103" s="39"/>
      <c r="X103" s="39" t="s">
        <v>404</v>
      </c>
      <c r="Y103" s="18" t="s">
        <v>654</v>
      </c>
      <c r="Z103" s="39" t="s">
        <v>471</v>
      </c>
      <c r="AA103" s="16" t="s">
        <v>291</v>
      </c>
      <c r="AB103" s="25">
        <v>2</v>
      </c>
      <c r="AC103" s="41" t="s">
        <v>290</v>
      </c>
      <c r="AD103" s="25">
        <v>4</v>
      </c>
      <c r="AE103" s="39" t="s">
        <v>405</v>
      </c>
      <c r="AF103" s="79">
        <v>42429</v>
      </c>
    </row>
    <row r="104" spans="1:32" s="24" customFormat="1" ht="47.25" customHeight="1" x14ac:dyDescent="0.2">
      <c r="A104" s="26">
        <v>63</v>
      </c>
      <c r="B104" s="38" t="s">
        <v>180</v>
      </c>
      <c r="C104" s="40" t="s">
        <v>183</v>
      </c>
      <c r="D104" s="30" t="s">
        <v>7</v>
      </c>
      <c r="E104" s="31" t="s">
        <v>12</v>
      </c>
      <c r="F104" s="30" t="s">
        <v>4</v>
      </c>
      <c r="G104" s="27">
        <f t="shared" ref="G104:G116" si="108">H104+N104</f>
        <v>4000000</v>
      </c>
      <c r="H104" s="27">
        <f t="shared" ref="H104:H116" si="109">J104+K104+L104</f>
        <v>3400000</v>
      </c>
      <c r="I104" s="27"/>
      <c r="J104" s="29">
        <v>0</v>
      </c>
      <c r="K104" s="27">
        <v>3400000</v>
      </c>
      <c r="L104" s="29">
        <v>0</v>
      </c>
      <c r="M104" s="28">
        <f t="shared" si="80"/>
        <v>0.85</v>
      </c>
      <c r="N104" s="27">
        <f t="shared" ref="N104" si="110">O104+Q104+S104</f>
        <v>600000</v>
      </c>
      <c r="O104" s="27">
        <v>0</v>
      </c>
      <c r="P104" s="28">
        <f t="shared" si="91"/>
        <v>0</v>
      </c>
      <c r="Q104" s="27">
        <v>600000</v>
      </c>
      <c r="R104" s="28">
        <f t="shared" si="83"/>
        <v>0.15</v>
      </c>
      <c r="S104" s="29">
        <v>0</v>
      </c>
      <c r="T104" s="28">
        <f t="shared" si="84"/>
        <v>0</v>
      </c>
      <c r="U104" s="39" t="s">
        <v>404</v>
      </c>
      <c r="V104" s="77" t="s">
        <v>296</v>
      </c>
      <c r="W104" s="86">
        <v>42543</v>
      </c>
      <c r="X104" s="39" t="s">
        <v>403</v>
      </c>
      <c r="Y104" s="77" t="s">
        <v>647</v>
      </c>
      <c r="Z104" s="39" t="s">
        <v>457</v>
      </c>
      <c r="AA104" s="76" t="s">
        <v>650</v>
      </c>
      <c r="AB104" s="25">
        <v>2</v>
      </c>
      <c r="AC104" s="41" t="s">
        <v>290</v>
      </c>
      <c r="AD104" s="25">
        <v>4</v>
      </c>
      <c r="AE104" s="39" t="s">
        <v>466</v>
      </c>
      <c r="AF104" s="79">
        <v>42430</v>
      </c>
    </row>
    <row r="105" spans="1:32" s="14" customFormat="1" ht="50.25" customHeight="1" x14ac:dyDescent="0.2">
      <c r="A105" s="26">
        <v>81</v>
      </c>
      <c r="B105" s="15" t="s">
        <v>54</v>
      </c>
      <c r="C105" s="99" t="s">
        <v>121</v>
      </c>
      <c r="D105" s="30" t="s">
        <v>7</v>
      </c>
      <c r="E105" s="31" t="s">
        <v>18</v>
      </c>
      <c r="F105" s="30" t="s">
        <v>5</v>
      </c>
      <c r="G105" s="27">
        <f t="shared" ref="G105" si="111">H105+N105</f>
        <v>10596211</v>
      </c>
      <c r="H105" s="27">
        <f t="shared" ref="H105" si="112">J105+K105+L105</f>
        <v>9006779</v>
      </c>
      <c r="I105" s="27"/>
      <c r="J105" s="29">
        <v>0</v>
      </c>
      <c r="K105" s="29">
        <v>0</v>
      </c>
      <c r="L105" s="29">
        <v>9006779</v>
      </c>
      <c r="M105" s="28">
        <f t="shared" ref="M105" si="113">H105/G105</f>
        <v>0.84999996696932512</v>
      </c>
      <c r="N105" s="27">
        <f t="shared" ref="N105" si="114">O105+Q105+S105</f>
        <v>1589432</v>
      </c>
      <c r="O105" s="29">
        <v>1589432</v>
      </c>
      <c r="P105" s="28">
        <f t="shared" ref="P105" si="115">O105/G105</f>
        <v>0.15000003303067483</v>
      </c>
      <c r="Q105" s="29">
        <v>0</v>
      </c>
      <c r="R105" s="28">
        <f t="shared" ref="R105" si="116">Q105/G105</f>
        <v>0</v>
      </c>
      <c r="S105" s="29">
        <v>0</v>
      </c>
      <c r="T105" s="28">
        <f t="shared" ref="T105" si="117">S105/G105</f>
        <v>0</v>
      </c>
      <c r="U105" s="39" t="s">
        <v>512</v>
      </c>
      <c r="V105" s="77" t="s">
        <v>643</v>
      </c>
      <c r="W105" s="87" t="s">
        <v>707</v>
      </c>
      <c r="X105" s="39" t="s">
        <v>472</v>
      </c>
      <c r="Y105" s="77" t="s">
        <v>646</v>
      </c>
      <c r="Z105" s="39" t="s">
        <v>409</v>
      </c>
      <c r="AA105" s="16" t="s">
        <v>703</v>
      </c>
      <c r="AB105" s="25">
        <v>2</v>
      </c>
      <c r="AC105" s="41" t="s">
        <v>290</v>
      </c>
      <c r="AD105" s="25">
        <v>4</v>
      </c>
      <c r="AE105" s="39" t="s">
        <v>466</v>
      </c>
      <c r="AF105" s="79">
        <v>42613</v>
      </c>
    </row>
    <row r="106" spans="1:32" s="14" customFormat="1" ht="51.75" customHeight="1" x14ac:dyDescent="0.2">
      <c r="A106" s="26">
        <v>67</v>
      </c>
      <c r="B106" s="15" t="s">
        <v>164</v>
      </c>
      <c r="C106" s="40" t="s">
        <v>230</v>
      </c>
      <c r="D106" s="38" t="s">
        <v>7</v>
      </c>
      <c r="E106" s="13" t="s">
        <v>17</v>
      </c>
      <c r="F106" s="38" t="s">
        <v>4</v>
      </c>
      <c r="G106" s="27">
        <f t="shared" ref="G106:G115" si="118">H106+N106</f>
        <v>115252616</v>
      </c>
      <c r="H106" s="27">
        <f t="shared" ref="H106:H115" si="119">J106+K106+L106</f>
        <v>97964724</v>
      </c>
      <c r="I106" s="27"/>
      <c r="J106" s="27">
        <v>0</v>
      </c>
      <c r="K106" s="27">
        <v>97964724</v>
      </c>
      <c r="L106" s="27">
        <v>0</v>
      </c>
      <c r="M106" s="28">
        <f t="shared" ref="M106:M115" si="120">H106/G106</f>
        <v>0.85000000347063709</v>
      </c>
      <c r="N106" s="27">
        <f t="shared" ref="N106:N115" si="121">O106+Q106+S106</f>
        <v>17287892</v>
      </c>
      <c r="O106" s="27">
        <v>17287892</v>
      </c>
      <c r="P106" s="28">
        <f t="shared" ref="P106:P115" si="122">O106/G106</f>
        <v>0.14999999652936294</v>
      </c>
      <c r="Q106" s="27">
        <v>0</v>
      </c>
      <c r="R106" s="28">
        <f t="shared" ref="R106:R115" si="123">Q106/G106</f>
        <v>0</v>
      </c>
      <c r="S106" s="27">
        <v>0</v>
      </c>
      <c r="T106" s="28">
        <f t="shared" ref="T106:T115" si="124">S106/G106</f>
        <v>0</v>
      </c>
      <c r="U106" s="39" t="s">
        <v>404</v>
      </c>
      <c r="V106" s="77" t="s">
        <v>631</v>
      </c>
      <c r="W106" s="39"/>
      <c r="X106" s="39" t="s">
        <v>508</v>
      </c>
      <c r="Y106" s="18" t="s">
        <v>655</v>
      </c>
      <c r="Z106" s="39" t="s">
        <v>409</v>
      </c>
      <c r="AA106" s="41" t="s">
        <v>290</v>
      </c>
      <c r="AB106" s="25">
        <v>3</v>
      </c>
      <c r="AC106" s="41" t="s">
        <v>290</v>
      </c>
      <c r="AD106" s="25">
        <v>4</v>
      </c>
      <c r="AE106" s="39" t="s">
        <v>466</v>
      </c>
      <c r="AF106" s="39">
        <v>42429</v>
      </c>
    </row>
    <row r="107" spans="1:32" s="14" customFormat="1" ht="48.75" customHeight="1" x14ac:dyDescent="0.2">
      <c r="A107" s="26">
        <v>11</v>
      </c>
      <c r="B107" s="15" t="s">
        <v>40</v>
      </c>
      <c r="C107" s="99" t="s">
        <v>87</v>
      </c>
      <c r="D107" s="30" t="s">
        <v>7</v>
      </c>
      <c r="E107" s="31" t="s">
        <v>11</v>
      </c>
      <c r="F107" s="30" t="s">
        <v>3</v>
      </c>
      <c r="G107" s="27">
        <f t="shared" si="118"/>
        <v>38300036</v>
      </c>
      <c r="H107" s="27">
        <f t="shared" si="119"/>
        <v>32555030</v>
      </c>
      <c r="I107" s="27"/>
      <c r="J107" s="29">
        <v>32555030</v>
      </c>
      <c r="K107" s="29">
        <v>0</v>
      </c>
      <c r="L107" s="29">
        <v>0</v>
      </c>
      <c r="M107" s="28">
        <f t="shared" si="120"/>
        <v>0.84999998433421842</v>
      </c>
      <c r="N107" s="27">
        <f t="shared" si="121"/>
        <v>5745006</v>
      </c>
      <c r="O107" s="29">
        <v>5745006</v>
      </c>
      <c r="P107" s="28">
        <f t="shared" si="122"/>
        <v>0.15000001566578161</v>
      </c>
      <c r="Q107" s="29">
        <v>0</v>
      </c>
      <c r="R107" s="28">
        <f t="shared" si="123"/>
        <v>0</v>
      </c>
      <c r="S107" s="29">
        <v>0</v>
      </c>
      <c r="T107" s="28">
        <f t="shared" si="124"/>
        <v>0</v>
      </c>
      <c r="U107" s="39" t="s">
        <v>404</v>
      </c>
      <c r="V107" s="18" t="s">
        <v>627</v>
      </c>
      <c r="W107" s="39"/>
      <c r="X107" s="39" t="s">
        <v>471</v>
      </c>
      <c r="Y107" s="18" t="s">
        <v>655</v>
      </c>
      <c r="Z107" s="39" t="s">
        <v>476</v>
      </c>
      <c r="AA107" s="41" t="s">
        <v>290</v>
      </c>
      <c r="AB107" s="25">
        <v>2</v>
      </c>
      <c r="AC107" s="41" t="s">
        <v>290</v>
      </c>
      <c r="AD107" s="25">
        <v>4</v>
      </c>
      <c r="AE107" s="39" t="s">
        <v>469</v>
      </c>
      <c r="AF107" s="79">
        <v>42430</v>
      </c>
    </row>
    <row r="108" spans="1:32" s="24" customFormat="1" ht="37.5" customHeight="1" x14ac:dyDescent="0.2">
      <c r="A108" s="26">
        <v>125</v>
      </c>
      <c r="B108" s="38" t="s">
        <v>199</v>
      </c>
      <c r="C108" s="40" t="s">
        <v>200</v>
      </c>
      <c r="D108" s="30" t="s">
        <v>7</v>
      </c>
      <c r="E108" s="31" t="s">
        <v>16</v>
      </c>
      <c r="F108" s="30" t="s">
        <v>3</v>
      </c>
      <c r="G108" s="27">
        <f t="shared" ref="G108" si="125">H108+N108</f>
        <v>44357210</v>
      </c>
      <c r="H108" s="27">
        <f t="shared" ref="H108" si="126">J108+K108+L108</f>
        <v>37703628</v>
      </c>
      <c r="I108" s="27"/>
      <c r="J108" s="29">
        <v>37703628</v>
      </c>
      <c r="K108" s="29">
        <v>0</v>
      </c>
      <c r="L108" s="29">
        <v>0</v>
      </c>
      <c r="M108" s="28">
        <f t="shared" ref="M108" si="127">H108/G108</f>
        <v>0.84999998872787541</v>
      </c>
      <c r="N108" s="27">
        <f t="shared" ref="N108" si="128">O108+Q108+S108</f>
        <v>6653582</v>
      </c>
      <c r="O108" s="27">
        <v>4620148</v>
      </c>
      <c r="P108" s="28">
        <f t="shared" ref="P108" si="129">O108/G108</f>
        <v>0.1041577682636036</v>
      </c>
      <c r="Q108" s="27">
        <v>2033434</v>
      </c>
      <c r="R108" s="28">
        <f t="shared" ref="R108" si="130">Q108/G108</f>
        <v>4.584224300852105E-2</v>
      </c>
      <c r="S108" s="29">
        <v>0</v>
      </c>
      <c r="T108" s="28">
        <f t="shared" ref="T108" si="131">S108/G108</f>
        <v>0</v>
      </c>
      <c r="U108" s="39" t="s">
        <v>403</v>
      </c>
      <c r="V108" s="18" t="s">
        <v>628</v>
      </c>
      <c r="W108" s="87" t="s">
        <v>673</v>
      </c>
      <c r="X108" s="39" t="s">
        <v>472</v>
      </c>
      <c r="Y108" s="77" t="s">
        <v>667</v>
      </c>
      <c r="Z108" s="39" t="s">
        <v>409</v>
      </c>
      <c r="AA108" s="41" t="s">
        <v>290</v>
      </c>
      <c r="AB108" s="25">
        <v>2</v>
      </c>
      <c r="AC108" s="41" t="s">
        <v>290</v>
      </c>
      <c r="AD108" s="25">
        <v>4</v>
      </c>
      <c r="AE108" s="39" t="s">
        <v>475</v>
      </c>
      <c r="AF108" s="79">
        <v>42613</v>
      </c>
    </row>
    <row r="109" spans="1:32" s="24" customFormat="1" ht="34.5" customHeight="1" x14ac:dyDescent="0.2">
      <c r="A109" s="63">
        <v>20</v>
      </c>
      <c r="B109" s="15" t="s">
        <v>167</v>
      </c>
      <c r="C109" s="40" t="s">
        <v>169</v>
      </c>
      <c r="D109" s="38" t="s">
        <v>154</v>
      </c>
      <c r="E109" s="13" t="s">
        <v>11</v>
      </c>
      <c r="F109" s="38" t="s">
        <v>4</v>
      </c>
      <c r="G109" s="27">
        <f t="shared" si="118"/>
        <v>37058823</v>
      </c>
      <c r="H109" s="27">
        <f t="shared" si="119"/>
        <v>31500000</v>
      </c>
      <c r="I109" s="27"/>
      <c r="J109" s="27">
        <v>0</v>
      </c>
      <c r="K109" s="27">
        <v>31500000</v>
      </c>
      <c r="L109" s="27">
        <v>0</v>
      </c>
      <c r="M109" s="28">
        <f t="shared" si="120"/>
        <v>0.85000001214285736</v>
      </c>
      <c r="N109" s="27">
        <f t="shared" si="121"/>
        <v>5558823</v>
      </c>
      <c r="O109" s="27">
        <v>4323529</v>
      </c>
      <c r="P109" s="28">
        <f t="shared" si="122"/>
        <v>0.11666665722222208</v>
      </c>
      <c r="Q109" s="27">
        <v>0</v>
      </c>
      <c r="R109" s="28">
        <f t="shared" si="123"/>
        <v>0</v>
      </c>
      <c r="S109" s="27">
        <v>1235294</v>
      </c>
      <c r="T109" s="28">
        <f t="shared" si="124"/>
        <v>3.3333330634920597E-2</v>
      </c>
      <c r="U109" s="39" t="s">
        <v>404</v>
      </c>
      <c r="V109" s="77" t="s">
        <v>575</v>
      </c>
      <c r="W109" s="87" t="s">
        <v>657</v>
      </c>
      <c r="X109" s="39" t="s">
        <v>403</v>
      </c>
      <c r="Y109" s="77" t="s">
        <v>697</v>
      </c>
      <c r="Z109" s="39" t="s">
        <v>409</v>
      </c>
      <c r="AA109" s="41" t="s">
        <v>290</v>
      </c>
      <c r="AB109" s="25">
        <v>2</v>
      </c>
      <c r="AC109" s="41" t="s">
        <v>290</v>
      </c>
      <c r="AD109" s="25">
        <v>4</v>
      </c>
      <c r="AE109" s="39" t="s">
        <v>466</v>
      </c>
      <c r="AF109" s="79">
        <v>42613</v>
      </c>
    </row>
    <row r="110" spans="1:32" s="14" customFormat="1" ht="39.75" customHeight="1" x14ac:dyDescent="0.2">
      <c r="A110" s="63">
        <v>16</v>
      </c>
      <c r="B110" s="38" t="s">
        <v>27</v>
      </c>
      <c r="C110" s="40" t="s">
        <v>24</v>
      </c>
      <c r="D110" s="30" t="s">
        <v>7</v>
      </c>
      <c r="E110" s="31" t="s">
        <v>18</v>
      </c>
      <c r="F110" s="30" t="s">
        <v>4</v>
      </c>
      <c r="G110" s="27">
        <f t="shared" si="118"/>
        <v>44441977</v>
      </c>
      <c r="H110" s="27">
        <f t="shared" si="119"/>
        <v>37775681</v>
      </c>
      <c r="I110" s="27"/>
      <c r="J110" s="29">
        <v>0</v>
      </c>
      <c r="K110" s="29">
        <v>37775681</v>
      </c>
      <c r="L110" s="29">
        <v>0</v>
      </c>
      <c r="M110" s="28">
        <f t="shared" si="120"/>
        <v>0.85000001237568712</v>
      </c>
      <c r="N110" s="27">
        <f t="shared" si="121"/>
        <v>6666296</v>
      </c>
      <c r="O110" s="29">
        <v>4188081</v>
      </c>
      <c r="P110" s="28">
        <f t="shared" si="122"/>
        <v>9.4237054305662413E-2</v>
      </c>
      <c r="Q110" s="29">
        <v>2478215</v>
      </c>
      <c r="R110" s="28">
        <f t="shared" si="123"/>
        <v>5.5762933318650516E-2</v>
      </c>
      <c r="S110" s="29">
        <v>0</v>
      </c>
      <c r="T110" s="28">
        <f t="shared" si="124"/>
        <v>0</v>
      </c>
      <c r="U110" s="39" t="s">
        <v>472</v>
      </c>
      <c r="V110" s="87" t="s">
        <v>675</v>
      </c>
      <c r="W110" s="26"/>
      <c r="X110" s="39" t="s">
        <v>457</v>
      </c>
      <c r="Y110" s="77" t="s">
        <v>674</v>
      </c>
      <c r="Z110" s="39" t="s">
        <v>476</v>
      </c>
      <c r="AA110" s="41" t="s">
        <v>290</v>
      </c>
      <c r="AB110" s="62">
        <v>2</v>
      </c>
      <c r="AC110" s="41" t="s">
        <v>290</v>
      </c>
      <c r="AD110" s="25">
        <v>4</v>
      </c>
      <c r="AE110" s="39" t="s">
        <v>470</v>
      </c>
      <c r="AF110" s="39">
        <v>42643</v>
      </c>
    </row>
    <row r="111" spans="1:32" s="24" customFormat="1" ht="48" customHeight="1" x14ac:dyDescent="0.2">
      <c r="A111" s="63">
        <v>124</v>
      </c>
      <c r="B111" s="15" t="s">
        <v>34</v>
      </c>
      <c r="C111" s="99" t="s">
        <v>102</v>
      </c>
      <c r="D111" s="30" t="s">
        <v>7</v>
      </c>
      <c r="E111" s="31" t="s">
        <v>17</v>
      </c>
      <c r="F111" s="30" t="s">
        <v>4</v>
      </c>
      <c r="G111" s="27">
        <f t="shared" si="118"/>
        <v>44641656</v>
      </c>
      <c r="H111" s="27">
        <f t="shared" si="119"/>
        <v>37945407</v>
      </c>
      <c r="I111" s="27"/>
      <c r="J111" s="29">
        <v>0</v>
      </c>
      <c r="K111" s="107">
        <v>37945407</v>
      </c>
      <c r="L111" s="29">
        <v>0</v>
      </c>
      <c r="M111" s="28">
        <f t="shared" si="120"/>
        <v>0.84999998655963838</v>
      </c>
      <c r="N111" s="27">
        <f t="shared" si="121"/>
        <v>6696249</v>
      </c>
      <c r="O111" s="29">
        <v>6696249</v>
      </c>
      <c r="P111" s="28">
        <f t="shared" si="122"/>
        <v>0.15000001344036162</v>
      </c>
      <c r="Q111" s="29">
        <v>0</v>
      </c>
      <c r="R111" s="28">
        <f t="shared" si="123"/>
        <v>0</v>
      </c>
      <c r="S111" s="29">
        <v>0</v>
      </c>
      <c r="T111" s="28">
        <f t="shared" si="124"/>
        <v>0</v>
      </c>
      <c r="U111" s="39" t="s">
        <v>404</v>
      </c>
      <c r="V111" s="16" t="s">
        <v>291</v>
      </c>
      <c r="W111" s="26"/>
      <c r="X111" s="39" t="s">
        <v>404</v>
      </c>
      <c r="Y111" s="18" t="s">
        <v>698</v>
      </c>
      <c r="Z111" s="39" t="s">
        <v>409</v>
      </c>
      <c r="AA111" s="41" t="s">
        <v>290</v>
      </c>
      <c r="AB111" s="25">
        <v>2</v>
      </c>
      <c r="AC111" s="42" t="s">
        <v>290</v>
      </c>
      <c r="AD111" s="25">
        <v>4</v>
      </c>
      <c r="AE111" s="39" t="s">
        <v>466</v>
      </c>
      <c r="AF111" s="39">
        <v>42429</v>
      </c>
    </row>
    <row r="112" spans="1:32" s="24" customFormat="1" ht="45.75" customHeight="1" x14ac:dyDescent="0.2">
      <c r="A112" s="26">
        <v>101</v>
      </c>
      <c r="B112" s="38" t="s">
        <v>176</v>
      </c>
      <c r="C112" s="40" t="s">
        <v>236</v>
      </c>
      <c r="D112" s="38" t="s">
        <v>7</v>
      </c>
      <c r="E112" s="13" t="s">
        <v>11</v>
      </c>
      <c r="F112" s="38" t="s">
        <v>4</v>
      </c>
      <c r="G112" s="27">
        <f>H112+N112</f>
        <v>15784135</v>
      </c>
      <c r="H112" s="27">
        <f>J112+K112+L112</f>
        <v>13416515</v>
      </c>
      <c r="I112" s="27"/>
      <c r="J112" s="27">
        <v>0</v>
      </c>
      <c r="K112" s="27">
        <v>13416515</v>
      </c>
      <c r="L112" s="27">
        <v>0</v>
      </c>
      <c r="M112" s="28">
        <f t="shared" si="120"/>
        <v>0.85000001583868867</v>
      </c>
      <c r="N112" s="27">
        <f>O112+Q112+S112</f>
        <v>2367620</v>
      </c>
      <c r="O112" s="27">
        <v>2367620</v>
      </c>
      <c r="P112" s="28">
        <f t="shared" si="122"/>
        <v>0.14999998416131133</v>
      </c>
      <c r="Q112" s="27">
        <v>0</v>
      </c>
      <c r="R112" s="28">
        <f t="shared" si="123"/>
        <v>0</v>
      </c>
      <c r="S112" s="27">
        <v>0</v>
      </c>
      <c r="T112" s="28">
        <f t="shared" si="124"/>
        <v>0</v>
      </c>
      <c r="U112" s="39" t="s">
        <v>65</v>
      </c>
      <c r="V112" s="77" t="s">
        <v>65</v>
      </c>
      <c r="W112" s="77" t="s">
        <v>65</v>
      </c>
      <c r="X112" s="39" t="s">
        <v>402</v>
      </c>
      <c r="Y112" s="16" t="s">
        <v>291</v>
      </c>
      <c r="Z112" s="39" t="s">
        <v>550</v>
      </c>
      <c r="AA112" s="41" t="s">
        <v>290</v>
      </c>
      <c r="AB112" s="25">
        <v>2</v>
      </c>
      <c r="AC112" s="41" t="s">
        <v>290</v>
      </c>
      <c r="AD112" s="25">
        <v>6</v>
      </c>
      <c r="AE112" s="39" t="s">
        <v>552</v>
      </c>
      <c r="AF112" s="79">
        <v>42766</v>
      </c>
    </row>
    <row r="113" spans="1:32" s="24" customFormat="1" ht="37.5" customHeight="1" x14ac:dyDescent="0.2">
      <c r="A113" s="26">
        <v>15</v>
      </c>
      <c r="B113" s="38" t="s">
        <v>151</v>
      </c>
      <c r="C113" s="40" t="s">
        <v>152</v>
      </c>
      <c r="D113" s="30" t="s">
        <v>7</v>
      </c>
      <c r="E113" s="31" t="s">
        <v>16</v>
      </c>
      <c r="F113" s="30" t="s">
        <v>3</v>
      </c>
      <c r="G113" s="27">
        <f t="shared" si="118"/>
        <v>8345106</v>
      </c>
      <c r="H113" s="27">
        <f t="shared" si="119"/>
        <v>7093340</v>
      </c>
      <c r="I113" s="27"/>
      <c r="J113" s="29">
        <v>7093340</v>
      </c>
      <c r="K113" s="29">
        <v>0</v>
      </c>
      <c r="L113" s="29">
        <v>0</v>
      </c>
      <c r="M113" s="28">
        <f t="shared" si="120"/>
        <v>0.84999998801692878</v>
      </c>
      <c r="N113" s="27">
        <f t="shared" si="121"/>
        <v>1251766</v>
      </c>
      <c r="O113" s="29">
        <v>0</v>
      </c>
      <c r="P113" s="28">
        <f t="shared" si="122"/>
        <v>0</v>
      </c>
      <c r="Q113" s="29">
        <v>1251766</v>
      </c>
      <c r="R113" s="28">
        <f t="shared" si="123"/>
        <v>0.15000001198307128</v>
      </c>
      <c r="S113" s="29">
        <v>0</v>
      </c>
      <c r="T113" s="28">
        <f t="shared" si="124"/>
        <v>0</v>
      </c>
      <c r="U113" s="39" t="s">
        <v>404</v>
      </c>
      <c r="V113" s="16" t="s">
        <v>291</v>
      </c>
      <c r="W113" s="88"/>
      <c r="X113" s="39" t="s">
        <v>403</v>
      </c>
      <c r="Y113" s="16" t="s">
        <v>291</v>
      </c>
      <c r="Z113" s="39" t="s">
        <v>472</v>
      </c>
      <c r="AA113" s="16" t="s">
        <v>291</v>
      </c>
      <c r="AB113" s="25">
        <v>2</v>
      </c>
      <c r="AC113" s="41" t="s">
        <v>290</v>
      </c>
      <c r="AD113" s="25">
        <v>4</v>
      </c>
      <c r="AE113" s="39" t="s">
        <v>475</v>
      </c>
      <c r="AF113" s="39">
        <v>42430</v>
      </c>
    </row>
    <row r="114" spans="1:32" s="24" customFormat="1" ht="36.75" customHeight="1" x14ac:dyDescent="0.2">
      <c r="A114" s="26">
        <v>27</v>
      </c>
      <c r="B114" s="15" t="s">
        <v>100</v>
      </c>
      <c r="C114" s="99" t="s">
        <v>120</v>
      </c>
      <c r="D114" s="30" t="s">
        <v>7</v>
      </c>
      <c r="E114" s="31" t="s">
        <v>19</v>
      </c>
      <c r="F114" s="30" t="s">
        <v>5</v>
      </c>
      <c r="G114" s="27">
        <f t="shared" si="118"/>
        <v>22765950</v>
      </c>
      <c r="H114" s="27">
        <f t="shared" si="119"/>
        <v>19351057</v>
      </c>
      <c r="I114" s="27"/>
      <c r="J114" s="29">
        <v>0</v>
      </c>
      <c r="K114" s="29">
        <v>0</v>
      </c>
      <c r="L114" s="29">
        <v>19351057</v>
      </c>
      <c r="M114" s="28">
        <f t="shared" si="120"/>
        <v>0.84999997803737604</v>
      </c>
      <c r="N114" s="27">
        <f t="shared" si="121"/>
        <v>3414893</v>
      </c>
      <c r="O114" s="29">
        <v>3414893</v>
      </c>
      <c r="P114" s="28">
        <f t="shared" si="122"/>
        <v>0.15000002196262402</v>
      </c>
      <c r="Q114" s="29">
        <v>0</v>
      </c>
      <c r="R114" s="28">
        <f t="shared" si="123"/>
        <v>0</v>
      </c>
      <c r="S114" s="29">
        <v>0</v>
      </c>
      <c r="T114" s="28">
        <f t="shared" si="124"/>
        <v>0</v>
      </c>
      <c r="U114" s="39" t="s">
        <v>403</v>
      </c>
      <c r="V114" s="77" t="s">
        <v>688</v>
      </c>
      <c r="W114" s="88"/>
      <c r="X114" s="39" t="s">
        <v>403</v>
      </c>
      <c r="Y114" s="16" t="s">
        <v>291</v>
      </c>
      <c r="Z114" s="39" t="s">
        <v>472</v>
      </c>
      <c r="AA114" s="16" t="s">
        <v>291</v>
      </c>
      <c r="AB114" s="25">
        <v>2</v>
      </c>
      <c r="AC114" s="41" t="s">
        <v>290</v>
      </c>
      <c r="AD114" s="25">
        <v>4</v>
      </c>
      <c r="AE114" s="39" t="s">
        <v>470</v>
      </c>
      <c r="AF114" s="79">
        <v>42551</v>
      </c>
    </row>
    <row r="115" spans="1:32" s="14" customFormat="1" ht="39" customHeight="1" x14ac:dyDescent="0.2">
      <c r="A115" s="63">
        <v>38</v>
      </c>
      <c r="B115" s="15" t="s">
        <v>99</v>
      </c>
      <c r="C115" s="99" t="s">
        <v>119</v>
      </c>
      <c r="D115" s="30" t="s">
        <v>7</v>
      </c>
      <c r="E115" s="31" t="s">
        <v>19</v>
      </c>
      <c r="F115" s="30" t="s">
        <v>5</v>
      </c>
      <c r="G115" s="27">
        <f t="shared" si="118"/>
        <v>9960103</v>
      </c>
      <c r="H115" s="27">
        <f t="shared" si="119"/>
        <v>8466087</v>
      </c>
      <c r="I115" s="27"/>
      <c r="J115" s="29">
        <v>0</v>
      </c>
      <c r="K115" s="29">
        <v>0</v>
      </c>
      <c r="L115" s="29">
        <v>8466087</v>
      </c>
      <c r="M115" s="28">
        <f t="shared" si="120"/>
        <v>0.84999994477968754</v>
      </c>
      <c r="N115" s="27">
        <f t="shared" si="121"/>
        <v>1494016</v>
      </c>
      <c r="O115" s="29">
        <v>1494016</v>
      </c>
      <c r="P115" s="28">
        <f t="shared" si="122"/>
        <v>0.15000005522031248</v>
      </c>
      <c r="Q115" s="29">
        <v>0</v>
      </c>
      <c r="R115" s="28">
        <f t="shared" si="123"/>
        <v>0</v>
      </c>
      <c r="S115" s="29">
        <v>0</v>
      </c>
      <c r="T115" s="28">
        <f t="shared" si="124"/>
        <v>0</v>
      </c>
      <c r="U115" s="39" t="s">
        <v>403</v>
      </c>
      <c r="V115" s="16" t="s">
        <v>291</v>
      </c>
      <c r="W115" s="26"/>
      <c r="X115" s="39" t="s">
        <v>403</v>
      </c>
      <c r="Y115" s="16" t="s">
        <v>291</v>
      </c>
      <c r="Z115" s="39" t="s">
        <v>472</v>
      </c>
      <c r="AA115" s="16" t="s">
        <v>291</v>
      </c>
      <c r="AB115" s="25">
        <v>2</v>
      </c>
      <c r="AC115" s="41" t="s">
        <v>290</v>
      </c>
      <c r="AD115" s="25">
        <v>4</v>
      </c>
      <c r="AE115" s="39" t="s">
        <v>470</v>
      </c>
      <c r="AF115" s="39">
        <v>42551</v>
      </c>
    </row>
    <row r="116" spans="1:32" s="24" customFormat="1" ht="44.25" customHeight="1" x14ac:dyDescent="0.2">
      <c r="A116" s="63">
        <v>6</v>
      </c>
      <c r="B116" s="15" t="s">
        <v>165</v>
      </c>
      <c r="C116" s="40" t="s">
        <v>232</v>
      </c>
      <c r="D116" s="38" t="s">
        <v>7</v>
      </c>
      <c r="E116" s="13" t="s">
        <v>17</v>
      </c>
      <c r="F116" s="38" t="s">
        <v>4</v>
      </c>
      <c r="G116" s="27">
        <f t="shared" si="108"/>
        <v>32552786</v>
      </c>
      <c r="H116" s="27">
        <f t="shared" si="109"/>
        <v>27669868</v>
      </c>
      <c r="I116" s="27"/>
      <c r="J116" s="27">
        <v>0</v>
      </c>
      <c r="K116" s="27">
        <v>27669868</v>
      </c>
      <c r="L116" s="27">
        <v>0</v>
      </c>
      <c r="M116" s="28">
        <f t="shared" si="80"/>
        <v>0.84999999692806627</v>
      </c>
      <c r="N116" s="27">
        <f t="shared" ref="N116" si="132">O116+Q116+S116</f>
        <v>4882918</v>
      </c>
      <c r="O116" s="27">
        <v>4882918</v>
      </c>
      <c r="P116" s="28">
        <f t="shared" si="91"/>
        <v>0.1500000030719337</v>
      </c>
      <c r="Q116" s="27">
        <v>0</v>
      </c>
      <c r="R116" s="28">
        <f t="shared" si="83"/>
        <v>0</v>
      </c>
      <c r="S116" s="27">
        <v>0</v>
      </c>
      <c r="T116" s="28">
        <f t="shared" si="84"/>
        <v>0</v>
      </c>
      <c r="U116" s="39" t="s">
        <v>402</v>
      </c>
      <c r="V116" s="77" t="s">
        <v>692</v>
      </c>
      <c r="W116" s="121"/>
      <c r="X116" s="39" t="s">
        <v>402</v>
      </c>
      <c r="Y116" s="16" t="s">
        <v>291</v>
      </c>
      <c r="Z116" s="39" t="s">
        <v>457</v>
      </c>
      <c r="AA116" s="16" t="s">
        <v>291</v>
      </c>
      <c r="AB116" s="25">
        <v>2</v>
      </c>
      <c r="AC116" s="41" t="s">
        <v>290</v>
      </c>
      <c r="AD116" s="25">
        <v>4</v>
      </c>
      <c r="AE116" s="39" t="s">
        <v>465</v>
      </c>
      <c r="AF116" s="39">
        <v>42429</v>
      </c>
    </row>
    <row r="117" spans="1:32" s="24" customFormat="1" ht="54" customHeight="1" x14ac:dyDescent="0.2">
      <c r="A117" s="26">
        <v>109</v>
      </c>
      <c r="B117" s="64" t="s">
        <v>453</v>
      </c>
      <c r="C117" s="65" t="s">
        <v>454</v>
      </c>
      <c r="D117" s="67" t="s">
        <v>7</v>
      </c>
      <c r="E117" s="66" t="s">
        <v>17</v>
      </c>
      <c r="F117" s="67" t="s">
        <v>4</v>
      </c>
      <c r="G117" s="81" t="s">
        <v>714</v>
      </c>
      <c r="H117" s="81" t="s">
        <v>714</v>
      </c>
      <c r="I117" s="46"/>
      <c r="J117" s="46">
        <v>0</v>
      </c>
      <c r="K117" s="46" t="s">
        <v>455</v>
      </c>
      <c r="L117" s="46">
        <v>0</v>
      </c>
      <c r="M117" s="47">
        <v>0.85</v>
      </c>
      <c r="N117" s="46" t="s">
        <v>455</v>
      </c>
      <c r="O117" s="46" t="s">
        <v>455</v>
      </c>
      <c r="P117" s="47">
        <v>0.15</v>
      </c>
      <c r="Q117" s="46">
        <v>0</v>
      </c>
      <c r="R117" s="47">
        <v>0</v>
      </c>
      <c r="S117" s="46">
        <v>0</v>
      </c>
      <c r="T117" s="47">
        <v>0</v>
      </c>
      <c r="U117" s="39" t="s">
        <v>403</v>
      </c>
      <c r="V117" s="16" t="s">
        <v>291</v>
      </c>
      <c r="W117" s="39"/>
      <c r="X117" s="39" t="s">
        <v>456</v>
      </c>
      <c r="Y117" s="16" t="s">
        <v>291</v>
      </c>
      <c r="Z117" s="39" t="s">
        <v>457</v>
      </c>
      <c r="AA117" s="16" t="s">
        <v>291</v>
      </c>
      <c r="AB117" s="25">
        <v>2</v>
      </c>
      <c r="AC117" s="41" t="s">
        <v>290</v>
      </c>
      <c r="AD117" s="25">
        <v>4</v>
      </c>
      <c r="AE117" s="39" t="s">
        <v>465</v>
      </c>
      <c r="AF117" s="39">
        <v>42582</v>
      </c>
    </row>
    <row r="118" spans="1:32" ht="47.25" customHeight="1" x14ac:dyDescent="0.2">
      <c r="A118" s="26">
        <v>79</v>
      </c>
      <c r="B118" s="15" t="s">
        <v>41</v>
      </c>
      <c r="C118" s="99" t="s">
        <v>88</v>
      </c>
      <c r="D118" s="30" t="s">
        <v>7</v>
      </c>
      <c r="E118" s="31" t="s">
        <v>11</v>
      </c>
      <c r="F118" s="30" t="s">
        <v>3</v>
      </c>
      <c r="G118" s="27">
        <f t="shared" ref="G118:G122" si="133">H118+N118</f>
        <v>62581758</v>
      </c>
      <c r="H118" s="27">
        <f t="shared" ref="H118:H122" si="134">J118+K118+L118</f>
        <v>53194494</v>
      </c>
      <c r="I118" s="27"/>
      <c r="J118" s="29">
        <v>53194494</v>
      </c>
      <c r="K118" s="29">
        <v>0</v>
      </c>
      <c r="L118" s="29">
        <v>0</v>
      </c>
      <c r="M118" s="28">
        <f t="shared" ref="M118:M122" si="135">H118/G118</f>
        <v>0.84999999520627079</v>
      </c>
      <c r="N118" s="27">
        <f t="shared" ref="N118:N122" si="136">O118+Q118+S118</f>
        <v>9387264</v>
      </c>
      <c r="O118" s="29">
        <v>0</v>
      </c>
      <c r="P118" s="28">
        <f t="shared" ref="P118:P122" si="137">O118/G118</f>
        <v>0</v>
      </c>
      <c r="Q118" s="29">
        <v>0</v>
      </c>
      <c r="R118" s="28">
        <f t="shared" ref="R118:R122" si="138">Q118/G118</f>
        <v>0</v>
      </c>
      <c r="S118" s="29">
        <v>9387264</v>
      </c>
      <c r="T118" s="28">
        <f t="shared" ref="T118:T122" si="139">S118/G118</f>
        <v>0.15000000479372919</v>
      </c>
      <c r="U118" s="39" t="s">
        <v>403</v>
      </c>
      <c r="V118" s="16" t="s">
        <v>291</v>
      </c>
      <c r="W118" s="88"/>
      <c r="X118" s="39" t="s">
        <v>471</v>
      </c>
      <c r="Y118" s="16" t="s">
        <v>291</v>
      </c>
      <c r="Z118" s="39" t="s">
        <v>409</v>
      </c>
      <c r="AA118" s="41" t="s">
        <v>290</v>
      </c>
      <c r="AB118" s="25">
        <v>2</v>
      </c>
      <c r="AC118" s="41" t="s">
        <v>290</v>
      </c>
      <c r="AD118" s="25">
        <v>4</v>
      </c>
      <c r="AE118" s="39" t="s">
        <v>466</v>
      </c>
      <c r="AF118" s="39">
        <v>42613</v>
      </c>
    </row>
    <row r="119" spans="1:32" s="24" customFormat="1" ht="50.25" customHeight="1" x14ac:dyDescent="0.2">
      <c r="A119" s="26">
        <v>99</v>
      </c>
      <c r="B119" s="15" t="s">
        <v>101</v>
      </c>
      <c r="C119" s="99" t="s">
        <v>84</v>
      </c>
      <c r="D119" s="30" t="s">
        <v>7</v>
      </c>
      <c r="E119" s="31" t="s">
        <v>19</v>
      </c>
      <c r="F119" s="30" t="s">
        <v>4</v>
      </c>
      <c r="G119" s="27">
        <f t="shared" ref="G119" si="140">H119+N119</f>
        <v>178983828</v>
      </c>
      <c r="H119" s="27">
        <f t="shared" ref="H119" si="141">J119+K119+L119</f>
        <v>152136253</v>
      </c>
      <c r="I119" s="27"/>
      <c r="J119" s="29">
        <v>0</v>
      </c>
      <c r="K119" s="29">
        <v>152136253</v>
      </c>
      <c r="L119" s="29">
        <v>0</v>
      </c>
      <c r="M119" s="28">
        <f t="shared" ref="M119" si="142">H119/G119</f>
        <v>0.84999999553032246</v>
      </c>
      <c r="N119" s="27">
        <f t="shared" ref="N119" si="143">O119+Q119+S119</f>
        <v>26847575</v>
      </c>
      <c r="O119" s="29">
        <v>16199965</v>
      </c>
      <c r="P119" s="28">
        <f t="shared" ref="P119" si="144">O119/G119</f>
        <v>9.0510775085221665E-2</v>
      </c>
      <c r="Q119" s="29">
        <v>0</v>
      </c>
      <c r="R119" s="28">
        <f t="shared" ref="R119" si="145">Q119/G119</f>
        <v>0</v>
      </c>
      <c r="S119" s="29">
        <v>10647610</v>
      </c>
      <c r="T119" s="28">
        <f t="shared" ref="T119" si="146">S119/G119</f>
        <v>5.9489229384455895E-2</v>
      </c>
      <c r="U119" s="39" t="s">
        <v>403</v>
      </c>
      <c r="V119" s="16" t="s">
        <v>291</v>
      </c>
      <c r="W119" s="88"/>
      <c r="X119" s="39" t="s">
        <v>403</v>
      </c>
      <c r="Y119" s="16" t="s">
        <v>291</v>
      </c>
      <c r="Z119" s="39" t="s">
        <v>476</v>
      </c>
      <c r="AA119" s="41" t="s">
        <v>290</v>
      </c>
      <c r="AB119" s="25">
        <v>2</v>
      </c>
      <c r="AC119" s="41" t="s">
        <v>290</v>
      </c>
      <c r="AD119" s="25">
        <v>4</v>
      </c>
      <c r="AE119" s="39" t="s">
        <v>403</v>
      </c>
      <c r="AF119" s="79">
        <v>42643</v>
      </c>
    </row>
    <row r="120" spans="1:32" s="14" customFormat="1" ht="60" customHeight="1" x14ac:dyDescent="0.2">
      <c r="A120" s="26">
        <v>55</v>
      </c>
      <c r="B120" s="38" t="s">
        <v>181</v>
      </c>
      <c r="C120" s="40" t="s">
        <v>258</v>
      </c>
      <c r="D120" s="30" t="s">
        <v>7</v>
      </c>
      <c r="E120" s="31" t="s">
        <v>12</v>
      </c>
      <c r="F120" s="30" t="s">
        <v>3</v>
      </c>
      <c r="G120" s="27">
        <f t="shared" si="133"/>
        <v>16643483</v>
      </c>
      <c r="H120" s="27">
        <f t="shared" si="134"/>
        <v>14146960</v>
      </c>
      <c r="I120" s="27"/>
      <c r="J120" s="29">
        <v>14146960</v>
      </c>
      <c r="K120" s="102">
        <v>0</v>
      </c>
      <c r="L120" s="29">
        <v>0</v>
      </c>
      <c r="M120" s="28">
        <f t="shared" si="135"/>
        <v>0.84999996695403235</v>
      </c>
      <c r="N120" s="27">
        <f t="shared" si="136"/>
        <v>2496523</v>
      </c>
      <c r="O120" s="29">
        <v>2496523</v>
      </c>
      <c r="P120" s="28">
        <f t="shared" si="137"/>
        <v>0.1500000330459676</v>
      </c>
      <c r="Q120" s="29">
        <v>0</v>
      </c>
      <c r="R120" s="28">
        <f t="shared" si="138"/>
        <v>0</v>
      </c>
      <c r="S120" s="29">
        <v>0</v>
      </c>
      <c r="T120" s="28">
        <f t="shared" si="139"/>
        <v>0</v>
      </c>
      <c r="U120" s="39" t="s">
        <v>457</v>
      </c>
      <c r="V120" s="16" t="s">
        <v>291</v>
      </c>
      <c r="W120" s="39"/>
      <c r="X120" s="39" t="s">
        <v>457</v>
      </c>
      <c r="Y120" s="16" t="s">
        <v>291</v>
      </c>
      <c r="Z120" s="43" t="s">
        <v>476</v>
      </c>
      <c r="AA120" s="41" t="s">
        <v>290</v>
      </c>
      <c r="AB120" s="25">
        <v>2</v>
      </c>
      <c r="AC120" s="41" t="s">
        <v>290</v>
      </c>
      <c r="AD120" s="25">
        <v>4</v>
      </c>
      <c r="AE120" s="39" t="s">
        <v>466</v>
      </c>
      <c r="AF120" s="39">
        <v>42643</v>
      </c>
    </row>
    <row r="121" spans="1:32" s="14" customFormat="1" ht="37.5" customHeight="1" x14ac:dyDescent="0.2">
      <c r="A121" s="26">
        <v>3</v>
      </c>
      <c r="B121" s="38" t="s">
        <v>203</v>
      </c>
      <c r="C121" s="40" t="s">
        <v>90</v>
      </c>
      <c r="D121" s="30" t="s">
        <v>7</v>
      </c>
      <c r="E121" s="31" t="s">
        <v>16</v>
      </c>
      <c r="F121" s="30" t="s">
        <v>3</v>
      </c>
      <c r="G121" s="27">
        <f t="shared" si="133"/>
        <v>14725609</v>
      </c>
      <c r="H121" s="27">
        <f t="shared" si="134"/>
        <v>12516768</v>
      </c>
      <c r="I121" s="27"/>
      <c r="J121" s="29">
        <v>12516768</v>
      </c>
      <c r="K121" s="29">
        <v>0</v>
      </c>
      <c r="L121" s="29">
        <v>0</v>
      </c>
      <c r="M121" s="28">
        <f t="shared" si="135"/>
        <v>0.85000002376811712</v>
      </c>
      <c r="N121" s="27">
        <f t="shared" si="136"/>
        <v>2208841</v>
      </c>
      <c r="O121" s="29">
        <v>0</v>
      </c>
      <c r="P121" s="28">
        <f t="shared" si="137"/>
        <v>0</v>
      </c>
      <c r="Q121" s="29">
        <v>2208841</v>
      </c>
      <c r="R121" s="28">
        <f t="shared" si="138"/>
        <v>0.14999997623188283</v>
      </c>
      <c r="S121" s="29">
        <v>0</v>
      </c>
      <c r="T121" s="28">
        <f t="shared" si="139"/>
        <v>0</v>
      </c>
      <c r="U121" s="39" t="s">
        <v>457</v>
      </c>
      <c r="V121" s="77" t="s">
        <v>688</v>
      </c>
      <c r="W121" s="88"/>
      <c r="X121" s="39" t="s">
        <v>409</v>
      </c>
      <c r="Y121" s="41" t="s">
        <v>290</v>
      </c>
      <c r="Z121" s="39" t="s">
        <v>476</v>
      </c>
      <c r="AA121" s="41" t="s">
        <v>290</v>
      </c>
      <c r="AB121" s="25">
        <v>2</v>
      </c>
      <c r="AC121" s="41" t="s">
        <v>290</v>
      </c>
      <c r="AD121" s="25">
        <v>4</v>
      </c>
      <c r="AE121" s="39" t="s">
        <v>470</v>
      </c>
      <c r="AF121" s="39">
        <v>42643</v>
      </c>
    </row>
    <row r="122" spans="1:32" s="14" customFormat="1" ht="40.5" customHeight="1" x14ac:dyDescent="0.2">
      <c r="A122" s="63">
        <v>44</v>
      </c>
      <c r="B122" s="38" t="s">
        <v>194</v>
      </c>
      <c r="C122" s="40" t="s">
        <v>195</v>
      </c>
      <c r="D122" s="30" t="s">
        <v>7</v>
      </c>
      <c r="E122" s="31" t="s">
        <v>16</v>
      </c>
      <c r="F122" s="30" t="s">
        <v>3</v>
      </c>
      <c r="G122" s="27">
        <f t="shared" si="133"/>
        <v>407810999</v>
      </c>
      <c r="H122" s="27">
        <f t="shared" si="134"/>
        <v>346639348</v>
      </c>
      <c r="I122" s="27"/>
      <c r="J122" s="29">
        <v>346639348</v>
      </c>
      <c r="K122" s="29">
        <v>0</v>
      </c>
      <c r="L122" s="29">
        <v>0</v>
      </c>
      <c r="M122" s="28">
        <f t="shared" si="135"/>
        <v>0.84999999718006625</v>
      </c>
      <c r="N122" s="27">
        <f t="shared" si="136"/>
        <v>61171651</v>
      </c>
      <c r="O122" s="29">
        <v>0</v>
      </c>
      <c r="P122" s="28">
        <f t="shared" si="137"/>
        <v>0</v>
      </c>
      <c r="Q122" s="29">
        <v>0</v>
      </c>
      <c r="R122" s="28">
        <f t="shared" si="138"/>
        <v>0</v>
      </c>
      <c r="S122" s="29">
        <v>61171651</v>
      </c>
      <c r="T122" s="28">
        <f t="shared" si="139"/>
        <v>0.15000000281993375</v>
      </c>
      <c r="U122" s="39" t="s">
        <v>502</v>
      </c>
      <c r="V122" s="41" t="s">
        <v>290</v>
      </c>
      <c r="W122" s="26"/>
      <c r="X122" s="39" t="s">
        <v>504</v>
      </c>
      <c r="Y122" s="41" t="s">
        <v>290</v>
      </c>
      <c r="Z122" s="39" t="s">
        <v>451</v>
      </c>
      <c r="AA122" s="41" t="s">
        <v>290</v>
      </c>
      <c r="AB122" s="25">
        <v>2</v>
      </c>
      <c r="AC122" s="41" t="s">
        <v>290</v>
      </c>
      <c r="AD122" s="25" t="s">
        <v>531</v>
      </c>
      <c r="AE122" s="39" t="s">
        <v>475</v>
      </c>
      <c r="AF122" s="79">
        <v>42674</v>
      </c>
    </row>
    <row r="123" spans="1:32" ht="40.5" customHeight="1" x14ac:dyDescent="0.2">
      <c r="A123" s="63">
        <v>96</v>
      </c>
      <c r="B123" s="15" t="s">
        <v>166</v>
      </c>
      <c r="C123" s="40" t="s">
        <v>578</v>
      </c>
      <c r="D123" s="38" t="s">
        <v>154</v>
      </c>
      <c r="E123" s="13" t="s">
        <v>11</v>
      </c>
      <c r="F123" s="38" t="s">
        <v>4</v>
      </c>
      <c r="G123" s="27">
        <f>H123+N123</f>
        <v>25018615</v>
      </c>
      <c r="H123" s="27">
        <f>J123+K123+L123</f>
        <v>20014892</v>
      </c>
      <c r="I123" s="27"/>
      <c r="J123" s="27">
        <v>0</v>
      </c>
      <c r="K123" s="27">
        <v>20014892</v>
      </c>
      <c r="L123" s="27">
        <v>0</v>
      </c>
      <c r="M123" s="28">
        <f t="shared" ref="M123:M128" si="147">H123/G123</f>
        <v>0.8</v>
      </c>
      <c r="N123" s="27">
        <f>O123+Q123+S123</f>
        <v>5003723</v>
      </c>
      <c r="O123" s="27">
        <v>0</v>
      </c>
      <c r="P123" s="28">
        <f t="shared" ref="P123:P128" si="148">O123/G123</f>
        <v>0</v>
      </c>
      <c r="Q123" s="27">
        <v>0</v>
      </c>
      <c r="R123" s="28">
        <f t="shared" ref="R123:R128" si="149">Q123/G123</f>
        <v>0</v>
      </c>
      <c r="S123" s="27">
        <v>5003723</v>
      </c>
      <c r="T123" s="28">
        <f t="shared" ref="T123:T128" si="150">S123/G123</f>
        <v>0.2</v>
      </c>
      <c r="U123" s="37" t="s">
        <v>211</v>
      </c>
      <c r="V123" s="16" t="s">
        <v>291</v>
      </c>
      <c r="W123" s="39"/>
      <c r="X123" s="39" t="s">
        <v>451</v>
      </c>
      <c r="Y123" s="41" t="s">
        <v>290</v>
      </c>
      <c r="Z123" s="39" t="s">
        <v>550</v>
      </c>
      <c r="AA123" s="41" t="s">
        <v>290</v>
      </c>
      <c r="AB123" s="39" t="s">
        <v>584</v>
      </c>
      <c r="AC123" s="41" t="s">
        <v>290</v>
      </c>
      <c r="AD123" s="25">
        <v>4</v>
      </c>
      <c r="AE123" s="39" t="s">
        <v>584</v>
      </c>
      <c r="AF123" s="79">
        <v>42766</v>
      </c>
    </row>
    <row r="124" spans="1:32" s="14" customFormat="1" ht="56.25" customHeight="1" x14ac:dyDescent="0.2">
      <c r="A124" s="26">
        <v>9</v>
      </c>
      <c r="B124" s="15" t="s">
        <v>162</v>
      </c>
      <c r="C124" s="40" t="s">
        <v>163</v>
      </c>
      <c r="D124" s="38" t="s">
        <v>154</v>
      </c>
      <c r="E124" s="13" t="s">
        <v>17</v>
      </c>
      <c r="F124" s="38" t="s">
        <v>4</v>
      </c>
      <c r="G124" s="27">
        <f>H124+N124</f>
        <v>34000000</v>
      </c>
      <c r="H124" s="27">
        <f>J124+K124+L124</f>
        <v>28900000</v>
      </c>
      <c r="I124" s="27"/>
      <c r="J124" s="27">
        <v>0</v>
      </c>
      <c r="K124" s="27">
        <v>28900000</v>
      </c>
      <c r="L124" s="27">
        <v>0</v>
      </c>
      <c r="M124" s="28">
        <f t="shared" si="147"/>
        <v>0.85</v>
      </c>
      <c r="N124" s="27">
        <f>O124+Q124+S124</f>
        <v>5100000</v>
      </c>
      <c r="O124" s="27">
        <v>1972000</v>
      </c>
      <c r="P124" s="28">
        <f t="shared" si="148"/>
        <v>5.8000000000000003E-2</v>
      </c>
      <c r="Q124" s="27">
        <v>0</v>
      </c>
      <c r="R124" s="28">
        <f t="shared" si="149"/>
        <v>0</v>
      </c>
      <c r="S124" s="27">
        <v>3128000</v>
      </c>
      <c r="T124" s="28">
        <f t="shared" si="150"/>
        <v>9.1999999999999998E-2</v>
      </c>
      <c r="U124" s="39" t="s">
        <v>409</v>
      </c>
      <c r="V124" s="41" t="s">
        <v>290</v>
      </c>
      <c r="W124" s="39"/>
      <c r="X124" s="39" t="s">
        <v>509</v>
      </c>
      <c r="Y124" s="41" t="s">
        <v>290</v>
      </c>
      <c r="Z124" s="39" t="s">
        <v>510</v>
      </c>
      <c r="AA124" s="41" t="s">
        <v>290</v>
      </c>
      <c r="AB124" s="25">
        <v>2</v>
      </c>
      <c r="AC124" s="41" t="s">
        <v>290</v>
      </c>
      <c r="AD124" s="25">
        <v>4</v>
      </c>
      <c r="AE124" s="39" t="s">
        <v>466</v>
      </c>
      <c r="AF124" s="39">
        <v>42825</v>
      </c>
    </row>
    <row r="125" spans="1:32" s="14" customFormat="1" ht="36" customHeight="1" x14ac:dyDescent="0.2">
      <c r="A125" s="63">
        <v>50</v>
      </c>
      <c r="B125" s="38" t="s">
        <v>238</v>
      </c>
      <c r="C125" s="40" t="s">
        <v>289</v>
      </c>
      <c r="D125" s="30" t="s">
        <v>7</v>
      </c>
      <c r="E125" s="31" t="s">
        <v>17</v>
      </c>
      <c r="F125" s="30" t="s">
        <v>5</v>
      </c>
      <c r="G125" s="29">
        <f>H125+N125</f>
        <v>4874359</v>
      </c>
      <c r="H125" s="27">
        <f>J125+K125+L125</f>
        <v>4092205</v>
      </c>
      <c r="I125" s="27"/>
      <c r="J125" s="29">
        <v>0</v>
      </c>
      <c r="K125" s="29">
        <v>0</v>
      </c>
      <c r="L125" s="29">
        <v>4092205</v>
      </c>
      <c r="M125" s="28">
        <f t="shared" si="147"/>
        <v>0.83953705502610698</v>
      </c>
      <c r="N125" s="27">
        <f>O125+Q125+S125</f>
        <v>782154</v>
      </c>
      <c r="O125" s="27">
        <v>782154</v>
      </c>
      <c r="P125" s="28">
        <f t="shared" si="148"/>
        <v>0.16046294497389299</v>
      </c>
      <c r="Q125" s="29">
        <v>0</v>
      </c>
      <c r="R125" s="28">
        <f t="shared" si="149"/>
        <v>0</v>
      </c>
      <c r="S125" s="29">
        <v>0</v>
      </c>
      <c r="T125" s="28">
        <f t="shared" si="150"/>
        <v>0</v>
      </c>
      <c r="U125" s="100" t="s">
        <v>153</v>
      </c>
      <c r="V125" s="42" t="s">
        <v>290</v>
      </c>
      <c r="W125" s="88"/>
      <c r="X125" s="100" t="s">
        <v>153</v>
      </c>
      <c r="Y125" s="42" t="s">
        <v>290</v>
      </c>
      <c r="Z125" s="100" t="s">
        <v>148</v>
      </c>
      <c r="AA125" s="41" t="s">
        <v>290</v>
      </c>
      <c r="AB125" s="25">
        <v>2</v>
      </c>
      <c r="AC125" s="42" t="s">
        <v>290</v>
      </c>
      <c r="AD125" s="25">
        <v>4</v>
      </c>
      <c r="AE125" s="39" t="s">
        <v>470</v>
      </c>
      <c r="AF125" s="79">
        <v>42825</v>
      </c>
    </row>
    <row r="126" spans="1:32" ht="43.5" customHeight="1" x14ac:dyDescent="0.2">
      <c r="A126" s="63">
        <v>22</v>
      </c>
      <c r="B126" s="38" t="s">
        <v>548</v>
      </c>
      <c r="C126" s="40" t="s">
        <v>549</v>
      </c>
      <c r="D126" s="30" t="s">
        <v>154</v>
      </c>
      <c r="E126" s="31" t="s">
        <v>12</v>
      </c>
      <c r="F126" s="30" t="s">
        <v>3</v>
      </c>
      <c r="G126" s="27">
        <v>26240711</v>
      </c>
      <c r="H126" s="27">
        <v>9184249</v>
      </c>
      <c r="I126" s="27"/>
      <c r="J126" s="27">
        <v>9184249</v>
      </c>
      <c r="K126" s="29">
        <v>0</v>
      </c>
      <c r="L126" s="29">
        <v>0</v>
      </c>
      <c r="M126" s="28">
        <f t="shared" si="147"/>
        <v>0.35000000571630852</v>
      </c>
      <c r="N126" s="27">
        <v>17056462</v>
      </c>
      <c r="O126" s="29">
        <v>0</v>
      </c>
      <c r="P126" s="28">
        <f t="shared" si="148"/>
        <v>0</v>
      </c>
      <c r="Q126" s="27">
        <v>0</v>
      </c>
      <c r="R126" s="28">
        <f t="shared" si="149"/>
        <v>0</v>
      </c>
      <c r="S126" s="27">
        <v>17056462</v>
      </c>
      <c r="T126" s="28">
        <f t="shared" si="150"/>
        <v>0.64999999428369148</v>
      </c>
      <c r="U126" s="39" t="s">
        <v>451</v>
      </c>
      <c r="V126" s="41" t="s">
        <v>290</v>
      </c>
      <c r="W126" s="39"/>
      <c r="X126" s="39" t="s">
        <v>451</v>
      </c>
      <c r="Y126" s="41" t="s">
        <v>290</v>
      </c>
      <c r="Z126" s="39" t="s">
        <v>148</v>
      </c>
      <c r="AA126" s="41" t="s">
        <v>290</v>
      </c>
      <c r="AB126" s="25">
        <v>5</v>
      </c>
      <c r="AC126" s="41" t="s">
        <v>290</v>
      </c>
      <c r="AD126" s="25">
        <v>4</v>
      </c>
      <c r="AE126" s="39" t="s">
        <v>148</v>
      </c>
      <c r="AF126" s="79">
        <v>42825</v>
      </c>
    </row>
    <row r="127" spans="1:32" s="14" customFormat="1" ht="39" customHeight="1" x14ac:dyDescent="0.2">
      <c r="A127" s="63">
        <v>84</v>
      </c>
      <c r="B127" s="15" t="s">
        <v>33</v>
      </c>
      <c r="C127" s="99" t="s">
        <v>271</v>
      </c>
      <c r="D127" s="30" t="s">
        <v>154</v>
      </c>
      <c r="E127" s="31" t="s">
        <v>17</v>
      </c>
      <c r="F127" s="30" t="s">
        <v>5</v>
      </c>
      <c r="G127" s="27">
        <f>H127+N127</f>
        <v>5407500</v>
      </c>
      <c r="H127" s="27">
        <f>J127+K127+L127</f>
        <v>4596375</v>
      </c>
      <c r="I127" s="27"/>
      <c r="J127" s="29">
        <v>0</v>
      </c>
      <c r="K127" s="29">
        <v>0</v>
      </c>
      <c r="L127" s="27">
        <v>4596375</v>
      </c>
      <c r="M127" s="28">
        <f t="shared" si="147"/>
        <v>0.85</v>
      </c>
      <c r="N127" s="27">
        <f>O127+Q127+S127</f>
        <v>811125</v>
      </c>
      <c r="O127" s="27">
        <v>811125</v>
      </c>
      <c r="P127" s="28">
        <f t="shared" si="148"/>
        <v>0.15</v>
      </c>
      <c r="Q127" s="29">
        <v>0</v>
      </c>
      <c r="R127" s="28">
        <f t="shared" si="149"/>
        <v>0</v>
      </c>
      <c r="S127" s="29">
        <v>0</v>
      </c>
      <c r="T127" s="28">
        <f t="shared" si="150"/>
        <v>0</v>
      </c>
      <c r="U127" s="100" t="s">
        <v>148</v>
      </c>
      <c r="V127" s="42" t="s">
        <v>290</v>
      </c>
      <c r="W127" s="26"/>
      <c r="X127" s="100" t="s">
        <v>148</v>
      </c>
      <c r="Y127" s="42" t="s">
        <v>290</v>
      </c>
      <c r="Z127" s="100" t="s">
        <v>155</v>
      </c>
      <c r="AA127" s="41" t="s">
        <v>290</v>
      </c>
      <c r="AB127" s="62">
        <v>2</v>
      </c>
      <c r="AC127" s="42" t="s">
        <v>290</v>
      </c>
      <c r="AD127" s="25">
        <v>4</v>
      </c>
      <c r="AE127" s="39" t="s">
        <v>470</v>
      </c>
      <c r="AF127" s="39">
        <v>42916</v>
      </c>
    </row>
    <row r="128" spans="1:32" s="14" customFormat="1" ht="31.5" customHeight="1" x14ac:dyDescent="0.2">
      <c r="A128" s="26">
        <v>85</v>
      </c>
      <c r="B128" s="108" t="s">
        <v>33</v>
      </c>
      <c r="C128" s="109" t="s">
        <v>272</v>
      </c>
      <c r="D128" s="30" t="s">
        <v>154</v>
      </c>
      <c r="E128" s="31" t="s">
        <v>17</v>
      </c>
      <c r="F128" s="30" t="s">
        <v>5</v>
      </c>
      <c r="G128" s="27">
        <f t="shared" ref="G128:G131" si="151">H128+N128</f>
        <v>5407500</v>
      </c>
      <c r="H128" s="27">
        <v>4596375</v>
      </c>
      <c r="I128" s="27"/>
      <c r="J128" s="29">
        <v>0</v>
      </c>
      <c r="K128" s="29">
        <v>0</v>
      </c>
      <c r="L128" s="27">
        <v>4596375</v>
      </c>
      <c r="M128" s="28">
        <f t="shared" si="147"/>
        <v>0.85</v>
      </c>
      <c r="N128" s="27">
        <f>O128</f>
        <v>811125</v>
      </c>
      <c r="O128" s="27">
        <v>811125</v>
      </c>
      <c r="P128" s="28">
        <f t="shared" si="148"/>
        <v>0.15</v>
      </c>
      <c r="Q128" s="29">
        <v>0</v>
      </c>
      <c r="R128" s="28">
        <f t="shared" si="149"/>
        <v>0</v>
      </c>
      <c r="S128" s="29">
        <v>0</v>
      </c>
      <c r="T128" s="28">
        <f t="shared" si="150"/>
        <v>0</v>
      </c>
      <c r="U128" s="100" t="s">
        <v>148</v>
      </c>
      <c r="V128" s="42" t="s">
        <v>290</v>
      </c>
      <c r="W128" s="26"/>
      <c r="X128" s="100" t="s">
        <v>148</v>
      </c>
      <c r="Y128" s="42" t="s">
        <v>290</v>
      </c>
      <c r="Z128" s="100" t="s">
        <v>155</v>
      </c>
      <c r="AA128" s="41" t="s">
        <v>290</v>
      </c>
      <c r="AB128" s="62">
        <v>2</v>
      </c>
      <c r="AC128" s="42" t="s">
        <v>290</v>
      </c>
      <c r="AD128" s="25">
        <v>4</v>
      </c>
      <c r="AE128" s="39" t="s">
        <v>470</v>
      </c>
      <c r="AF128" s="39">
        <v>42916</v>
      </c>
    </row>
    <row r="129" spans="1:32" ht="39.75" customHeight="1" x14ac:dyDescent="0.2">
      <c r="A129" s="63">
        <v>86</v>
      </c>
      <c r="B129" s="15" t="s">
        <v>67</v>
      </c>
      <c r="C129" s="99" t="s">
        <v>273</v>
      </c>
      <c r="D129" s="30" t="s">
        <v>154</v>
      </c>
      <c r="E129" s="31" t="s">
        <v>17</v>
      </c>
      <c r="F129" s="30" t="s">
        <v>5</v>
      </c>
      <c r="G129" s="30">
        <f t="shared" si="151"/>
        <v>11446897</v>
      </c>
      <c r="H129" s="27">
        <f>J129+K129+L129</f>
        <v>9729862</v>
      </c>
      <c r="I129" s="27"/>
      <c r="J129" s="29">
        <v>0</v>
      </c>
      <c r="K129" s="29">
        <v>0</v>
      </c>
      <c r="L129" s="29">
        <v>9729862</v>
      </c>
      <c r="M129" s="28">
        <f>H129/G129</f>
        <v>0.84999996068803629</v>
      </c>
      <c r="N129" s="27">
        <f t="shared" ref="N129:N134" si="152">O129+Q129+S129</f>
        <v>1717035</v>
      </c>
      <c r="O129" s="29">
        <v>1717035</v>
      </c>
      <c r="P129" s="28">
        <f>O129/G129</f>
        <v>0.15000003931196376</v>
      </c>
      <c r="Q129" s="29">
        <v>0</v>
      </c>
      <c r="R129" s="28">
        <f>Q129/G129</f>
        <v>0</v>
      </c>
      <c r="S129" s="29">
        <v>0</v>
      </c>
      <c r="T129" s="28">
        <f>S129/G129</f>
        <v>0</v>
      </c>
      <c r="U129" s="100" t="s">
        <v>148</v>
      </c>
      <c r="V129" s="42" t="s">
        <v>290</v>
      </c>
      <c r="W129" s="88"/>
      <c r="X129" s="100" t="s">
        <v>148</v>
      </c>
      <c r="Y129" s="42" t="s">
        <v>290</v>
      </c>
      <c r="Z129" s="100" t="s">
        <v>155</v>
      </c>
      <c r="AA129" s="41" t="s">
        <v>290</v>
      </c>
      <c r="AB129" s="62">
        <v>2</v>
      </c>
      <c r="AC129" s="42" t="s">
        <v>290</v>
      </c>
      <c r="AD129" s="25">
        <v>4</v>
      </c>
      <c r="AE129" s="39" t="s">
        <v>470</v>
      </c>
      <c r="AF129" s="79">
        <v>42916</v>
      </c>
    </row>
    <row r="130" spans="1:32" s="14" customFormat="1" ht="39" customHeight="1" x14ac:dyDescent="0.2">
      <c r="A130" s="26">
        <v>87</v>
      </c>
      <c r="B130" s="108" t="s">
        <v>67</v>
      </c>
      <c r="C130" s="109" t="s">
        <v>274</v>
      </c>
      <c r="D130" s="30" t="s">
        <v>154</v>
      </c>
      <c r="E130" s="31" t="s">
        <v>17</v>
      </c>
      <c r="F130" s="30" t="s">
        <v>5</v>
      </c>
      <c r="G130" s="30">
        <f t="shared" si="151"/>
        <v>11446895</v>
      </c>
      <c r="H130" s="27">
        <v>9729861</v>
      </c>
      <c r="I130" s="27"/>
      <c r="J130" s="29">
        <v>0</v>
      </c>
      <c r="K130" s="29">
        <v>0</v>
      </c>
      <c r="L130" s="29">
        <v>9729861</v>
      </c>
      <c r="M130" s="28">
        <f t="shared" ref="M130:M131" si="153">H130/G130</f>
        <v>0.85000002183998369</v>
      </c>
      <c r="N130" s="27">
        <f t="shared" si="152"/>
        <v>1717034</v>
      </c>
      <c r="O130" s="29">
        <v>1717034</v>
      </c>
      <c r="P130" s="28">
        <f t="shared" ref="P130:P131" si="154">O130/G130</f>
        <v>0.14999997816001631</v>
      </c>
      <c r="Q130" s="29">
        <v>0</v>
      </c>
      <c r="R130" s="28">
        <f t="shared" ref="R130:R131" si="155">Q130/G130</f>
        <v>0</v>
      </c>
      <c r="S130" s="29">
        <v>0</v>
      </c>
      <c r="T130" s="28">
        <f t="shared" ref="T130:T131" si="156">S130/G130</f>
        <v>0</v>
      </c>
      <c r="U130" s="100" t="s">
        <v>148</v>
      </c>
      <c r="V130" s="42" t="s">
        <v>290</v>
      </c>
      <c r="W130" s="88"/>
      <c r="X130" s="100" t="s">
        <v>148</v>
      </c>
      <c r="Y130" s="42" t="s">
        <v>290</v>
      </c>
      <c r="Z130" s="100" t="s">
        <v>155</v>
      </c>
      <c r="AA130" s="41" t="s">
        <v>290</v>
      </c>
      <c r="AB130" s="62">
        <v>2</v>
      </c>
      <c r="AC130" s="42" t="s">
        <v>290</v>
      </c>
      <c r="AD130" s="25">
        <v>4</v>
      </c>
      <c r="AE130" s="39" t="s">
        <v>470</v>
      </c>
      <c r="AF130" s="79">
        <v>42916</v>
      </c>
    </row>
    <row r="131" spans="1:32" ht="42" customHeight="1" x14ac:dyDescent="0.2">
      <c r="A131" s="63">
        <v>88</v>
      </c>
      <c r="B131" s="108" t="s">
        <v>67</v>
      </c>
      <c r="C131" s="109" t="s">
        <v>275</v>
      </c>
      <c r="D131" s="30" t="s">
        <v>154</v>
      </c>
      <c r="E131" s="31" t="s">
        <v>17</v>
      </c>
      <c r="F131" s="30" t="s">
        <v>5</v>
      </c>
      <c r="G131" s="30">
        <f t="shared" si="151"/>
        <v>11446893</v>
      </c>
      <c r="H131" s="27">
        <v>9729860</v>
      </c>
      <c r="I131" s="27"/>
      <c r="J131" s="29">
        <v>0</v>
      </c>
      <c r="K131" s="29">
        <v>0</v>
      </c>
      <c r="L131" s="29">
        <v>9729860</v>
      </c>
      <c r="M131" s="28">
        <f t="shared" si="153"/>
        <v>0.85000008299195251</v>
      </c>
      <c r="N131" s="27">
        <f t="shared" si="152"/>
        <v>1717033</v>
      </c>
      <c r="O131" s="29">
        <v>1717033</v>
      </c>
      <c r="P131" s="28">
        <f t="shared" si="154"/>
        <v>0.14999991700804752</v>
      </c>
      <c r="Q131" s="29">
        <v>0</v>
      </c>
      <c r="R131" s="28">
        <f t="shared" si="155"/>
        <v>0</v>
      </c>
      <c r="S131" s="29">
        <v>0</v>
      </c>
      <c r="T131" s="28">
        <f t="shared" si="156"/>
        <v>0</v>
      </c>
      <c r="U131" s="100" t="s">
        <v>148</v>
      </c>
      <c r="V131" s="42" t="s">
        <v>290</v>
      </c>
      <c r="W131" s="88"/>
      <c r="X131" s="100" t="s">
        <v>148</v>
      </c>
      <c r="Y131" s="42" t="s">
        <v>290</v>
      </c>
      <c r="Z131" s="100" t="s">
        <v>155</v>
      </c>
      <c r="AA131" s="41" t="s">
        <v>290</v>
      </c>
      <c r="AB131" s="62">
        <v>2</v>
      </c>
      <c r="AC131" s="42" t="s">
        <v>290</v>
      </c>
      <c r="AD131" s="25">
        <v>4</v>
      </c>
      <c r="AE131" s="39" t="s">
        <v>470</v>
      </c>
      <c r="AF131" s="79">
        <v>42916</v>
      </c>
    </row>
    <row r="132" spans="1:32" ht="45.75" customHeight="1" x14ac:dyDescent="0.2">
      <c r="A132" s="26">
        <v>89</v>
      </c>
      <c r="B132" s="110" t="s">
        <v>103</v>
      </c>
      <c r="C132" s="111" t="s">
        <v>112</v>
      </c>
      <c r="D132" s="30" t="s">
        <v>154</v>
      </c>
      <c r="E132" s="31" t="s">
        <v>17</v>
      </c>
      <c r="F132" s="30" t="s">
        <v>5</v>
      </c>
      <c r="G132" s="27">
        <f>H132+N132</f>
        <v>20000000</v>
      </c>
      <c r="H132" s="27">
        <f>J132+K132+L132</f>
        <v>17000000</v>
      </c>
      <c r="I132" s="27"/>
      <c r="J132" s="29">
        <v>0</v>
      </c>
      <c r="K132" s="29">
        <v>0</v>
      </c>
      <c r="L132" s="27">
        <v>17000000</v>
      </c>
      <c r="M132" s="28">
        <f t="shared" ref="M132:M140" si="157">H132/G132</f>
        <v>0.85</v>
      </c>
      <c r="N132" s="27">
        <f t="shared" si="152"/>
        <v>3000000</v>
      </c>
      <c r="O132" s="27">
        <v>3000000</v>
      </c>
      <c r="P132" s="28">
        <f t="shared" ref="P132:P140" si="158">O132/G132</f>
        <v>0.15</v>
      </c>
      <c r="Q132" s="29">
        <v>0</v>
      </c>
      <c r="R132" s="28">
        <f t="shared" ref="R132:R140" si="159">Q132/G132</f>
        <v>0</v>
      </c>
      <c r="S132" s="29">
        <v>0</v>
      </c>
      <c r="T132" s="28">
        <f>S132/G132</f>
        <v>0</v>
      </c>
      <c r="U132" s="39" t="s">
        <v>148</v>
      </c>
      <c r="V132" s="42" t="s">
        <v>290</v>
      </c>
      <c r="W132" s="26"/>
      <c r="X132" s="39" t="s">
        <v>148</v>
      </c>
      <c r="Y132" s="42" t="s">
        <v>290</v>
      </c>
      <c r="Z132" s="39" t="s">
        <v>155</v>
      </c>
      <c r="AA132" s="41" t="s">
        <v>290</v>
      </c>
      <c r="AB132" s="25">
        <v>2</v>
      </c>
      <c r="AC132" s="42" t="s">
        <v>290</v>
      </c>
      <c r="AD132" s="25">
        <v>4</v>
      </c>
      <c r="AE132" s="39" t="s">
        <v>470</v>
      </c>
      <c r="AF132" s="39">
        <v>42916</v>
      </c>
    </row>
    <row r="133" spans="1:32" s="14" customFormat="1" ht="49.5" customHeight="1" x14ac:dyDescent="0.2">
      <c r="A133" s="26">
        <v>53</v>
      </c>
      <c r="B133" s="38" t="s">
        <v>182</v>
      </c>
      <c r="C133" s="40" t="s">
        <v>184</v>
      </c>
      <c r="D133" s="30" t="s">
        <v>7</v>
      </c>
      <c r="E133" s="31" t="s">
        <v>12</v>
      </c>
      <c r="F133" s="30" t="s">
        <v>4</v>
      </c>
      <c r="G133" s="27">
        <f>H133+N133</f>
        <v>13647059</v>
      </c>
      <c r="H133" s="27">
        <f>J133+K133+L133</f>
        <v>11600000</v>
      </c>
      <c r="I133" s="27"/>
      <c r="J133" s="29">
        <v>0</v>
      </c>
      <c r="K133" s="27">
        <v>11600000</v>
      </c>
      <c r="L133" s="29">
        <v>0</v>
      </c>
      <c r="M133" s="28">
        <f t="shared" si="157"/>
        <v>0.84999998900862084</v>
      </c>
      <c r="N133" s="27">
        <f t="shared" si="152"/>
        <v>2047059</v>
      </c>
      <c r="O133" s="27">
        <v>2047059</v>
      </c>
      <c r="P133" s="28">
        <f t="shared" si="158"/>
        <v>0.15000001099137916</v>
      </c>
      <c r="Q133" s="29">
        <v>0</v>
      </c>
      <c r="R133" s="28">
        <f t="shared" si="159"/>
        <v>0</v>
      </c>
      <c r="S133" s="29">
        <v>0</v>
      </c>
      <c r="T133" s="28">
        <f>S133/G133</f>
        <v>0</v>
      </c>
      <c r="U133" s="39" t="s">
        <v>156</v>
      </c>
      <c r="V133" s="41" t="s">
        <v>290</v>
      </c>
      <c r="W133" s="39"/>
      <c r="X133" s="39" t="s">
        <v>156</v>
      </c>
      <c r="Y133" s="41" t="s">
        <v>290</v>
      </c>
      <c r="Z133" s="39" t="s">
        <v>159</v>
      </c>
      <c r="AA133" s="41" t="s">
        <v>290</v>
      </c>
      <c r="AB133" s="25">
        <v>2</v>
      </c>
      <c r="AC133" s="41" t="s">
        <v>290</v>
      </c>
      <c r="AD133" s="25">
        <v>4</v>
      </c>
      <c r="AE133" s="39" t="s">
        <v>470</v>
      </c>
      <c r="AF133" s="79">
        <v>43100</v>
      </c>
    </row>
    <row r="134" spans="1:32" ht="47.25" customHeight="1" x14ac:dyDescent="0.2">
      <c r="A134" s="63">
        <v>92</v>
      </c>
      <c r="B134" s="38" t="s">
        <v>247</v>
      </c>
      <c r="C134" s="40" t="s">
        <v>276</v>
      </c>
      <c r="D134" s="30" t="s">
        <v>154</v>
      </c>
      <c r="E134" s="31" t="s">
        <v>17</v>
      </c>
      <c r="F134" s="30" t="s">
        <v>5</v>
      </c>
      <c r="G134" s="27">
        <f t="shared" ref="G134:G135" si="160">H134+N134</f>
        <v>3090262</v>
      </c>
      <c r="H134" s="27">
        <f>J134+K134+L134</f>
        <v>2626723</v>
      </c>
      <c r="I134" s="27"/>
      <c r="J134" s="29">
        <v>0</v>
      </c>
      <c r="K134" s="29">
        <v>0</v>
      </c>
      <c r="L134" s="29">
        <v>2626723</v>
      </c>
      <c r="M134" s="28">
        <f t="shared" si="157"/>
        <v>0.85000009707914737</v>
      </c>
      <c r="N134" s="27">
        <f t="shared" si="152"/>
        <v>463539</v>
      </c>
      <c r="O134" s="29">
        <v>0</v>
      </c>
      <c r="P134" s="28">
        <f t="shared" si="158"/>
        <v>0</v>
      </c>
      <c r="Q134" s="29">
        <v>0</v>
      </c>
      <c r="R134" s="28">
        <f t="shared" si="159"/>
        <v>0</v>
      </c>
      <c r="S134" s="29">
        <v>463539</v>
      </c>
      <c r="T134" s="28">
        <f>S134/G134</f>
        <v>0.14999990292085266</v>
      </c>
      <c r="U134" s="39" t="s">
        <v>156</v>
      </c>
      <c r="V134" s="42" t="s">
        <v>290</v>
      </c>
      <c r="W134" s="26"/>
      <c r="X134" s="39" t="s">
        <v>156</v>
      </c>
      <c r="Y134" s="42" t="s">
        <v>290</v>
      </c>
      <c r="Z134" s="39" t="s">
        <v>159</v>
      </c>
      <c r="AA134" s="42" t="s">
        <v>290</v>
      </c>
      <c r="AB134" s="25">
        <v>2</v>
      </c>
      <c r="AC134" s="42" t="s">
        <v>290</v>
      </c>
      <c r="AD134" s="25">
        <v>4</v>
      </c>
      <c r="AE134" s="39" t="s">
        <v>470</v>
      </c>
      <c r="AF134" s="39">
        <v>43100</v>
      </c>
    </row>
    <row r="135" spans="1:32" ht="44.25" customHeight="1" x14ac:dyDescent="0.2">
      <c r="A135" s="26">
        <v>93</v>
      </c>
      <c r="B135" s="38" t="s">
        <v>247</v>
      </c>
      <c r="C135" s="40" t="s">
        <v>277</v>
      </c>
      <c r="D135" s="30" t="s">
        <v>154</v>
      </c>
      <c r="E135" s="31" t="s">
        <v>17</v>
      </c>
      <c r="F135" s="30" t="s">
        <v>5</v>
      </c>
      <c r="G135" s="27">
        <f t="shared" si="160"/>
        <v>1130925</v>
      </c>
      <c r="H135" s="27">
        <v>961286</v>
      </c>
      <c r="I135" s="27"/>
      <c r="J135" s="29">
        <v>0</v>
      </c>
      <c r="K135" s="29">
        <v>0</v>
      </c>
      <c r="L135" s="29">
        <v>961286</v>
      </c>
      <c r="M135" s="28">
        <f t="shared" si="157"/>
        <v>0.8499997789420165</v>
      </c>
      <c r="N135" s="27">
        <f>O135+S135</f>
        <v>169639</v>
      </c>
      <c r="O135" s="29">
        <v>0</v>
      </c>
      <c r="P135" s="28">
        <f t="shared" si="158"/>
        <v>0</v>
      </c>
      <c r="Q135" s="29">
        <v>0</v>
      </c>
      <c r="R135" s="28">
        <f t="shared" si="159"/>
        <v>0</v>
      </c>
      <c r="S135" s="29">
        <v>169639</v>
      </c>
      <c r="T135" s="28">
        <f>S135/G135</f>
        <v>0.1500002210579835</v>
      </c>
      <c r="U135" s="39" t="s">
        <v>156</v>
      </c>
      <c r="V135" s="42" t="s">
        <v>290</v>
      </c>
      <c r="W135" s="26"/>
      <c r="X135" s="39" t="s">
        <v>156</v>
      </c>
      <c r="Y135" s="42" t="s">
        <v>290</v>
      </c>
      <c r="Z135" s="39" t="s">
        <v>159</v>
      </c>
      <c r="AA135" s="42" t="s">
        <v>290</v>
      </c>
      <c r="AB135" s="25">
        <v>2</v>
      </c>
      <c r="AC135" s="42" t="s">
        <v>290</v>
      </c>
      <c r="AD135" s="25">
        <v>4</v>
      </c>
      <c r="AE135" s="39" t="s">
        <v>470</v>
      </c>
      <c r="AF135" s="39">
        <v>43100</v>
      </c>
    </row>
    <row r="136" spans="1:32" s="14" customFormat="1" ht="48" customHeight="1" x14ac:dyDescent="0.2">
      <c r="A136" s="26">
        <v>77</v>
      </c>
      <c r="B136" s="38" t="s">
        <v>204</v>
      </c>
      <c r="C136" s="40" t="s">
        <v>205</v>
      </c>
      <c r="D136" s="30" t="s">
        <v>7</v>
      </c>
      <c r="E136" s="31" t="s">
        <v>18</v>
      </c>
      <c r="F136" s="30" t="s">
        <v>5</v>
      </c>
      <c r="G136" s="27">
        <f>H136+N136</f>
        <v>3258896</v>
      </c>
      <c r="H136" s="27">
        <f>J136+K136+L136</f>
        <v>2770061</v>
      </c>
      <c r="I136" s="27"/>
      <c r="J136" s="29">
        <v>0</v>
      </c>
      <c r="K136" s="29">
        <v>0</v>
      </c>
      <c r="L136" s="29">
        <v>2770061</v>
      </c>
      <c r="M136" s="28">
        <f t="shared" si="157"/>
        <v>0.84999981588857088</v>
      </c>
      <c r="N136" s="27">
        <f>O136+Q136+S136</f>
        <v>488835</v>
      </c>
      <c r="O136" s="29">
        <v>488835</v>
      </c>
      <c r="P136" s="28">
        <f t="shared" si="158"/>
        <v>0.15000018411142915</v>
      </c>
      <c r="Q136" s="29">
        <v>0</v>
      </c>
      <c r="R136" s="28">
        <f t="shared" si="159"/>
        <v>0</v>
      </c>
      <c r="S136" s="29">
        <v>0</v>
      </c>
      <c r="T136" s="28">
        <f t="shared" ref="T136:T140" si="161">S136/G136</f>
        <v>0</v>
      </c>
      <c r="U136" s="39" t="s">
        <v>159</v>
      </c>
      <c r="V136" s="41" t="s">
        <v>290</v>
      </c>
      <c r="W136" s="26"/>
      <c r="X136" s="39" t="s">
        <v>159</v>
      </c>
      <c r="Y136" s="41" t="s">
        <v>290</v>
      </c>
      <c r="Z136" s="39" t="s">
        <v>161</v>
      </c>
      <c r="AA136" s="41" t="s">
        <v>290</v>
      </c>
      <c r="AB136" s="25">
        <v>2</v>
      </c>
      <c r="AC136" s="41" t="s">
        <v>290</v>
      </c>
      <c r="AD136" s="25">
        <v>4</v>
      </c>
      <c r="AE136" s="39" t="s">
        <v>470</v>
      </c>
      <c r="AF136" s="79">
        <v>43190</v>
      </c>
    </row>
    <row r="137" spans="1:32" s="14" customFormat="1" ht="63" customHeight="1" x14ac:dyDescent="0.2">
      <c r="A137" s="26">
        <v>135</v>
      </c>
      <c r="B137" s="15" t="s">
        <v>124</v>
      </c>
      <c r="C137" s="99" t="s">
        <v>286</v>
      </c>
      <c r="D137" s="30" t="s">
        <v>7</v>
      </c>
      <c r="E137" s="31" t="s">
        <v>13</v>
      </c>
      <c r="F137" s="30" t="s">
        <v>3</v>
      </c>
      <c r="G137" s="27">
        <f>H137+N137</f>
        <v>23950418</v>
      </c>
      <c r="H137" s="27">
        <f>J137+K137+L137</f>
        <v>20357855</v>
      </c>
      <c r="I137" s="27"/>
      <c r="J137" s="29">
        <v>20357855</v>
      </c>
      <c r="K137" s="29">
        <v>0</v>
      </c>
      <c r="L137" s="29">
        <v>0</v>
      </c>
      <c r="M137" s="28">
        <f t="shared" si="157"/>
        <v>0.84999998747412253</v>
      </c>
      <c r="N137" s="27">
        <f t="shared" ref="N137" si="162">O137+Q137+S137</f>
        <v>3592563</v>
      </c>
      <c r="O137" s="29">
        <v>3592563</v>
      </c>
      <c r="P137" s="28">
        <f t="shared" si="158"/>
        <v>0.15000001252587741</v>
      </c>
      <c r="Q137" s="29">
        <v>0</v>
      </c>
      <c r="R137" s="28">
        <f t="shared" si="159"/>
        <v>0</v>
      </c>
      <c r="S137" s="29">
        <v>0</v>
      </c>
      <c r="T137" s="28">
        <f t="shared" si="161"/>
        <v>0</v>
      </c>
      <c r="U137" s="30" t="s">
        <v>130</v>
      </c>
      <c r="V137" s="41" t="s">
        <v>290</v>
      </c>
      <c r="W137" s="39"/>
      <c r="X137" s="30" t="s">
        <v>131</v>
      </c>
      <c r="Y137" s="41" t="s">
        <v>290</v>
      </c>
      <c r="Z137" s="30" t="s">
        <v>132</v>
      </c>
      <c r="AA137" s="41" t="s">
        <v>290</v>
      </c>
      <c r="AB137" s="62">
        <v>2</v>
      </c>
      <c r="AC137" s="41" t="s">
        <v>290</v>
      </c>
      <c r="AD137" s="25">
        <v>4</v>
      </c>
      <c r="AE137" s="39" t="s">
        <v>470</v>
      </c>
      <c r="AF137" s="79">
        <v>43373</v>
      </c>
    </row>
    <row r="138" spans="1:32" ht="61.5" customHeight="1" x14ac:dyDescent="0.2">
      <c r="A138" s="26">
        <v>131</v>
      </c>
      <c r="B138" s="15" t="s">
        <v>126</v>
      </c>
      <c r="C138" s="99" t="s">
        <v>282</v>
      </c>
      <c r="D138" s="30" t="s">
        <v>7</v>
      </c>
      <c r="E138" s="31" t="s">
        <v>13</v>
      </c>
      <c r="F138" s="30" t="s">
        <v>5</v>
      </c>
      <c r="G138" s="27">
        <f>H138+N138</f>
        <v>4200048</v>
      </c>
      <c r="H138" s="27">
        <f>J138+K138+L138</f>
        <v>3570041</v>
      </c>
      <c r="I138" s="27"/>
      <c r="J138" s="29">
        <v>0</v>
      </c>
      <c r="K138" s="29">
        <v>0</v>
      </c>
      <c r="L138" s="29">
        <v>3570041</v>
      </c>
      <c r="M138" s="28">
        <f t="shared" si="157"/>
        <v>0.85000004761850345</v>
      </c>
      <c r="N138" s="27">
        <f>O138+Q138+S138</f>
        <v>630007</v>
      </c>
      <c r="O138" s="29">
        <v>630007</v>
      </c>
      <c r="P138" s="28">
        <f t="shared" si="158"/>
        <v>0.1499999523814966</v>
      </c>
      <c r="Q138" s="29">
        <v>0</v>
      </c>
      <c r="R138" s="28">
        <f t="shared" si="159"/>
        <v>0</v>
      </c>
      <c r="S138" s="29">
        <v>0</v>
      </c>
      <c r="T138" s="28">
        <f t="shared" si="161"/>
        <v>0</v>
      </c>
      <c r="U138" s="30" t="s">
        <v>130</v>
      </c>
      <c r="V138" s="41" t="s">
        <v>290</v>
      </c>
      <c r="W138" s="39"/>
      <c r="X138" s="30" t="s">
        <v>131</v>
      </c>
      <c r="Y138" s="41" t="s">
        <v>290</v>
      </c>
      <c r="Z138" s="30" t="s">
        <v>132</v>
      </c>
      <c r="AA138" s="41" t="s">
        <v>290</v>
      </c>
      <c r="AB138" s="62">
        <v>2</v>
      </c>
      <c r="AC138" s="41" t="s">
        <v>290</v>
      </c>
      <c r="AD138" s="25">
        <v>4</v>
      </c>
      <c r="AE138" s="39" t="s">
        <v>470</v>
      </c>
      <c r="AF138" s="79">
        <v>43373</v>
      </c>
    </row>
    <row r="139" spans="1:32" ht="56.25" customHeight="1" x14ac:dyDescent="0.2">
      <c r="A139" s="26">
        <v>133</v>
      </c>
      <c r="B139" s="15" t="s">
        <v>125</v>
      </c>
      <c r="C139" s="99" t="s">
        <v>284</v>
      </c>
      <c r="D139" s="30" t="s">
        <v>7</v>
      </c>
      <c r="E139" s="31" t="s">
        <v>13</v>
      </c>
      <c r="F139" s="30" t="s">
        <v>4</v>
      </c>
      <c r="G139" s="27">
        <f>H139+N139</f>
        <v>23047384</v>
      </c>
      <c r="H139" s="27">
        <f>J139+K139+L139</f>
        <v>19590276</v>
      </c>
      <c r="I139" s="27"/>
      <c r="J139" s="29">
        <v>0</v>
      </c>
      <c r="K139" s="29">
        <v>19590276</v>
      </c>
      <c r="L139" s="29">
        <v>0</v>
      </c>
      <c r="M139" s="28">
        <f t="shared" si="157"/>
        <v>0.84999998264445109</v>
      </c>
      <c r="N139" s="27">
        <f>O139+Q139+S139</f>
        <v>3457108</v>
      </c>
      <c r="O139" s="29">
        <v>3457108</v>
      </c>
      <c r="P139" s="28">
        <f t="shared" si="158"/>
        <v>0.15000001735554891</v>
      </c>
      <c r="Q139" s="29">
        <v>0</v>
      </c>
      <c r="R139" s="28">
        <f t="shared" si="159"/>
        <v>0</v>
      </c>
      <c r="S139" s="29">
        <v>0</v>
      </c>
      <c r="T139" s="28">
        <f t="shared" si="161"/>
        <v>0</v>
      </c>
      <c r="U139" s="30" t="s">
        <v>130</v>
      </c>
      <c r="V139" s="41" t="s">
        <v>290</v>
      </c>
      <c r="W139" s="39"/>
      <c r="X139" s="30" t="s">
        <v>131</v>
      </c>
      <c r="Y139" s="41" t="s">
        <v>290</v>
      </c>
      <c r="Z139" s="30" t="s">
        <v>132</v>
      </c>
      <c r="AA139" s="41" t="s">
        <v>290</v>
      </c>
      <c r="AB139" s="62">
        <v>2</v>
      </c>
      <c r="AC139" s="41" t="s">
        <v>290</v>
      </c>
      <c r="AD139" s="25">
        <v>4</v>
      </c>
      <c r="AE139" s="39" t="s">
        <v>470</v>
      </c>
      <c r="AF139" s="39">
        <v>43373</v>
      </c>
    </row>
    <row r="140" spans="1:32" ht="74.25" customHeight="1" x14ac:dyDescent="0.2">
      <c r="A140" s="26">
        <v>129</v>
      </c>
      <c r="B140" s="15" t="s">
        <v>127</v>
      </c>
      <c r="C140" s="99" t="s">
        <v>280</v>
      </c>
      <c r="D140" s="30" t="s">
        <v>7</v>
      </c>
      <c r="E140" s="31" t="s">
        <v>13</v>
      </c>
      <c r="F140" s="30" t="s">
        <v>5</v>
      </c>
      <c r="G140" s="27">
        <f>H140+N140</f>
        <v>12700000</v>
      </c>
      <c r="H140" s="27">
        <f>J140+K140+L140</f>
        <v>10795000</v>
      </c>
      <c r="I140" s="27"/>
      <c r="J140" s="29">
        <v>0</v>
      </c>
      <c r="K140" s="29">
        <v>0</v>
      </c>
      <c r="L140" s="29">
        <v>10795000</v>
      </c>
      <c r="M140" s="28">
        <f t="shared" si="157"/>
        <v>0.85</v>
      </c>
      <c r="N140" s="27">
        <f>O140+Q140+S140</f>
        <v>1905000</v>
      </c>
      <c r="O140" s="29">
        <v>1905000</v>
      </c>
      <c r="P140" s="28">
        <f t="shared" si="158"/>
        <v>0.15</v>
      </c>
      <c r="Q140" s="29">
        <v>0</v>
      </c>
      <c r="R140" s="28">
        <f t="shared" si="159"/>
        <v>0</v>
      </c>
      <c r="S140" s="29">
        <v>0</v>
      </c>
      <c r="T140" s="28">
        <f t="shared" si="161"/>
        <v>0</v>
      </c>
      <c r="U140" s="30" t="s">
        <v>130</v>
      </c>
      <c r="V140" s="41" t="s">
        <v>290</v>
      </c>
      <c r="W140" s="26"/>
      <c r="X140" s="30" t="s">
        <v>131</v>
      </c>
      <c r="Y140" s="41" t="s">
        <v>290</v>
      </c>
      <c r="Z140" s="30" t="s">
        <v>132</v>
      </c>
      <c r="AA140" s="41" t="s">
        <v>290</v>
      </c>
      <c r="AB140" s="62">
        <v>2</v>
      </c>
      <c r="AC140" s="41" t="s">
        <v>290</v>
      </c>
      <c r="AD140" s="25">
        <v>4</v>
      </c>
      <c r="AE140" s="39" t="s">
        <v>470</v>
      </c>
      <c r="AF140" s="39">
        <v>43373</v>
      </c>
    </row>
    <row r="141" spans="1:32" s="59" customFormat="1" ht="6.75" hidden="1" customHeight="1" x14ac:dyDescent="0.2">
      <c r="A141" s="50"/>
      <c r="B141" s="51"/>
      <c r="C141" s="52"/>
      <c r="D141" s="53"/>
      <c r="E141" s="54"/>
      <c r="F141" s="53"/>
      <c r="G141" s="55"/>
      <c r="H141" s="55"/>
      <c r="I141" s="55"/>
      <c r="J141" s="55"/>
      <c r="K141" s="55"/>
      <c r="L141" s="55"/>
      <c r="M141" s="55"/>
      <c r="N141" s="55"/>
      <c r="O141" s="55"/>
      <c r="P141" s="55"/>
      <c r="Q141" s="55"/>
      <c r="R141" s="55"/>
      <c r="S141" s="55"/>
      <c r="T141" s="56"/>
      <c r="U141" s="53"/>
      <c r="V141" s="17"/>
      <c r="W141" s="17"/>
      <c r="X141" s="53"/>
      <c r="Y141" s="17"/>
      <c r="Z141" s="53"/>
      <c r="AA141" s="17"/>
      <c r="AB141" s="57"/>
      <c r="AC141" s="53"/>
      <c r="AD141" s="58"/>
      <c r="AE141" s="53"/>
      <c r="AF141" s="53"/>
    </row>
    <row r="142" spans="1:32" s="59" customFormat="1" ht="21.75" customHeight="1" x14ac:dyDescent="0.2">
      <c r="A142" s="50"/>
      <c r="B142" s="51"/>
      <c r="C142" s="52"/>
      <c r="D142" s="53"/>
      <c r="E142" s="54"/>
      <c r="F142" s="53"/>
      <c r="G142" s="55"/>
      <c r="H142" s="55"/>
      <c r="I142" s="55"/>
      <c r="J142" s="55"/>
      <c r="K142" s="55"/>
      <c r="L142" s="55"/>
      <c r="M142" s="55"/>
      <c r="N142" s="55"/>
      <c r="O142" s="55"/>
      <c r="P142" s="55"/>
      <c r="Q142" s="55"/>
      <c r="R142" s="55"/>
      <c r="S142" s="55"/>
      <c r="T142" s="56"/>
      <c r="U142" s="53"/>
      <c r="V142" s="17"/>
      <c r="W142" s="17"/>
      <c r="X142" s="53"/>
      <c r="Y142" s="17"/>
      <c r="Z142" s="53"/>
      <c r="AA142" s="17"/>
      <c r="AB142" s="57"/>
      <c r="AC142" s="53"/>
      <c r="AD142" s="58"/>
      <c r="AE142" s="53"/>
      <c r="AF142" s="53"/>
    </row>
    <row r="143" spans="1:32" ht="17.25" customHeight="1" x14ac:dyDescent="0.2">
      <c r="B143" s="69" t="s">
        <v>526</v>
      </c>
      <c r="C143" s="69"/>
      <c r="T143" s="7"/>
    </row>
    <row r="144" spans="1:32" s="24" customFormat="1" ht="17.25" customHeight="1" x14ac:dyDescent="0.2">
      <c r="B144" s="69" t="s">
        <v>525</v>
      </c>
      <c r="U144" s="11"/>
      <c r="V144" s="11"/>
      <c r="W144" s="11"/>
      <c r="X144" s="11"/>
      <c r="Y144" s="11"/>
      <c r="Z144" s="11"/>
      <c r="AA144" s="11"/>
      <c r="AB144" s="36"/>
      <c r="AC144" s="11"/>
      <c r="AD144" s="33"/>
      <c r="AE144" s="11"/>
      <c r="AF144" s="11"/>
    </row>
    <row r="145" spans="2:45" s="24" customFormat="1" ht="17.25" customHeight="1" x14ac:dyDescent="0.2">
      <c r="B145" s="69" t="s">
        <v>527</v>
      </c>
      <c r="U145" s="11"/>
      <c r="V145" s="11"/>
      <c r="W145" s="11"/>
      <c r="X145" s="11"/>
      <c r="Y145" s="11"/>
      <c r="Z145" s="11"/>
      <c r="AA145" s="11"/>
      <c r="AB145" s="36"/>
      <c r="AC145" s="11"/>
      <c r="AD145" s="33"/>
      <c r="AE145" s="11"/>
      <c r="AF145" s="11"/>
    </row>
    <row r="146" spans="2:45" s="24" customFormat="1" ht="17.25" customHeight="1" x14ac:dyDescent="0.2">
      <c r="B146" s="98" t="s">
        <v>621</v>
      </c>
      <c r="U146" s="11"/>
      <c r="V146" s="11"/>
      <c r="W146" s="11"/>
      <c r="X146" s="11"/>
      <c r="Y146" s="11"/>
      <c r="Z146" s="11"/>
      <c r="AA146" s="11"/>
      <c r="AB146" s="36"/>
      <c r="AC146" s="11"/>
      <c r="AD146" s="33"/>
      <c r="AE146" s="11"/>
      <c r="AF146" s="11"/>
    </row>
    <row r="147" spans="2:45" s="24" customFormat="1" ht="17.25" customHeight="1" x14ac:dyDescent="0.2">
      <c r="B147" s="75" t="s">
        <v>529</v>
      </c>
      <c r="C147" s="75"/>
      <c r="D147" s="75"/>
      <c r="E147" s="75"/>
      <c r="F147" s="75"/>
      <c r="G147" s="75"/>
      <c r="H147" s="75"/>
      <c r="I147" s="75"/>
      <c r="J147" s="75"/>
      <c r="K147" s="75"/>
      <c r="L147" s="75"/>
      <c r="M147" s="75"/>
      <c r="N147" s="75"/>
      <c r="O147" s="75"/>
      <c r="P147" s="75"/>
      <c r="Q147" s="75"/>
      <c r="R147" s="75"/>
      <c r="S147" s="75"/>
      <c r="T147" s="75"/>
      <c r="U147" s="11"/>
      <c r="V147" s="11"/>
      <c r="W147" s="11"/>
      <c r="X147" s="11"/>
      <c r="Y147" s="11"/>
      <c r="Z147" s="11"/>
      <c r="AA147" s="11"/>
      <c r="AB147" s="36"/>
      <c r="AC147" s="11"/>
      <c r="AD147" s="33"/>
      <c r="AE147" s="11"/>
      <c r="AF147" s="11"/>
    </row>
    <row r="148" spans="2:45" s="24" customFormat="1" ht="17.25" customHeight="1" x14ac:dyDescent="0.2">
      <c r="B148" s="75" t="s">
        <v>532</v>
      </c>
      <c r="C148" s="75"/>
      <c r="D148" s="75"/>
      <c r="E148" s="75"/>
      <c r="F148" s="75"/>
      <c r="G148" s="75"/>
      <c r="H148" s="75"/>
      <c r="I148" s="75"/>
      <c r="J148" s="75"/>
      <c r="K148" s="75"/>
      <c r="L148" s="75"/>
      <c r="M148" s="75"/>
      <c r="N148" s="75"/>
      <c r="O148" s="75"/>
      <c r="P148" s="75"/>
      <c r="Q148" s="75"/>
      <c r="R148" s="75"/>
      <c r="S148" s="75"/>
      <c r="T148" s="75"/>
      <c r="U148" s="11"/>
      <c r="V148" s="11"/>
      <c r="W148" s="11"/>
      <c r="X148" s="11"/>
      <c r="Y148" s="11"/>
      <c r="Z148" s="11"/>
      <c r="AA148" s="11"/>
      <c r="AB148" s="36"/>
      <c r="AC148" s="11"/>
      <c r="AD148" s="33"/>
      <c r="AE148" s="11"/>
      <c r="AF148" s="11"/>
    </row>
    <row r="149" spans="2:45" ht="31.5" customHeight="1" x14ac:dyDescent="0.45">
      <c r="X149" s="72" t="s">
        <v>546</v>
      </c>
      <c r="Y149" s="73"/>
      <c r="Z149" s="73"/>
      <c r="AA149" s="74"/>
      <c r="AB149" s="74"/>
      <c r="AC149" s="72" t="s">
        <v>547</v>
      </c>
      <c r="AD149" s="70"/>
      <c r="AE149" s="70"/>
      <c r="AF149" s="70"/>
      <c r="AI149" s="71"/>
      <c r="AJ149" s="71"/>
      <c r="AK149" s="71"/>
      <c r="AL149" s="71"/>
      <c r="AM149" s="71"/>
      <c r="AN149" s="71"/>
      <c r="AO149" s="71"/>
      <c r="AP149" s="71"/>
      <c r="AQ149" s="71"/>
      <c r="AR149" s="71"/>
      <c r="AS149" s="2"/>
    </row>
    <row r="150" spans="2:45" ht="15" customHeight="1" x14ac:dyDescent="0.2">
      <c r="B150" s="70" t="s">
        <v>708</v>
      </c>
    </row>
    <row r="151" spans="2:45" ht="12.75" customHeight="1" x14ac:dyDescent="0.2">
      <c r="B151" s="70" t="s">
        <v>609</v>
      </c>
      <c r="H151" s="21"/>
      <c r="I151" s="21"/>
      <c r="T151" s="7"/>
    </row>
    <row r="152" spans="2:45" ht="12.75" customHeight="1" x14ac:dyDescent="0.2">
      <c r="B152" s="70" t="s">
        <v>610</v>
      </c>
      <c r="T152" s="7"/>
    </row>
    <row r="153" spans="2:45" x14ac:dyDescent="0.2">
      <c r="T153" s="7"/>
    </row>
    <row r="154" spans="2:45" collapsed="1" x14ac:dyDescent="0.2">
      <c r="T154" s="7"/>
    </row>
    <row r="155" spans="2:45" hidden="1" x14ac:dyDescent="0.2">
      <c r="D155" s="10"/>
      <c r="T155" s="7"/>
      <c r="AB155" s="11"/>
    </row>
    <row r="156" spans="2:45" hidden="1" x14ac:dyDescent="0.2">
      <c r="D156" s="10"/>
      <c r="T156" s="12"/>
      <c r="AB156" s="11"/>
    </row>
    <row r="157" spans="2:45" hidden="1" x14ac:dyDescent="0.2">
      <c r="D157" s="10"/>
      <c r="T157" s="12"/>
      <c r="AB157" s="11"/>
    </row>
    <row r="158" spans="2:45" hidden="1" x14ac:dyDescent="0.2">
      <c r="D158" s="10"/>
      <c r="T158" s="12"/>
      <c r="AB158" s="11"/>
    </row>
    <row r="159" spans="2:45" hidden="1" x14ac:dyDescent="0.2">
      <c r="D159" s="10"/>
      <c r="T159" s="12"/>
      <c r="AB159" s="11"/>
    </row>
    <row r="160" spans="2:45" hidden="1" x14ac:dyDescent="0.2">
      <c r="D160" s="10"/>
      <c r="AB160" s="11"/>
    </row>
    <row r="161" spans="4:28" hidden="1" x14ac:dyDescent="0.2">
      <c r="D161" s="10"/>
      <c r="AB161" s="11"/>
    </row>
    <row r="162" spans="4:28" hidden="1" x14ac:dyDescent="0.2">
      <c r="D162" s="10"/>
      <c r="AB162" s="11"/>
    </row>
    <row r="163" spans="4:28" hidden="1" x14ac:dyDescent="0.2">
      <c r="D163" s="10"/>
      <c r="AB163" s="11"/>
    </row>
    <row r="164" spans="4:28" hidden="1" x14ac:dyDescent="0.2">
      <c r="D164" s="10"/>
      <c r="AB164" s="11"/>
    </row>
    <row r="165" spans="4:28" hidden="1" x14ac:dyDescent="0.2">
      <c r="D165" s="10"/>
      <c r="AB165" s="11"/>
    </row>
    <row r="166" spans="4:28" hidden="1" x14ac:dyDescent="0.2">
      <c r="D166" s="10"/>
      <c r="AB166" s="11"/>
    </row>
    <row r="167" spans="4:28" hidden="1" x14ac:dyDescent="0.2">
      <c r="D167" s="10"/>
      <c r="AB167" s="11"/>
    </row>
    <row r="168" spans="4:28" hidden="1" x14ac:dyDescent="0.2">
      <c r="D168" s="10"/>
      <c r="AB168" s="11"/>
    </row>
    <row r="169" spans="4:28" hidden="1" x14ac:dyDescent="0.2">
      <c r="D169" s="10"/>
      <c r="AB169" s="11"/>
    </row>
    <row r="170" spans="4:28" hidden="1" x14ac:dyDescent="0.2">
      <c r="D170" s="10"/>
      <c r="AB170" s="11"/>
    </row>
    <row r="171" spans="4:28" hidden="1" x14ac:dyDescent="0.2">
      <c r="D171" s="10"/>
      <c r="AB171" s="11"/>
    </row>
    <row r="172" spans="4:28" hidden="1" x14ac:dyDescent="0.2">
      <c r="D172" s="10"/>
      <c r="AB172" s="11"/>
    </row>
    <row r="173" spans="4:28" hidden="1" x14ac:dyDescent="0.2">
      <c r="D173" s="10"/>
      <c r="AB173" s="11"/>
    </row>
    <row r="174" spans="4:28" hidden="1" x14ac:dyDescent="0.2">
      <c r="D174" s="10"/>
      <c r="AB174" s="11"/>
    </row>
    <row r="175" spans="4:28" hidden="1" x14ac:dyDescent="0.2">
      <c r="D175" s="10"/>
      <c r="AB175" s="11"/>
    </row>
    <row r="176" spans="4:28" hidden="1" x14ac:dyDescent="0.2">
      <c r="D176" s="10"/>
      <c r="AB176" s="11"/>
    </row>
    <row r="177" spans="4:28" hidden="1" x14ac:dyDescent="0.2">
      <c r="D177" s="10"/>
      <c r="AB177" s="11"/>
    </row>
    <row r="178" spans="4:28" hidden="1" x14ac:dyDescent="0.2">
      <c r="D178" s="10"/>
      <c r="AB178" s="11"/>
    </row>
    <row r="179" spans="4:28" hidden="1" x14ac:dyDescent="0.2">
      <c r="D179" s="10"/>
      <c r="AB179" s="11"/>
    </row>
    <row r="180" spans="4:28" hidden="1" x14ac:dyDescent="0.2">
      <c r="D180" s="10"/>
      <c r="AB180" s="11"/>
    </row>
    <row r="181" spans="4:28" hidden="1" x14ac:dyDescent="0.2">
      <c r="D181" s="10"/>
      <c r="AB181" s="11"/>
    </row>
    <row r="182" spans="4:28" hidden="1" x14ac:dyDescent="0.2">
      <c r="D182" s="10"/>
      <c r="AB182" s="11"/>
    </row>
    <row r="183" spans="4:28" hidden="1" x14ac:dyDescent="0.2">
      <c r="D183" s="10"/>
      <c r="AB183" s="11"/>
    </row>
    <row r="184" spans="4:28" hidden="1" x14ac:dyDescent="0.2">
      <c r="D184" s="8"/>
      <c r="AB184" s="11"/>
    </row>
    <row r="185" spans="4:28" hidden="1" x14ac:dyDescent="0.2">
      <c r="AB185" s="11"/>
    </row>
    <row r="186" spans="4:28" hidden="1" x14ac:dyDescent="0.2">
      <c r="AB186" s="11"/>
    </row>
    <row r="187" spans="4:28" hidden="1" x14ac:dyDescent="0.2">
      <c r="AB187" s="11"/>
    </row>
  </sheetData>
  <autoFilter ref="B7:AF140"/>
  <sortState ref="B7:AK141">
    <sortCondition ref="AF7:AF141"/>
  </sortState>
  <dataConsolidate/>
  <mergeCells count="30">
    <mergeCell ref="C3:AF3"/>
    <mergeCell ref="M5:M6"/>
    <mergeCell ref="N5:N6"/>
    <mergeCell ref="P5:P6"/>
    <mergeCell ref="D5:D6"/>
    <mergeCell ref="E5:E6"/>
    <mergeCell ref="C5:C6"/>
    <mergeCell ref="G5:G6"/>
    <mergeCell ref="AF5:AF6"/>
    <mergeCell ref="T5:T6"/>
    <mergeCell ref="Q5:Q6"/>
    <mergeCell ref="O5:O6"/>
    <mergeCell ref="R5:R6"/>
    <mergeCell ref="S5:S6"/>
    <mergeCell ref="A5:A6"/>
    <mergeCell ref="W5:W6"/>
    <mergeCell ref="F5:F6"/>
    <mergeCell ref="B2:AA2"/>
    <mergeCell ref="AE5:AE6"/>
    <mergeCell ref="AB5:AC5"/>
    <mergeCell ref="AD5:AD6"/>
    <mergeCell ref="X5:Z5"/>
    <mergeCell ref="U5:V5"/>
    <mergeCell ref="H5:H6"/>
    <mergeCell ref="J5:J6"/>
    <mergeCell ref="K5:K6"/>
    <mergeCell ref="L5:L6"/>
    <mergeCell ref="B5:B6"/>
    <mergeCell ref="I5:I6"/>
    <mergeCell ref="C4:AF4"/>
  </mergeCells>
  <pageMargins left="0.25" right="0.25" top="0.75" bottom="0.75" header="0.3" footer="0.3"/>
  <pageSetup paperSize="8" scale="54" fitToHeight="0" orientation="landscape" r:id="rId1"/>
  <headerFooter>
    <oddFooter>&amp;L&amp;F&amp;C&amp;P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P49"/>
  <sheetViews>
    <sheetView topLeftCell="A4" workbookViewId="0">
      <selection activeCell="K34" sqref="K34"/>
    </sheetView>
  </sheetViews>
  <sheetFormatPr defaultRowHeight="15.75" x14ac:dyDescent="0.25"/>
  <cols>
    <col min="4" max="10" width="10.875" bestFit="1" customWidth="1"/>
    <col min="11" max="11" width="12.375" bestFit="1" customWidth="1"/>
  </cols>
  <sheetData>
    <row r="1" spans="1:16" s="2" customFormat="1" x14ac:dyDescent="0.25"/>
    <row r="2" spans="1:16" s="2" customFormat="1" x14ac:dyDescent="0.25">
      <c r="B2" s="2" t="s">
        <v>3</v>
      </c>
      <c r="C2" s="2">
        <v>1349414695</v>
      </c>
      <c r="D2" s="2">
        <v>167454594</v>
      </c>
      <c r="E2" s="2">
        <v>175995293</v>
      </c>
      <c r="F2" s="2">
        <v>185012112</v>
      </c>
      <c r="G2" s="2">
        <v>193047173</v>
      </c>
      <c r="H2" s="2">
        <v>200965711</v>
      </c>
      <c r="I2" s="2">
        <v>209486800</v>
      </c>
      <c r="J2" s="2">
        <v>217453012</v>
      </c>
    </row>
    <row r="3" spans="1:16" s="2" customFormat="1" x14ac:dyDescent="0.25">
      <c r="B3" s="2" t="s">
        <v>66</v>
      </c>
      <c r="C3" s="2">
        <v>3039807880</v>
      </c>
      <c r="D3" s="2">
        <v>378783956</v>
      </c>
      <c r="E3" s="2">
        <v>396914108</v>
      </c>
      <c r="F3" s="2">
        <v>416196653</v>
      </c>
      <c r="G3" s="2">
        <v>433973068</v>
      </c>
      <c r="H3" s="2">
        <v>452283532</v>
      </c>
      <c r="I3" s="2">
        <v>471132651</v>
      </c>
      <c r="J3" s="2">
        <v>490523912</v>
      </c>
    </row>
    <row r="4" spans="1:16" s="2" customFormat="1" x14ac:dyDescent="0.25">
      <c r="B4" s="2" t="s">
        <v>53</v>
      </c>
      <c r="C4" s="2">
        <v>29010639</v>
      </c>
      <c r="D4" s="2">
        <v>16298112</v>
      </c>
      <c r="E4" s="2">
        <v>12712527</v>
      </c>
      <c r="F4" s="2">
        <v>0</v>
      </c>
      <c r="G4" s="2">
        <v>0</v>
      </c>
      <c r="H4" s="2">
        <v>0</v>
      </c>
      <c r="I4" s="2">
        <v>0</v>
      </c>
      <c r="J4" s="2">
        <v>0</v>
      </c>
    </row>
    <row r="5" spans="1:16" x14ac:dyDescent="0.25">
      <c r="D5" t="b">
        <f>D3=D9+D12</f>
        <v>1</v>
      </c>
      <c r="E5" s="2" t="b">
        <f t="shared" ref="E5:J5" si="0">E3=E9+E12</f>
        <v>1</v>
      </c>
      <c r="F5" s="2" t="b">
        <f t="shared" si="0"/>
        <v>1</v>
      </c>
      <c r="G5" s="2" t="b">
        <f t="shared" si="0"/>
        <v>1</v>
      </c>
      <c r="H5" s="2" t="b">
        <f t="shared" si="0"/>
        <v>1</v>
      </c>
      <c r="I5" s="2" t="b">
        <f t="shared" si="0"/>
        <v>1</v>
      </c>
      <c r="J5" s="2" t="b">
        <f t="shared" si="0"/>
        <v>1</v>
      </c>
    </row>
    <row r="6" spans="1:16" x14ac:dyDescent="0.25">
      <c r="D6" t="b">
        <f>D2=D18</f>
        <v>1</v>
      </c>
      <c r="E6" s="2" t="b">
        <f t="shared" ref="E6:J6" si="1">E2=E18</f>
        <v>1</v>
      </c>
      <c r="F6" s="2" t="b">
        <f t="shared" si="1"/>
        <v>1</v>
      </c>
      <c r="G6" s="2" t="b">
        <f t="shared" si="1"/>
        <v>1</v>
      </c>
      <c r="H6" s="2" t="b">
        <f t="shared" si="1"/>
        <v>1</v>
      </c>
      <c r="I6" s="2" t="b">
        <f t="shared" si="1"/>
        <v>1</v>
      </c>
      <c r="J6" s="2" t="b">
        <f t="shared" si="1"/>
        <v>1</v>
      </c>
    </row>
    <row r="7" spans="1:16" s="2" customFormat="1" x14ac:dyDescent="0.25"/>
    <row r="8" spans="1:16" x14ac:dyDescent="0.25">
      <c r="A8" t="s">
        <v>22</v>
      </c>
      <c r="B8" t="s">
        <v>23</v>
      </c>
      <c r="C8" t="s">
        <v>59</v>
      </c>
      <c r="D8" t="s">
        <v>73</v>
      </c>
      <c r="E8" t="s">
        <v>74</v>
      </c>
      <c r="F8" t="s">
        <v>75</v>
      </c>
      <c r="G8" t="s">
        <v>76</v>
      </c>
      <c r="H8" t="s">
        <v>77</v>
      </c>
      <c r="I8" t="s">
        <v>78</v>
      </c>
      <c r="J8" t="s">
        <v>79</v>
      </c>
      <c r="K8" t="s">
        <v>80</v>
      </c>
    </row>
    <row r="9" spans="1:16" x14ac:dyDescent="0.25">
      <c r="A9" t="s">
        <v>60</v>
      </c>
      <c r="B9" s="3" t="s">
        <v>4</v>
      </c>
      <c r="C9" s="3" t="s">
        <v>57</v>
      </c>
      <c r="D9" s="4">
        <f>D10+D11</f>
        <v>299214930</v>
      </c>
      <c r="E9" s="4">
        <f t="shared" ref="E9:J9" si="2">E10+E11</f>
        <v>313536583</v>
      </c>
      <c r="F9" s="4">
        <f t="shared" si="2"/>
        <v>328768552</v>
      </c>
      <c r="G9" s="4">
        <f t="shared" si="2"/>
        <v>342810774</v>
      </c>
      <c r="H9" s="4">
        <f t="shared" si="2"/>
        <v>357274862</v>
      </c>
      <c r="I9" s="4">
        <f t="shared" si="2"/>
        <v>372164452</v>
      </c>
      <c r="J9" s="4">
        <f t="shared" si="2"/>
        <v>387482299</v>
      </c>
      <c r="K9" s="4">
        <f>D9+E9+F9+G9+H9+I9+J9</f>
        <v>2401252452</v>
      </c>
    </row>
    <row r="10" spans="1:16" x14ac:dyDescent="0.25">
      <c r="B10" t="s">
        <v>71</v>
      </c>
      <c r="C10" t="s">
        <v>57</v>
      </c>
      <c r="D10" s="1">
        <v>281262034</v>
      </c>
      <c r="E10" s="1">
        <v>294724388</v>
      </c>
      <c r="F10" s="1">
        <v>309042439</v>
      </c>
      <c r="G10" s="1">
        <v>322242128</v>
      </c>
      <c r="H10" s="1">
        <v>335838370</v>
      </c>
      <c r="I10" s="1">
        <v>349834585</v>
      </c>
      <c r="J10" s="1">
        <v>364233361</v>
      </c>
      <c r="K10" s="4">
        <f t="shared" ref="K10:K20" si="3">D10+E10+F10+G10+H10+I10+J10</f>
        <v>2257177305</v>
      </c>
    </row>
    <row r="11" spans="1:16" x14ac:dyDescent="0.25">
      <c r="B11" t="s">
        <v>72</v>
      </c>
      <c r="C11" t="s">
        <v>57</v>
      </c>
      <c r="D11" s="1">
        <v>17952896</v>
      </c>
      <c r="E11" s="1">
        <v>18812195</v>
      </c>
      <c r="F11" s="1">
        <v>19726113</v>
      </c>
      <c r="G11" s="1">
        <v>20568646</v>
      </c>
      <c r="H11" s="1">
        <v>21436492</v>
      </c>
      <c r="I11" s="1">
        <v>22329867</v>
      </c>
      <c r="J11" s="1">
        <v>23248938</v>
      </c>
      <c r="K11" s="4">
        <f t="shared" si="3"/>
        <v>144075147</v>
      </c>
      <c r="M11" s="2"/>
    </row>
    <row r="12" spans="1:16" x14ac:dyDescent="0.25">
      <c r="A12" t="s">
        <v>61</v>
      </c>
      <c r="B12" s="3" t="s">
        <v>5</v>
      </c>
      <c r="C12" s="3" t="s">
        <v>57</v>
      </c>
      <c r="D12" s="4">
        <v>79569026</v>
      </c>
      <c r="E12" s="4">
        <v>83377525</v>
      </c>
      <c r="F12" s="4">
        <v>87428101</v>
      </c>
      <c r="G12" s="4">
        <v>91162294</v>
      </c>
      <c r="H12" s="4">
        <v>95008670</v>
      </c>
      <c r="I12" s="4">
        <v>98968199</v>
      </c>
      <c r="J12" s="4">
        <v>103041613</v>
      </c>
      <c r="K12" s="4">
        <f t="shared" si="3"/>
        <v>638555428</v>
      </c>
    </row>
    <row r="13" spans="1:16" x14ac:dyDescent="0.25">
      <c r="B13" t="s">
        <v>71</v>
      </c>
      <c r="C13" t="s">
        <v>57</v>
      </c>
      <c r="D13" s="1">
        <v>75772771</v>
      </c>
      <c r="E13" s="1">
        <v>79137625</v>
      </c>
      <c r="F13" s="1">
        <v>82182416</v>
      </c>
      <c r="G13" s="1">
        <v>85692556</v>
      </c>
      <c r="H13" s="1">
        <v>89308150</v>
      </c>
      <c r="I13" s="1">
        <v>93030107</v>
      </c>
      <c r="J13" s="1">
        <v>96859116</v>
      </c>
      <c r="K13" s="4">
        <f t="shared" si="3"/>
        <v>601982741</v>
      </c>
      <c r="L13" s="5">
        <f>D13/D12</f>
        <v>0.95228978924537799</v>
      </c>
      <c r="M13" s="5">
        <f t="shared" ref="M13:O13" si="4">E13/E12</f>
        <v>0.94914816672718461</v>
      </c>
      <c r="N13" s="5">
        <f t="shared" si="4"/>
        <v>0.94000001212424822</v>
      </c>
      <c r="O13" s="5">
        <f t="shared" si="4"/>
        <v>0.93999999605099893</v>
      </c>
      <c r="P13" s="5">
        <f>K13/K12</f>
        <v>0.94272590068719919</v>
      </c>
    </row>
    <row r="14" spans="1:16" x14ac:dyDescent="0.25">
      <c r="B14" t="s">
        <v>72</v>
      </c>
      <c r="C14" t="s">
        <v>57</v>
      </c>
      <c r="D14" s="1">
        <v>3796255</v>
      </c>
      <c r="E14" s="1">
        <v>4239900</v>
      </c>
      <c r="F14" s="1">
        <v>5245685</v>
      </c>
      <c r="G14" s="1">
        <v>5469738</v>
      </c>
      <c r="H14" s="1">
        <v>5700520</v>
      </c>
      <c r="I14" s="1">
        <v>5938092</v>
      </c>
      <c r="J14" s="1">
        <v>6182497</v>
      </c>
      <c r="K14" s="4">
        <f t="shared" si="3"/>
        <v>36572687</v>
      </c>
    </row>
    <row r="15" spans="1:16" x14ac:dyDescent="0.25">
      <c r="A15" t="s">
        <v>62</v>
      </c>
      <c r="B15" s="3" t="s">
        <v>58</v>
      </c>
      <c r="C15" s="3" t="s">
        <v>65</v>
      </c>
      <c r="D15" s="4">
        <v>16298112.000000002</v>
      </c>
      <c r="E15" s="4">
        <v>12712526.999999998</v>
      </c>
      <c r="F15" s="4">
        <v>0</v>
      </c>
      <c r="G15" s="4">
        <v>0</v>
      </c>
      <c r="H15" s="4">
        <v>0</v>
      </c>
      <c r="I15" s="4">
        <v>0</v>
      </c>
      <c r="J15" s="4">
        <v>0</v>
      </c>
      <c r="K15" s="4">
        <f t="shared" si="3"/>
        <v>29010639</v>
      </c>
    </row>
    <row r="16" spans="1:16" x14ac:dyDescent="0.25">
      <c r="B16" t="s">
        <v>71</v>
      </c>
      <c r="C16" t="s">
        <v>65</v>
      </c>
      <c r="D16" s="1">
        <v>16298112.000000002</v>
      </c>
      <c r="E16" s="1">
        <v>12712526.999999998</v>
      </c>
      <c r="F16" s="1">
        <v>0</v>
      </c>
      <c r="G16" s="1">
        <v>0</v>
      </c>
      <c r="H16" s="1">
        <v>0</v>
      </c>
      <c r="I16" s="1">
        <v>0</v>
      </c>
      <c r="J16" s="1">
        <v>0</v>
      </c>
      <c r="K16" s="4">
        <f t="shared" si="3"/>
        <v>29010639</v>
      </c>
    </row>
    <row r="17" spans="1:11" x14ac:dyDescent="0.25">
      <c r="B17" t="s">
        <v>72</v>
      </c>
      <c r="C17" t="s">
        <v>65</v>
      </c>
      <c r="D17" s="1" t="s">
        <v>65</v>
      </c>
      <c r="E17" s="1" t="s">
        <v>65</v>
      </c>
      <c r="F17" s="1" t="s">
        <v>65</v>
      </c>
      <c r="G17" s="1" t="s">
        <v>65</v>
      </c>
      <c r="H17" s="1" t="s">
        <v>65</v>
      </c>
      <c r="I17" s="1" t="s">
        <v>65</v>
      </c>
      <c r="J17" s="1" t="s">
        <v>65</v>
      </c>
      <c r="K17" s="4"/>
    </row>
    <row r="18" spans="1:11" x14ac:dyDescent="0.25">
      <c r="A18" t="s">
        <v>63</v>
      </c>
      <c r="B18" s="3" t="s">
        <v>3</v>
      </c>
      <c r="C18" s="3" t="s">
        <v>65</v>
      </c>
      <c r="D18" s="4">
        <v>167454594</v>
      </c>
      <c r="E18" s="4">
        <v>175995293</v>
      </c>
      <c r="F18" s="4">
        <v>185012112</v>
      </c>
      <c r="G18" s="4">
        <v>193047173</v>
      </c>
      <c r="H18" s="4">
        <v>200965711</v>
      </c>
      <c r="I18" s="4">
        <v>209486800</v>
      </c>
      <c r="J18" s="4">
        <v>217453012</v>
      </c>
      <c r="K18" s="4">
        <f t="shared" si="3"/>
        <v>1349414695</v>
      </c>
    </row>
    <row r="19" spans="1:11" x14ac:dyDescent="0.25">
      <c r="B19" t="s">
        <v>71</v>
      </c>
      <c r="C19" t="s">
        <v>65</v>
      </c>
      <c r="D19" s="1">
        <v>157407318</v>
      </c>
      <c r="E19" s="1">
        <v>165435575</v>
      </c>
      <c r="F19" s="1">
        <v>173911385</v>
      </c>
      <c r="G19" s="1">
        <v>181464343</v>
      </c>
      <c r="H19" s="1">
        <v>188907768</v>
      </c>
      <c r="I19" s="1">
        <v>196917592</v>
      </c>
      <c r="J19" s="1">
        <v>204405831</v>
      </c>
      <c r="K19" s="4">
        <f t="shared" si="3"/>
        <v>1268449812</v>
      </c>
    </row>
    <row r="20" spans="1:11" x14ac:dyDescent="0.25">
      <c r="B20" t="s">
        <v>72</v>
      </c>
      <c r="C20" t="s">
        <v>65</v>
      </c>
      <c r="D20" s="1">
        <v>10047276</v>
      </c>
      <c r="E20" s="1">
        <v>10559718</v>
      </c>
      <c r="F20" s="1">
        <v>11100727</v>
      </c>
      <c r="G20" s="1">
        <v>11582830</v>
      </c>
      <c r="H20" s="1">
        <v>12057943</v>
      </c>
      <c r="I20" s="1">
        <v>12569208</v>
      </c>
      <c r="J20" s="1">
        <v>13047181</v>
      </c>
      <c r="K20" s="4">
        <f t="shared" si="3"/>
        <v>80964883</v>
      </c>
    </row>
    <row r="21" spans="1:11" x14ac:dyDescent="0.25">
      <c r="A21" t="s">
        <v>64</v>
      </c>
      <c r="B21" t="s">
        <v>21</v>
      </c>
      <c r="D21" s="1">
        <f>D9+D12+D15+D18</f>
        <v>562536662</v>
      </c>
      <c r="E21" s="1">
        <f t="shared" ref="E21:K21" si="5">E9+E12+E15+E18</f>
        <v>585621928</v>
      </c>
      <c r="F21" s="1">
        <f t="shared" si="5"/>
        <v>601208765</v>
      </c>
      <c r="G21" s="1">
        <f t="shared" si="5"/>
        <v>627020241</v>
      </c>
      <c r="H21" s="1">
        <f t="shared" si="5"/>
        <v>653249243</v>
      </c>
      <c r="I21" s="1">
        <f t="shared" si="5"/>
        <v>680619451</v>
      </c>
      <c r="J21" s="1">
        <f t="shared" si="5"/>
        <v>707976924</v>
      </c>
      <c r="K21" s="1">
        <f t="shared" si="5"/>
        <v>4418233214</v>
      </c>
    </row>
    <row r="23" spans="1:11" x14ac:dyDescent="0.25">
      <c r="D23" s="1">
        <f>D9</f>
        <v>299214930</v>
      </c>
      <c r="E23" s="1">
        <f t="shared" ref="E23:J23" si="6">E9</f>
        <v>313536583</v>
      </c>
      <c r="F23" s="1">
        <f t="shared" si="6"/>
        <v>328768552</v>
      </c>
      <c r="G23" s="1">
        <f t="shared" si="6"/>
        <v>342810774</v>
      </c>
      <c r="H23" s="1">
        <f t="shared" si="6"/>
        <v>357274862</v>
      </c>
      <c r="I23" s="1">
        <f t="shared" si="6"/>
        <v>372164452</v>
      </c>
      <c r="J23" s="1">
        <f t="shared" si="6"/>
        <v>387482299</v>
      </c>
      <c r="K23" s="1">
        <f>SUM(D23:J23)</f>
        <v>2401252452</v>
      </c>
    </row>
    <row r="24" spans="1:11" x14ac:dyDescent="0.25">
      <c r="D24" s="1">
        <f>ROUND((D23*0.94),0)</f>
        <v>281262034</v>
      </c>
      <c r="E24" s="1">
        <f t="shared" ref="E24:J24" si="7">ROUND((E23*0.94),0)</f>
        <v>294724388</v>
      </c>
      <c r="F24" s="1">
        <f t="shared" si="7"/>
        <v>309042439</v>
      </c>
      <c r="G24" s="1">
        <f t="shared" si="7"/>
        <v>322242128</v>
      </c>
      <c r="H24" s="1">
        <f t="shared" si="7"/>
        <v>335838370</v>
      </c>
      <c r="I24" s="1">
        <f t="shared" si="7"/>
        <v>349834585</v>
      </c>
      <c r="J24" s="1">
        <f t="shared" si="7"/>
        <v>364233361</v>
      </c>
      <c r="K24" s="1">
        <f t="shared" ref="K24:K35" si="8">SUM(D24:J24)</f>
        <v>2257177305</v>
      </c>
    </row>
    <row r="25" spans="1:11" x14ac:dyDescent="0.25">
      <c r="D25" s="1">
        <f>ROUND((D23*0.06),0)</f>
        <v>17952896</v>
      </c>
      <c r="E25" s="1">
        <f t="shared" ref="E25:J25" si="9">ROUND((E23*0.06),0)</f>
        <v>18812195</v>
      </c>
      <c r="F25" s="1">
        <f t="shared" si="9"/>
        <v>19726113</v>
      </c>
      <c r="G25" s="1">
        <f t="shared" si="9"/>
        <v>20568646</v>
      </c>
      <c r="H25" s="1">
        <f t="shared" si="9"/>
        <v>21436492</v>
      </c>
      <c r="I25" s="1">
        <f t="shared" si="9"/>
        <v>22329867</v>
      </c>
      <c r="J25" s="1">
        <f t="shared" si="9"/>
        <v>23248938</v>
      </c>
      <c r="K25" s="1">
        <f t="shared" si="8"/>
        <v>144075147</v>
      </c>
    </row>
    <row r="26" spans="1:11" x14ac:dyDescent="0.25">
      <c r="D26" s="1">
        <f t="shared" ref="D26:J26" si="10">D12</f>
        <v>79569026</v>
      </c>
      <c r="E26" s="1">
        <f t="shared" si="10"/>
        <v>83377525</v>
      </c>
      <c r="F26" s="1">
        <f t="shared" si="10"/>
        <v>87428101</v>
      </c>
      <c r="G26" s="1">
        <f t="shared" si="10"/>
        <v>91162294</v>
      </c>
      <c r="H26" s="1">
        <f t="shared" si="10"/>
        <v>95008670</v>
      </c>
      <c r="I26" s="1">
        <f t="shared" si="10"/>
        <v>98968199</v>
      </c>
      <c r="J26" s="1">
        <f t="shared" si="10"/>
        <v>103041613</v>
      </c>
      <c r="K26" s="1">
        <f t="shared" si="8"/>
        <v>638555428</v>
      </c>
    </row>
    <row r="27" spans="1:11" x14ac:dyDescent="0.25">
      <c r="D27" s="1">
        <f>ROUND(((D26-D29)*0.94+D29),0)</f>
        <v>75772771</v>
      </c>
      <c r="E27" s="1">
        <f>ROUND(((E26-E29)*0.94+E29),0)</f>
        <v>79137625</v>
      </c>
      <c r="F27" s="4">
        <f t="shared" ref="F27" si="11">ROUND((F26*0.94),0)</f>
        <v>82182415</v>
      </c>
      <c r="G27" s="1">
        <f t="shared" ref="G27" si="12">ROUND((G26*0.94),0)</f>
        <v>85692556</v>
      </c>
      <c r="H27" s="1">
        <f t="shared" ref="H27" si="13">ROUND((H26*0.94),0)</f>
        <v>89308150</v>
      </c>
      <c r="I27" s="1">
        <f t="shared" ref="I27" si="14">ROUND((I26*0.94),0)</f>
        <v>93030107</v>
      </c>
      <c r="J27" s="1">
        <f t="shared" ref="J27" si="15">ROUND((J26*0.94),0)</f>
        <v>96859116</v>
      </c>
      <c r="K27" s="1">
        <f t="shared" si="8"/>
        <v>601982740</v>
      </c>
    </row>
    <row r="28" spans="1:11" x14ac:dyDescent="0.25">
      <c r="D28" s="1">
        <f>ROUND(((D26-D29)*0.06),0)</f>
        <v>3796255</v>
      </c>
      <c r="E28" s="1">
        <f>ROUND(((E26-E29)*0.06),0)</f>
        <v>4239900</v>
      </c>
      <c r="F28" s="4">
        <f t="shared" ref="F28:J28" si="16">ROUND((F26*0.06),0)</f>
        <v>5245686</v>
      </c>
      <c r="G28" s="1">
        <f t="shared" si="16"/>
        <v>5469738</v>
      </c>
      <c r="H28" s="1">
        <f t="shared" si="16"/>
        <v>5700520</v>
      </c>
      <c r="I28" s="1">
        <f t="shared" si="16"/>
        <v>5938092</v>
      </c>
      <c r="J28" s="1">
        <f t="shared" si="16"/>
        <v>6182497</v>
      </c>
      <c r="K28" s="4">
        <f t="shared" si="8"/>
        <v>36572688</v>
      </c>
    </row>
    <row r="29" spans="1:11" x14ac:dyDescent="0.25">
      <c r="D29" s="1">
        <f t="shared" ref="D29:J29" si="17">D15</f>
        <v>16298112.000000002</v>
      </c>
      <c r="E29" s="1">
        <f t="shared" si="17"/>
        <v>12712526.999999998</v>
      </c>
      <c r="F29" s="1">
        <f t="shared" si="17"/>
        <v>0</v>
      </c>
      <c r="G29" s="1">
        <f t="shared" si="17"/>
        <v>0</v>
      </c>
      <c r="H29" s="1">
        <f t="shared" si="17"/>
        <v>0</v>
      </c>
      <c r="I29" s="1">
        <f t="shared" si="17"/>
        <v>0</v>
      </c>
      <c r="J29" s="1">
        <f t="shared" si="17"/>
        <v>0</v>
      </c>
      <c r="K29" s="1">
        <f t="shared" si="8"/>
        <v>29010639</v>
      </c>
    </row>
    <row r="30" spans="1:11" x14ac:dyDescent="0.25">
      <c r="D30" s="1">
        <f t="shared" ref="D30:J30" si="18">D16</f>
        <v>16298112.000000002</v>
      </c>
      <c r="E30" s="1">
        <f t="shared" si="18"/>
        <v>12712526.999999998</v>
      </c>
      <c r="F30" s="1">
        <f t="shared" si="18"/>
        <v>0</v>
      </c>
      <c r="G30" s="1">
        <f t="shared" si="18"/>
        <v>0</v>
      </c>
      <c r="H30" s="1">
        <f t="shared" si="18"/>
        <v>0</v>
      </c>
      <c r="I30" s="1">
        <f t="shared" si="18"/>
        <v>0</v>
      </c>
      <c r="J30" s="1">
        <f t="shared" si="18"/>
        <v>0</v>
      </c>
      <c r="K30" s="1">
        <f t="shared" si="8"/>
        <v>29010639</v>
      </c>
    </row>
    <row r="31" spans="1:11" x14ac:dyDescent="0.25">
      <c r="D31" s="1" t="str">
        <f t="shared" ref="D31:J31" si="19">D17</f>
        <v>N/A</v>
      </c>
      <c r="E31" s="1" t="str">
        <f t="shared" si="19"/>
        <v>N/A</v>
      </c>
      <c r="F31" s="1" t="str">
        <f t="shared" si="19"/>
        <v>N/A</v>
      </c>
      <c r="G31" s="1" t="str">
        <f t="shared" si="19"/>
        <v>N/A</v>
      </c>
      <c r="H31" s="1" t="str">
        <f t="shared" si="19"/>
        <v>N/A</v>
      </c>
      <c r="I31" s="1" t="str">
        <f t="shared" si="19"/>
        <v>N/A</v>
      </c>
      <c r="J31" s="1" t="str">
        <f t="shared" si="19"/>
        <v>N/A</v>
      </c>
      <c r="K31" s="1">
        <f t="shared" si="8"/>
        <v>0</v>
      </c>
    </row>
    <row r="32" spans="1:11" x14ac:dyDescent="0.25">
      <c r="D32" s="1">
        <f t="shared" ref="D32:J32" si="20">D18</f>
        <v>167454594</v>
      </c>
      <c r="E32" s="1">
        <f t="shared" si="20"/>
        <v>175995293</v>
      </c>
      <c r="F32" s="1">
        <f t="shared" si="20"/>
        <v>185012112</v>
      </c>
      <c r="G32" s="1">
        <f t="shared" si="20"/>
        <v>193047173</v>
      </c>
      <c r="H32" s="1">
        <f t="shared" si="20"/>
        <v>200965711</v>
      </c>
      <c r="I32" s="1">
        <f t="shared" si="20"/>
        <v>209486800</v>
      </c>
      <c r="J32" s="1">
        <f t="shared" si="20"/>
        <v>217453012</v>
      </c>
      <c r="K32" s="1">
        <f t="shared" si="8"/>
        <v>1349414695</v>
      </c>
    </row>
    <row r="33" spans="4:11" x14ac:dyDescent="0.25">
      <c r="D33" s="1">
        <f>ROUND((D32*0.94),0)</f>
        <v>157407318</v>
      </c>
      <c r="E33" s="1">
        <f t="shared" ref="E33" si="21">ROUND((E32*0.94),0)</f>
        <v>165435575</v>
      </c>
      <c r="F33" s="1">
        <f t="shared" ref="F33" si="22">ROUND((F32*0.94),0)</f>
        <v>173911385</v>
      </c>
      <c r="G33" s="1">
        <f t="shared" ref="G33" si="23">ROUND((G32*0.94),0)</f>
        <v>181464343</v>
      </c>
      <c r="H33" s="1">
        <f t="shared" ref="H33" si="24">ROUND((H32*0.94),0)</f>
        <v>188907768</v>
      </c>
      <c r="I33" s="1">
        <f t="shared" ref="I33" si="25">ROUND((I32*0.94),0)</f>
        <v>196917592</v>
      </c>
      <c r="J33" s="1">
        <f t="shared" ref="J33" si="26">ROUND((J32*0.94),0)</f>
        <v>204405831</v>
      </c>
      <c r="K33" s="1">
        <f t="shared" si="8"/>
        <v>1268449812</v>
      </c>
    </row>
    <row r="34" spans="4:11" x14ac:dyDescent="0.25">
      <c r="D34" s="1">
        <f>ROUND((D32*0.06),0)</f>
        <v>10047276</v>
      </c>
      <c r="E34" s="1">
        <f t="shared" ref="E34:J34" si="27">ROUND((E32*0.06),0)</f>
        <v>10559718</v>
      </c>
      <c r="F34" s="1">
        <f t="shared" si="27"/>
        <v>11100727</v>
      </c>
      <c r="G34" s="1">
        <f t="shared" si="27"/>
        <v>11582830</v>
      </c>
      <c r="H34" s="1">
        <f t="shared" si="27"/>
        <v>12057943</v>
      </c>
      <c r="I34" s="1">
        <f t="shared" si="27"/>
        <v>12569208</v>
      </c>
      <c r="J34" s="1">
        <f t="shared" si="27"/>
        <v>13047181</v>
      </c>
      <c r="K34" s="4">
        <f t="shared" si="8"/>
        <v>80964883</v>
      </c>
    </row>
    <row r="35" spans="4:11" x14ac:dyDescent="0.25">
      <c r="D35" s="1">
        <f>D23+D26+D29+D32</f>
        <v>562536662</v>
      </c>
      <c r="E35" s="1">
        <f t="shared" ref="E35:J35" si="28">E23+E26+E29+E32</f>
        <v>585621928</v>
      </c>
      <c r="F35" s="1">
        <f t="shared" si="28"/>
        <v>601208765</v>
      </c>
      <c r="G35" s="1">
        <f t="shared" si="28"/>
        <v>627020241</v>
      </c>
      <c r="H35" s="1">
        <f t="shared" si="28"/>
        <v>653249243</v>
      </c>
      <c r="I35" s="1">
        <f t="shared" si="28"/>
        <v>680619451</v>
      </c>
      <c r="J35" s="1">
        <f t="shared" si="28"/>
        <v>707976924</v>
      </c>
      <c r="K35" s="1">
        <f t="shared" si="8"/>
        <v>4418233214</v>
      </c>
    </row>
    <row r="37" spans="4:11" x14ac:dyDescent="0.25">
      <c r="D37" t="b">
        <f>D23=D9</f>
        <v>1</v>
      </c>
      <c r="E37" s="2" t="b">
        <f t="shared" ref="E37:K37" si="29">E23=E9</f>
        <v>1</v>
      </c>
      <c r="F37" s="2" t="b">
        <f t="shared" si="29"/>
        <v>1</v>
      </c>
      <c r="G37" s="2" t="b">
        <f t="shared" si="29"/>
        <v>1</v>
      </c>
      <c r="H37" s="2" t="b">
        <f t="shared" si="29"/>
        <v>1</v>
      </c>
      <c r="I37" s="2" t="b">
        <f t="shared" si="29"/>
        <v>1</v>
      </c>
      <c r="J37" s="2" t="b">
        <f t="shared" si="29"/>
        <v>1</v>
      </c>
      <c r="K37" s="2" t="b">
        <f t="shared" si="29"/>
        <v>1</v>
      </c>
    </row>
    <row r="38" spans="4:11" x14ac:dyDescent="0.25">
      <c r="D38" s="2" t="b">
        <f t="shared" ref="D38:K38" si="30">D24=D10</f>
        <v>1</v>
      </c>
      <c r="E38" s="2" t="b">
        <f t="shared" si="30"/>
        <v>1</v>
      </c>
      <c r="F38" s="2" t="b">
        <f t="shared" si="30"/>
        <v>1</v>
      </c>
      <c r="G38" s="2" t="b">
        <f t="shared" si="30"/>
        <v>1</v>
      </c>
      <c r="H38" s="2" t="b">
        <f t="shared" si="30"/>
        <v>1</v>
      </c>
      <c r="I38" s="2" t="b">
        <f t="shared" si="30"/>
        <v>1</v>
      </c>
      <c r="J38" s="2" t="b">
        <f t="shared" si="30"/>
        <v>1</v>
      </c>
      <c r="K38" s="2" t="b">
        <f t="shared" si="30"/>
        <v>1</v>
      </c>
    </row>
    <row r="39" spans="4:11" x14ac:dyDescent="0.25">
      <c r="D39" s="2" t="b">
        <f t="shared" ref="D39:K39" si="31">D25=D11</f>
        <v>1</v>
      </c>
      <c r="E39" s="2" t="b">
        <f t="shared" si="31"/>
        <v>1</v>
      </c>
      <c r="F39" s="2" t="b">
        <f t="shared" si="31"/>
        <v>1</v>
      </c>
      <c r="G39" s="2" t="b">
        <f t="shared" si="31"/>
        <v>1</v>
      </c>
      <c r="H39" s="2" t="b">
        <f t="shared" si="31"/>
        <v>1</v>
      </c>
      <c r="I39" s="2" t="b">
        <f t="shared" si="31"/>
        <v>1</v>
      </c>
      <c r="J39" s="2" t="b">
        <f t="shared" si="31"/>
        <v>1</v>
      </c>
      <c r="K39" s="2" t="b">
        <f t="shared" si="31"/>
        <v>1</v>
      </c>
    </row>
    <row r="40" spans="4:11" x14ac:dyDescent="0.25">
      <c r="D40" s="2" t="b">
        <f t="shared" ref="D40:K40" si="32">D26=D12</f>
        <v>1</v>
      </c>
      <c r="E40" s="2" t="b">
        <f t="shared" si="32"/>
        <v>1</v>
      </c>
      <c r="F40" s="2" t="b">
        <f t="shared" si="32"/>
        <v>1</v>
      </c>
      <c r="G40" s="2" t="b">
        <f t="shared" si="32"/>
        <v>1</v>
      </c>
      <c r="H40" s="2" t="b">
        <f t="shared" si="32"/>
        <v>1</v>
      </c>
      <c r="I40" s="2" t="b">
        <f t="shared" si="32"/>
        <v>1</v>
      </c>
      <c r="J40" s="2" t="b">
        <f t="shared" si="32"/>
        <v>1</v>
      </c>
      <c r="K40" s="2" t="b">
        <f t="shared" si="32"/>
        <v>1</v>
      </c>
    </row>
    <row r="41" spans="4:11" x14ac:dyDescent="0.25">
      <c r="D41" s="2" t="b">
        <f t="shared" ref="D41:K41" si="33">D27=D13</f>
        <v>1</v>
      </c>
      <c r="E41" s="2" t="b">
        <f t="shared" si="33"/>
        <v>1</v>
      </c>
      <c r="F41" s="2" t="b">
        <f t="shared" si="33"/>
        <v>0</v>
      </c>
      <c r="G41" s="2" t="b">
        <f t="shared" si="33"/>
        <v>1</v>
      </c>
      <c r="H41" s="2" t="b">
        <f t="shared" si="33"/>
        <v>1</v>
      </c>
      <c r="I41" s="2" t="b">
        <f t="shared" si="33"/>
        <v>1</v>
      </c>
      <c r="J41" s="2" t="b">
        <f t="shared" si="33"/>
        <v>1</v>
      </c>
      <c r="K41" s="2" t="b">
        <f t="shared" si="33"/>
        <v>0</v>
      </c>
    </row>
    <row r="42" spans="4:11" x14ac:dyDescent="0.25">
      <c r="D42" s="2" t="b">
        <f t="shared" ref="D42:K42" si="34">D28=D14</f>
        <v>1</v>
      </c>
      <c r="E42" s="2" t="b">
        <f t="shared" si="34"/>
        <v>1</v>
      </c>
      <c r="F42" s="2" t="b">
        <f t="shared" si="34"/>
        <v>0</v>
      </c>
      <c r="G42" s="2" t="b">
        <f t="shared" si="34"/>
        <v>1</v>
      </c>
      <c r="H42" s="2" t="b">
        <f t="shared" si="34"/>
        <v>1</v>
      </c>
      <c r="I42" s="2" t="b">
        <f t="shared" si="34"/>
        <v>1</v>
      </c>
      <c r="J42" s="2" t="b">
        <f t="shared" si="34"/>
        <v>1</v>
      </c>
      <c r="K42" s="2" t="b">
        <f t="shared" si="34"/>
        <v>0</v>
      </c>
    </row>
    <row r="43" spans="4:11" x14ac:dyDescent="0.25">
      <c r="D43" s="2" t="b">
        <f t="shared" ref="D43:K43" si="35">D29=D15</f>
        <v>1</v>
      </c>
      <c r="E43" s="2" t="b">
        <f t="shared" si="35"/>
        <v>1</v>
      </c>
      <c r="F43" s="2" t="b">
        <f t="shared" si="35"/>
        <v>1</v>
      </c>
      <c r="G43" s="2" t="b">
        <f t="shared" si="35"/>
        <v>1</v>
      </c>
      <c r="H43" s="2" t="b">
        <f t="shared" si="35"/>
        <v>1</v>
      </c>
      <c r="I43" s="2" t="b">
        <f t="shared" si="35"/>
        <v>1</v>
      </c>
      <c r="J43" s="2" t="b">
        <f t="shared" si="35"/>
        <v>1</v>
      </c>
      <c r="K43" s="2" t="b">
        <f t="shared" si="35"/>
        <v>1</v>
      </c>
    </row>
    <row r="44" spans="4:11" x14ac:dyDescent="0.25">
      <c r="D44" s="2" t="b">
        <f t="shared" ref="D44:K44" si="36">D30=D16</f>
        <v>1</v>
      </c>
      <c r="E44" s="2" t="b">
        <f t="shared" si="36"/>
        <v>1</v>
      </c>
      <c r="F44" s="2" t="b">
        <f t="shared" si="36"/>
        <v>1</v>
      </c>
      <c r="G44" s="2" t="b">
        <f t="shared" si="36"/>
        <v>1</v>
      </c>
      <c r="H44" s="2" t="b">
        <f t="shared" si="36"/>
        <v>1</v>
      </c>
      <c r="I44" s="2" t="b">
        <f t="shared" si="36"/>
        <v>1</v>
      </c>
      <c r="J44" s="2" t="b">
        <f t="shared" si="36"/>
        <v>1</v>
      </c>
      <c r="K44" s="2" t="b">
        <f t="shared" si="36"/>
        <v>1</v>
      </c>
    </row>
    <row r="45" spans="4:11" x14ac:dyDescent="0.25">
      <c r="D45" s="2" t="b">
        <f t="shared" ref="D45:K45" si="37">D31=D17</f>
        <v>1</v>
      </c>
      <c r="E45" s="2" t="b">
        <f t="shared" si="37"/>
        <v>1</v>
      </c>
      <c r="F45" s="2" t="b">
        <f t="shared" si="37"/>
        <v>1</v>
      </c>
      <c r="G45" s="2" t="b">
        <f t="shared" si="37"/>
        <v>1</v>
      </c>
      <c r="H45" s="2" t="b">
        <f t="shared" si="37"/>
        <v>1</v>
      </c>
      <c r="I45" s="2" t="b">
        <f t="shared" si="37"/>
        <v>1</v>
      </c>
      <c r="J45" s="2" t="b">
        <f t="shared" si="37"/>
        <v>1</v>
      </c>
      <c r="K45" s="2" t="b">
        <f t="shared" si="37"/>
        <v>1</v>
      </c>
    </row>
    <row r="46" spans="4:11" x14ac:dyDescent="0.25">
      <c r="D46" s="2" t="b">
        <f t="shared" ref="D46:K46" si="38">D32=D18</f>
        <v>1</v>
      </c>
      <c r="E46" s="2" t="b">
        <f t="shared" si="38"/>
        <v>1</v>
      </c>
      <c r="F46" s="2" t="b">
        <f t="shared" si="38"/>
        <v>1</v>
      </c>
      <c r="G46" s="2" t="b">
        <f t="shared" si="38"/>
        <v>1</v>
      </c>
      <c r="H46" s="2" t="b">
        <f t="shared" si="38"/>
        <v>1</v>
      </c>
      <c r="I46" s="2" t="b">
        <f t="shared" si="38"/>
        <v>1</v>
      </c>
      <c r="J46" s="2" t="b">
        <f t="shared" si="38"/>
        <v>1</v>
      </c>
      <c r="K46" s="2" t="b">
        <f t="shared" si="38"/>
        <v>1</v>
      </c>
    </row>
    <row r="47" spans="4:11" x14ac:dyDescent="0.25">
      <c r="D47" s="2" t="b">
        <f t="shared" ref="D47:K47" si="39">D33=D19</f>
        <v>1</v>
      </c>
      <c r="E47" s="2" t="b">
        <f t="shared" si="39"/>
        <v>1</v>
      </c>
      <c r="F47" s="2" t="b">
        <f t="shared" si="39"/>
        <v>1</v>
      </c>
      <c r="G47" s="2" t="b">
        <f t="shared" si="39"/>
        <v>1</v>
      </c>
      <c r="H47" s="2" t="b">
        <f t="shared" si="39"/>
        <v>1</v>
      </c>
      <c r="I47" s="2" t="b">
        <f t="shared" si="39"/>
        <v>1</v>
      </c>
      <c r="J47" s="2" t="b">
        <f t="shared" si="39"/>
        <v>1</v>
      </c>
      <c r="K47" s="2" t="b">
        <f t="shared" si="39"/>
        <v>1</v>
      </c>
    </row>
    <row r="48" spans="4:11" x14ac:dyDescent="0.25">
      <c r="D48" s="2" t="b">
        <f t="shared" ref="D48:K49" si="40">D34=D20</f>
        <v>1</v>
      </c>
      <c r="E48" s="2" t="b">
        <f t="shared" si="40"/>
        <v>1</v>
      </c>
      <c r="F48" s="2" t="b">
        <f t="shared" si="40"/>
        <v>1</v>
      </c>
      <c r="G48" s="2" t="b">
        <f t="shared" si="40"/>
        <v>1</v>
      </c>
      <c r="H48" s="2" t="b">
        <f t="shared" si="40"/>
        <v>1</v>
      </c>
      <c r="I48" s="2" t="b">
        <f t="shared" si="40"/>
        <v>1</v>
      </c>
      <c r="J48" s="2" t="b">
        <f t="shared" si="40"/>
        <v>1</v>
      </c>
      <c r="K48" s="2" t="b">
        <f t="shared" si="40"/>
        <v>1</v>
      </c>
    </row>
    <row r="49" spans="4:11" x14ac:dyDescent="0.25">
      <c r="D49" s="2" t="b">
        <f t="shared" si="40"/>
        <v>1</v>
      </c>
      <c r="E49" s="2" t="b">
        <f t="shared" si="40"/>
        <v>1</v>
      </c>
      <c r="F49" s="2" t="b">
        <f t="shared" si="40"/>
        <v>1</v>
      </c>
      <c r="G49" s="2" t="b">
        <f t="shared" si="40"/>
        <v>1</v>
      </c>
      <c r="H49" s="2" t="b">
        <f t="shared" si="40"/>
        <v>1</v>
      </c>
      <c r="I49" s="2" t="b">
        <f t="shared" si="40"/>
        <v>1</v>
      </c>
      <c r="J49" s="2" t="b">
        <f t="shared" si="40"/>
        <v>1</v>
      </c>
      <c r="K49" s="2" t="b">
        <f t="shared" si="40"/>
        <v>1</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AADC7BA972ED344AAB55DF5B3BF82320" ma:contentTypeVersion="2" ma:contentTypeDescription="Izveidot jaunu dokumentu." ma:contentTypeScope="" ma:versionID="0ac0b1dfbca8af933388fb203f946801">
  <xsd:schema xmlns:xsd="http://www.w3.org/2001/XMLSchema" xmlns:xs="http://www.w3.org/2001/XMLSchema" xmlns:p="http://schemas.microsoft.com/office/2006/metadata/properties" targetNamespace="http://schemas.microsoft.com/office/2006/metadata/properties" ma:root="true" ma:fieldsID="e4db33db44e48f8f107466a912c3a54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187FFD-47B9-4A95-8F2D-D7F5E71D8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D9BB743-2B3A-43D8-87C3-5F1670A6C40A}">
  <ds:schemaRefs>
    <ds:schemaRef ds:uri="http://schemas.microsoft.com/sharepoint/v3/contenttype/forms"/>
  </ds:schemaRefs>
</ds:datastoreItem>
</file>

<file path=customXml/itemProps3.xml><?xml version="1.0" encoding="utf-8"?>
<ds:datastoreItem xmlns:ds="http://schemas.openxmlformats.org/officeDocument/2006/customXml" ds:itemID="{91D60C38-2F4C-4B3E-A0A9-D4A307D943C1}">
  <ds:schemaRefs>
    <ds:schemaRef ds:uri="http://www.w3.org/XML/1998/namespace"/>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DPP</vt:lpstr>
      <vt:lpstr>pa gadiem aktuālais</vt:lpstr>
      <vt:lpstr>DPP!Print_Area</vt:lpstr>
      <vt:lpstr>DPP!Print_Titles</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Boriss Kņigins</dc:creator>
  <cp:lastModifiedBy>Ieva Ziepniece</cp:lastModifiedBy>
  <cp:lastPrinted>2016-08-24T05:16:32Z</cp:lastPrinted>
  <dcterms:created xsi:type="dcterms:W3CDTF">2013-05-20T05:28:43Z</dcterms:created>
  <dcterms:modified xsi:type="dcterms:W3CDTF">2016-08-26T11:43:23Z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0x010100AADC7BA972ED344AAB55DF5B3BF82320</vt:lpwstr>
  </property>
</Properties>
</file>