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Fs\esfd\IEVIEŠANAS UZRAUDZĪBA\ZIŅOJUMI_MAKSĀJUMU PROGNOZES EK\VI_regularie_zinojumi_MK_ES_fondi\1 - MK\2016.gads\Ikmēneša informatīvie ziņojumi\3_aprīlis_2016_iesniedzams MK līdz 29.04.2016\"/>
    </mc:Choice>
  </mc:AlternateContent>
  <bookViews>
    <workbookView xWindow="0" yWindow="0" windowWidth="20580" windowHeight="11640" tabRatio="734"/>
  </bookViews>
  <sheets>
    <sheet name="DPP" sheetId="23" r:id="rId1"/>
    <sheet name="pa gadiem aktuālais" sheetId="22" state="hidden" r:id="rId2"/>
  </sheets>
  <definedNames>
    <definedName name="_xlnm._FilterDatabase" localSheetId="0" hidden="1">DPP!$B$7:$AI$143</definedName>
    <definedName name="_xlnm.Print_Area" localSheetId="0">DPP!$A$1:$AI$160</definedName>
    <definedName name="_xlnm.Print_Titles" localSheetId="0">DPP!$5:$6</definedName>
  </definedNames>
  <calcPr calcId="152511"/>
</workbook>
</file>

<file path=xl/calcChain.xml><?xml version="1.0" encoding="utf-8"?>
<calcChain xmlns="http://schemas.openxmlformats.org/spreadsheetml/2006/main">
  <c r="M89" i="23" l="1"/>
  <c r="M136" i="23" l="1"/>
  <c r="G136" i="23" s="1"/>
  <c r="M132" i="23"/>
  <c r="G132" i="23" s="1"/>
  <c r="M131" i="23"/>
  <c r="G131" i="23" s="1"/>
  <c r="S131" i="23" l="1"/>
  <c r="Q131" i="23"/>
  <c r="S132" i="23"/>
  <c r="Q132" i="23"/>
  <c r="O136" i="23"/>
  <c r="Q136" i="23"/>
  <c r="S136" i="23"/>
  <c r="L136" i="23"/>
  <c r="L132" i="23"/>
  <c r="O132" i="23"/>
  <c r="L131" i="23"/>
  <c r="O131" i="23"/>
  <c r="M129" i="23"/>
  <c r="G129" i="23" s="1"/>
  <c r="Q129" i="23" s="1"/>
  <c r="N100" i="23"/>
  <c r="M100" i="23" s="1"/>
  <c r="M122" i="23" s="1"/>
  <c r="K122" i="23"/>
  <c r="K100" i="23"/>
  <c r="H100" i="23" s="1"/>
  <c r="L129" i="23" l="1"/>
  <c r="O129" i="23"/>
  <c r="S129" i="23"/>
  <c r="N122" i="23"/>
  <c r="G122" i="23"/>
  <c r="M35" i="23"/>
  <c r="O122" i="23" l="1"/>
  <c r="L122" i="23"/>
  <c r="S122" i="23"/>
  <c r="Q122" i="23"/>
  <c r="S142" i="23"/>
  <c r="H35" i="23" l="1"/>
  <c r="G35" i="23" s="1"/>
  <c r="S35" i="23" s="1"/>
  <c r="M112" i="23"/>
  <c r="H112" i="23"/>
  <c r="G112" i="23" l="1"/>
  <c r="S112" i="23" s="1"/>
  <c r="M82" i="23"/>
  <c r="H82" i="23"/>
  <c r="H115" i="23"/>
  <c r="Q112" i="23" l="1"/>
  <c r="O112" i="23"/>
  <c r="G82" i="23"/>
  <c r="L82" i="23" s="1"/>
  <c r="O82" i="23" l="1"/>
  <c r="S82" i="23"/>
  <c r="Q82" i="23"/>
  <c r="H46" i="23"/>
  <c r="H47" i="23"/>
  <c r="H123" i="23"/>
  <c r="H48" i="23"/>
  <c r="M46" i="23"/>
  <c r="M47" i="23"/>
  <c r="M123" i="23"/>
  <c r="M48" i="23"/>
  <c r="G46" i="23" l="1"/>
  <c r="Q46" i="23" s="1"/>
  <c r="G47" i="23"/>
  <c r="L47" i="23" s="1"/>
  <c r="G123" i="23"/>
  <c r="O123" i="23" s="1"/>
  <c r="G48" i="23"/>
  <c r="O48" i="23" s="1"/>
  <c r="O46" i="23" l="1"/>
  <c r="Q47" i="23"/>
  <c r="S46" i="23"/>
  <c r="L46" i="23"/>
  <c r="O47" i="23"/>
  <c r="S47" i="23"/>
  <c r="S123" i="23"/>
  <c r="Q123" i="23"/>
  <c r="L48" i="23"/>
  <c r="Q48" i="23"/>
  <c r="S48" i="23"/>
  <c r="L123" i="23"/>
  <c r="H31" i="23" l="1"/>
  <c r="M31" i="23"/>
  <c r="H32" i="23"/>
  <c r="M32" i="23"/>
  <c r="H58" i="23"/>
  <c r="M58" i="23"/>
  <c r="H95" i="23"/>
  <c r="M95" i="23"/>
  <c r="H38" i="23"/>
  <c r="M38" i="23"/>
  <c r="H39" i="23"/>
  <c r="M39" i="23"/>
  <c r="G31" i="23" l="1"/>
  <c r="Q31" i="23" s="1"/>
  <c r="G95" i="23"/>
  <c r="Q95" i="23" s="1"/>
  <c r="G32" i="23"/>
  <c r="L32" i="23" s="1"/>
  <c r="G38" i="23"/>
  <c r="Q38" i="23" s="1"/>
  <c r="G58" i="23"/>
  <c r="S58" i="23" s="1"/>
  <c r="G39" i="23"/>
  <c r="L39" i="23" s="1"/>
  <c r="O31" i="23" l="1"/>
  <c r="O38" i="23"/>
  <c r="L31" i="23"/>
  <c r="S38" i="23"/>
  <c r="S31" i="23"/>
  <c r="S95" i="23"/>
  <c r="O95" i="23"/>
  <c r="L58" i="23"/>
  <c r="L95" i="23"/>
  <c r="Q58" i="23"/>
  <c r="O58" i="23"/>
  <c r="L38" i="23"/>
  <c r="S32" i="23"/>
  <c r="O32" i="23"/>
  <c r="Q32" i="23"/>
  <c r="S39" i="23"/>
  <c r="O39" i="23"/>
  <c r="Q39" i="23"/>
  <c r="H141" i="23"/>
  <c r="M141" i="23"/>
  <c r="H139" i="23"/>
  <c r="M139" i="23"/>
  <c r="H140" i="23"/>
  <c r="M140" i="23"/>
  <c r="H138" i="23"/>
  <c r="M138" i="23"/>
  <c r="G141" i="23" l="1"/>
  <c r="O141" i="23" s="1"/>
  <c r="G140" i="23"/>
  <c r="O140" i="23" s="1"/>
  <c r="G139" i="23"/>
  <c r="L139" i="23" s="1"/>
  <c r="G138" i="23"/>
  <c r="O138" i="23" s="1"/>
  <c r="Q138" i="23" l="1"/>
  <c r="L141" i="23"/>
  <c r="L140" i="23"/>
  <c r="Q140" i="23"/>
  <c r="S138" i="23"/>
  <c r="Q141" i="23"/>
  <c r="S141" i="23"/>
  <c r="S140" i="23"/>
  <c r="S139" i="23"/>
  <c r="O139" i="23"/>
  <c r="Q139" i="23"/>
  <c r="L138" i="23"/>
  <c r="S127" i="23"/>
  <c r="Q127" i="23"/>
  <c r="O127" i="23"/>
  <c r="L127" i="23"/>
  <c r="M51" i="23" l="1"/>
  <c r="M126" i="23"/>
  <c r="H51" i="23"/>
  <c r="H126" i="23"/>
  <c r="M67" i="23" l="1"/>
  <c r="H86" i="23" l="1"/>
  <c r="M64" i="23" l="1"/>
  <c r="H64" i="23"/>
  <c r="G64" i="23" l="1"/>
  <c r="Q64" i="23" s="1"/>
  <c r="M90" i="23"/>
  <c r="H90" i="23"/>
  <c r="H98" i="23"/>
  <c r="M98" i="23"/>
  <c r="H134" i="23"/>
  <c r="M134" i="23"/>
  <c r="H59" i="23"/>
  <c r="M59" i="23"/>
  <c r="H119" i="23"/>
  <c r="M119" i="23"/>
  <c r="H75" i="23"/>
  <c r="M75" i="23"/>
  <c r="H76" i="23"/>
  <c r="M76" i="23"/>
  <c r="H63" i="23"/>
  <c r="M63" i="23"/>
  <c r="H37" i="23"/>
  <c r="M37" i="23"/>
  <c r="H88" i="23"/>
  <c r="L64" i="23" l="1"/>
  <c r="O64" i="23"/>
  <c r="S64" i="23"/>
  <c r="G88" i="23"/>
  <c r="S88" i="23" s="1"/>
  <c r="G90" i="23"/>
  <c r="S90" i="23" s="1"/>
  <c r="G119" i="23"/>
  <c r="O119" i="23" s="1"/>
  <c r="G63" i="23"/>
  <c r="L63" i="23" s="1"/>
  <c r="G75" i="23"/>
  <c r="O75" i="23" s="1"/>
  <c r="G98" i="23"/>
  <c r="O98" i="23" s="1"/>
  <c r="G76" i="23"/>
  <c r="O76" i="23" s="1"/>
  <c r="G59" i="23"/>
  <c r="L59" i="23" s="1"/>
  <c r="G37" i="23"/>
  <c r="Q37" i="23" s="1"/>
  <c r="G134" i="23"/>
  <c r="L134" i="23" s="1"/>
  <c r="L88" i="23" l="1"/>
  <c r="Q90" i="23"/>
  <c r="O88" i="23"/>
  <c r="L75" i="23"/>
  <c r="O90" i="23"/>
  <c r="Q75" i="23"/>
  <c r="S119" i="23"/>
  <c r="L90" i="23"/>
  <c r="S59" i="23"/>
  <c r="O37" i="23"/>
  <c r="Q88" i="23"/>
  <c r="S75" i="23"/>
  <c r="Q119" i="23"/>
  <c r="S37" i="23"/>
  <c r="S63" i="23"/>
  <c r="Q59" i="23"/>
  <c r="L119" i="23"/>
  <c r="O63" i="23"/>
  <c r="O59" i="23"/>
  <c r="Q63" i="23"/>
  <c r="L98" i="23"/>
  <c r="Q98" i="23"/>
  <c r="S98" i="23"/>
  <c r="L37" i="23"/>
  <c r="S76" i="23"/>
  <c r="L76" i="23"/>
  <c r="Q76" i="23"/>
  <c r="S134" i="23"/>
  <c r="O134" i="23"/>
  <c r="Q134" i="23"/>
  <c r="M30" i="23" l="1"/>
  <c r="H30" i="23"/>
  <c r="G30" i="23" l="1"/>
  <c r="S30" i="23" s="1"/>
  <c r="S85" i="23"/>
  <c r="Q85" i="23"/>
  <c r="O85" i="23"/>
  <c r="L85" i="23"/>
  <c r="Q30" i="23" l="1"/>
  <c r="O30" i="23"/>
  <c r="L30" i="23"/>
  <c r="M86" i="23"/>
  <c r="G86" i="23" s="1"/>
  <c r="M83" i="23" l="1"/>
  <c r="H15" i="23" l="1"/>
  <c r="G89" i="23" l="1"/>
  <c r="H84" i="23"/>
  <c r="M28" i="23" l="1"/>
  <c r="H28" i="23"/>
  <c r="M27" i="23"/>
  <c r="H27" i="23"/>
  <c r="M26" i="23"/>
  <c r="H26" i="23"/>
  <c r="M25" i="23"/>
  <c r="H25" i="23"/>
  <c r="M117" i="23"/>
  <c r="H117" i="23"/>
  <c r="M34" i="23"/>
  <c r="H34" i="23"/>
  <c r="M118" i="23"/>
  <c r="H118" i="23"/>
  <c r="M106" i="23"/>
  <c r="H106" i="23"/>
  <c r="M107" i="23"/>
  <c r="H107" i="23"/>
  <c r="M74" i="23"/>
  <c r="H74" i="23"/>
  <c r="M73" i="23"/>
  <c r="H73" i="23"/>
  <c r="M8" i="23"/>
  <c r="H8" i="23"/>
  <c r="M54" i="23"/>
  <c r="H54" i="23"/>
  <c r="M17" i="23"/>
  <c r="H17" i="23"/>
  <c r="M29" i="23"/>
  <c r="H29" i="23"/>
  <c r="M20" i="23"/>
  <c r="H20" i="23"/>
  <c r="M13" i="23"/>
  <c r="H13" i="23"/>
  <c r="M53" i="23"/>
  <c r="H53" i="23"/>
  <c r="M105" i="23"/>
  <c r="H105" i="23"/>
  <c r="M33" i="23"/>
  <c r="H33" i="23"/>
  <c r="M18" i="23"/>
  <c r="H18" i="23"/>
  <c r="M78" i="23"/>
  <c r="H78" i="23"/>
  <c r="M104" i="23"/>
  <c r="H104" i="23"/>
  <c r="M23" i="23"/>
  <c r="H23" i="23"/>
  <c r="M22" i="23"/>
  <c r="H22" i="23"/>
  <c r="M10" i="23"/>
  <c r="H10" i="23"/>
  <c r="M72" i="23"/>
  <c r="H72" i="23"/>
  <c r="M71" i="23"/>
  <c r="H71" i="23"/>
  <c r="M91" i="23"/>
  <c r="H91" i="23"/>
  <c r="G126" i="23"/>
  <c r="S126" i="23" s="1"/>
  <c r="G51" i="23"/>
  <c r="S51" i="23" s="1"/>
  <c r="M110" i="23"/>
  <c r="H110" i="23"/>
  <c r="M19" i="23"/>
  <c r="H19" i="23"/>
  <c r="M70" i="23"/>
  <c r="H70" i="23"/>
  <c r="M135" i="23"/>
  <c r="H135" i="23"/>
  <c r="S42" i="23"/>
  <c r="Q42" i="23"/>
  <c r="O42" i="23"/>
  <c r="M42" i="23"/>
  <c r="H42" i="23"/>
  <c r="L42" i="23" s="1"/>
  <c r="M24" i="23"/>
  <c r="H24" i="23"/>
  <c r="M133" i="23"/>
  <c r="H133" i="23"/>
  <c r="M130" i="23"/>
  <c r="H130" i="23"/>
  <c r="M128" i="23"/>
  <c r="H128" i="23"/>
  <c r="M93" i="23"/>
  <c r="H93" i="23"/>
  <c r="M96" i="23"/>
  <c r="H96" i="23"/>
  <c r="M116" i="23"/>
  <c r="H116" i="23"/>
  <c r="M65" i="23"/>
  <c r="H65" i="23"/>
  <c r="M137" i="23"/>
  <c r="H137" i="23"/>
  <c r="M15" i="23"/>
  <c r="M14" i="23"/>
  <c r="H14" i="23"/>
  <c r="M55" i="23"/>
  <c r="H55" i="23"/>
  <c r="M12" i="23"/>
  <c r="H12" i="23"/>
  <c r="M9" i="23"/>
  <c r="H9" i="23"/>
  <c r="M52" i="23"/>
  <c r="H52" i="23"/>
  <c r="M103" i="23"/>
  <c r="H103" i="23"/>
  <c r="M121" i="23"/>
  <c r="H121" i="23"/>
  <c r="M16" i="23"/>
  <c r="H16" i="23"/>
  <c r="M114" i="23"/>
  <c r="H114" i="23"/>
  <c r="M62" i="23"/>
  <c r="H62" i="23"/>
  <c r="M99" i="23"/>
  <c r="H99" i="23"/>
  <c r="M61" i="23"/>
  <c r="H61" i="23"/>
  <c r="M108" i="23"/>
  <c r="H108" i="23"/>
  <c r="M102" i="23"/>
  <c r="H102" i="23"/>
  <c r="H87" i="23"/>
  <c r="M45" i="23"/>
  <c r="H45" i="23"/>
  <c r="M11" i="23"/>
  <c r="H11" i="23"/>
  <c r="M120" i="23"/>
  <c r="H120" i="23"/>
  <c r="M69" i="23"/>
  <c r="H69" i="23"/>
  <c r="M36" i="23"/>
  <c r="H36" i="23"/>
  <c r="M113" i="23"/>
  <c r="H113" i="23"/>
  <c r="M57" i="23"/>
  <c r="H57" i="23"/>
  <c r="M101" i="23"/>
  <c r="H101" i="23"/>
  <c r="M60" i="23"/>
  <c r="H60" i="23"/>
  <c r="M97" i="23"/>
  <c r="H97" i="23"/>
  <c r="M21" i="23"/>
  <c r="H21" i="23"/>
  <c r="M44" i="23"/>
  <c r="H44" i="23"/>
  <c r="M43" i="23"/>
  <c r="M68" i="23"/>
  <c r="H83" i="23"/>
  <c r="H67" i="23"/>
  <c r="M66" i="23"/>
  <c r="H66" i="23"/>
  <c r="M81" i="23"/>
  <c r="H81" i="23"/>
  <c r="M124" i="23"/>
  <c r="H124" i="23"/>
  <c r="M80" i="23"/>
  <c r="H80" i="23"/>
  <c r="M109" i="23"/>
  <c r="H109" i="23"/>
  <c r="M56" i="23"/>
  <c r="H56" i="23"/>
  <c r="M40" i="23"/>
  <c r="H40" i="23"/>
  <c r="M41" i="23"/>
  <c r="H41" i="23"/>
  <c r="M77" i="23"/>
  <c r="H77" i="23"/>
  <c r="M79" i="23"/>
  <c r="H79" i="23"/>
  <c r="M115" i="23"/>
  <c r="G115" i="23" s="1"/>
  <c r="M92" i="23"/>
  <c r="H92" i="23"/>
  <c r="M94" i="23"/>
  <c r="H94" i="23"/>
  <c r="M125" i="23"/>
  <c r="H125" i="23"/>
  <c r="M50" i="23"/>
  <c r="H50" i="23"/>
  <c r="M49" i="23"/>
  <c r="H49" i="23"/>
  <c r="G135" i="23" l="1"/>
  <c r="L135" i="23" s="1"/>
  <c r="G130" i="23"/>
  <c r="G73" i="23"/>
  <c r="O73" i="23" s="1"/>
  <c r="G40" i="23"/>
  <c r="S40" i="23" s="1"/>
  <c r="G57" i="23"/>
  <c r="O57" i="23" s="1"/>
  <c r="G94" i="23"/>
  <c r="S94" i="23" s="1"/>
  <c r="G41" i="23"/>
  <c r="O41" i="23" s="1"/>
  <c r="G56" i="23"/>
  <c r="O56" i="23" s="1"/>
  <c r="G137" i="23"/>
  <c r="Q137" i="23" s="1"/>
  <c r="G133" i="23"/>
  <c r="O133" i="23" s="1"/>
  <c r="G116" i="23"/>
  <c r="Q116" i="23" s="1"/>
  <c r="G124" i="23"/>
  <c r="O124" i="23" s="1"/>
  <c r="G70" i="23"/>
  <c r="O70" i="23" s="1"/>
  <c r="G16" i="23"/>
  <c r="O16" i="23" s="1"/>
  <c r="G15" i="23"/>
  <c r="O15" i="23" s="1"/>
  <c r="G43" i="23"/>
  <c r="O43" i="23" s="1"/>
  <c r="G113" i="23"/>
  <c r="S113" i="23" s="1"/>
  <c r="G72" i="23"/>
  <c r="O72" i="23" s="1"/>
  <c r="G104" i="23"/>
  <c r="O104" i="23" s="1"/>
  <c r="G67" i="23"/>
  <c r="O67" i="23" s="1"/>
  <c r="G24" i="23"/>
  <c r="L24" i="23" s="1"/>
  <c r="G102" i="23"/>
  <c r="S102" i="23" s="1"/>
  <c r="G91" i="23"/>
  <c r="Q91" i="23" s="1"/>
  <c r="G29" i="23"/>
  <c r="O29" i="23" s="1"/>
  <c r="G54" i="23"/>
  <c r="S54" i="23" s="1"/>
  <c r="O89" i="23"/>
  <c r="L51" i="23"/>
  <c r="G118" i="23"/>
  <c r="O118" i="23" s="1"/>
  <c r="G50" i="23"/>
  <c r="G80" i="23"/>
  <c r="S80" i="23" s="1"/>
  <c r="G60" i="23"/>
  <c r="L60" i="23" s="1"/>
  <c r="G69" i="23"/>
  <c r="O69" i="23" s="1"/>
  <c r="G62" i="23"/>
  <c r="S62" i="23" s="1"/>
  <c r="G103" i="23"/>
  <c r="L103" i="23" s="1"/>
  <c r="G10" i="23"/>
  <c r="O10" i="23" s="1"/>
  <c r="G78" i="23"/>
  <c r="O78" i="23" s="1"/>
  <c r="G53" i="23"/>
  <c r="S53" i="23" s="1"/>
  <c r="G107" i="23"/>
  <c r="Q107" i="23" s="1"/>
  <c r="G66" i="23"/>
  <c r="S66" i="23" s="1"/>
  <c r="G68" i="23"/>
  <c r="S68" i="23" s="1"/>
  <c r="G21" i="23"/>
  <c r="O21" i="23" s="1"/>
  <c r="G101" i="23"/>
  <c r="O101" i="23" s="1"/>
  <c r="G12" i="23"/>
  <c r="Q12" i="23" s="1"/>
  <c r="G14" i="23"/>
  <c r="O14" i="23" s="1"/>
  <c r="G93" i="23"/>
  <c r="O93" i="23" s="1"/>
  <c r="G100" i="23"/>
  <c r="S100" i="23" s="1"/>
  <c r="G19" i="23"/>
  <c r="S19" i="23" s="1"/>
  <c r="G110" i="23"/>
  <c r="O110" i="23" s="1"/>
  <c r="O51" i="23"/>
  <c r="G22" i="23"/>
  <c r="L22" i="23" s="1"/>
  <c r="G105" i="23"/>
  <c r="O105" i="23" s="1"/>
  <c r="G13" i="23"/>
  <c r="S13" i="23" s="1"/>
  <c r="G74" i="23"/>
  <c r="L74" i="23" s="1"/>
  <c r="G34" i="23"/>
  <c r="O34" i="23" s="1"/>
  <c r="G26" i="23"/>
  <c r="Q26" i="23" s="1"/>
  <c r="G49" i="23"/>
  <c r="S49" i="23" s="1"/>
  <c r="G77" i="23"/>
  <c r="S77" i="23" s="1"/>
  <c r="G11" i="23"/>
  <c r="S11" i="23" s="1"/>
  <c r="G45" i="23"/>
  <c r="L45" i="23" s="1"/>
  <c r="G61" i="23"/>
  <c r="Q61" i="23" s="1"/>
  <c r="G96" i="23"/>
  <c r="S96" i="23" s="1"/>
  <c r="S130" i="23"/>
  <c r="L126" i="23"/>
  <c r="O86" i="23"/>
  <c r="G71" i="23"/>
  <c r="S71" i="23" s="1"/>
  <c r="G18" i="23"/>
  <c r="S18" i="23" s="1"/>
  <c r="G17" i="23"/>
  <c r="Q17" i="23" s="1"/>
  <c r="G8" i="23"/>
  <c r="L8" i="23" s="1"/>
  <c r="G117" i="23"/>
  <c r="O117" i="23" s="1"/>
  <c r="G27" i="23"/>
  <c r="L27" i="23" s="1"/>
  <c r="G28" i="23"/>
  <c r="O28" i="23" s="1"/>
  <c r="G125" i="23"/>
  <c r="O125" i="23" s="1"/>
  <c r="G44" i="23"/>
  <c r="L44" i="23" s="1"/>
  <c r="G114" i="23"/>
  <c r="S114" i="23" s="1"/>
  <c r="G92" i="23"/>
  <c r="S92" i="23" s="1"/>
  <c r="G79" i="23"/>
  <c r="G109" i="23"/>
  <c r="Q109" i="23" s="1"/>
  <c r="G36" i="23"/>
  <c r="L36" i="23" s="1"/>
  <c r="G108" i="23"/>
  <c r="Q108" i="23" s="1"/>
  <c r="G52" i="23"/>
  <c r="L52" i="23" s="1"/>
  <c r="G9" i="23"/>
  <c r="L9" i="23" s="1"/>
  <c r="G25" i="23"/>
  <c r="S25" i="23" s="1"/>
  <c r="G121" i="23"/>
  <c r="G87" i="23"/>
  <c r="L87" i="23" s="1"/>
  <c r="G99" i="23"/>
  <c r="L99" i="23" s="1"/>
  <c r="G97" i="23"/>
  <c r="G81" i="23"/>
  <c r="L81" i="23" s="1"/>
  <c r="G83" i="23"/>
  <c r="L83" i="23" s="1"/>
  <c r="G120" i="23"/>
  <c r="L120" i="23" s="1"/>
  <c r="G128" i="23"/>
  <c r="Q51" i="23"/>
  <c r="O126" i="23"/>
  <c r="G23" i="23"/>
  <c r="L23" i="23" s="1"/>
  <c r="G33" i="23"/>
  <c r="G20" i="23"/>
  <c r="L20" i="23" s="1"/>
  <c r="G106" i="23"/>
  <c r="L106" i="23" s="1"/>
  <c r="G55" i="23"/>
  <c r="G65" i="23"/>
  <c r="L65" i="23" s="1"/>
  <c r="Q126" i="23"/>
  <c r="S135" i="23" l="1"/>
  <c r="Q135" i="23"/>
  <c r="O135" i="23"/>
  <c r="O35" i="23"/>
  <c r="Q79" i="23"/>
  <c r="S79" i="23"/>
  <c r="Q50" i="23"/>
  <c r="O40" i="23"/>
  <c r="S73" i="23"/>
  <c r="L73" i="23"/>
  <c r="Q73" i="23"/>
  <c r="O52" i="23"/>
  <c r="O102" i="23"/>
  <c r="S116" i="23"/>
  <c r="S133" i="23"/>
  <c r="S137" i="23"/>
  <c r="Q67" i="23"/>
  <c r="S74" i="23"/>
  <c r="S57" i="23"/>
  <c r="O109" i="23"/>
  <c r="L72" i="23"/>
  <c r="Q53" i="23"/>
  <c r="L54" i="23"/>
  <c r="L93" i="23"/>
  <c r="S118" i="23"/>
  <c r="L133" i="23"/>
  <c r="Q78" i="23"/>
  <c r="S93" i="23"/>
  <c r="O74" i="23"/>
  <c r="O94" i="23"/>
  <c r="Q94" i="23"/>
  <c r="Q74" i="23"/>
  <c r="L67" i="23"/>
  <c r="L137" i="23"/>
  <c r="Q133" i="23"/>
  <c r="Q54" i="23"/>
  <c r="Q71" i="23"/>
  <c r="S67" i="23"/>
  <c r="Q102" i="23"/>
  <c r="O77" i="23"/>
  <c r="L43" i="23"/>
  <c r="Q86" i="23"/>
  <c r="L40" i="23"/>
  <c r="S16" i="23"/>
  <c r="Q40" i="23"/>
  <c r="S41" i="23"/>
  <c r="L89" i="23"/>
  <c r="Q70" i="23"/>
  <c r="O25" i="23"/>
  <c r="Q52" i="23"/>
  <c r="O54" i="23"/>
  <c r="L116" i="23"/>
  <c r="L102" i="23"/>
  <c r="L57" i="23"/>
  <c r="L41" i="23"/>
  <c r="Q57" i="23"/>
  <c r="Q93" i="23"/>
  <c r="S43" i="23"/>
  <c r="L94" i="23"/>
  <c r="Q41" i="23"/>
  <c r="L118" i="23"/>
  <c r="Q104" i="23"/>
  <c r="L124" i="23"/>
  <c r="O80" i="23"/>
  <c r="O137" i="23"/>
  <c r="S29" i="23"/>
  <c r="Q27" i="23"/>
  <c r="S56" i="23"/>
  <c r="L16" i="23"/>
  <c r="Q13" i="23"/>
  <c r="L56" i="23"/>
  <c r="S22" i="23"/>
  <c r="S52" i="23"/>
  <c r="S91" i="23"/>
  <c r="Q36" i="23"/>
  <c r="O100" i="23"/>
  <c r="L14" i="23"/>
  <c r="S61" i="23"/>
  <c r="O44" i="23"/>
  <c r="Q77" i="23"/>
  <c r="S124" i="23"/>
  <c r="Q56" i="23"/>
  <c r="L109" i="23"/>
  <c r="S104" i="23"/>
  <c r="Q29" i="23"/>
  <c r="L15" i="23"/>
  <c r="S117" i="23"/>
  <c r="Q15" i="23"/>
  <c r="S109" i="23"/>
  <c r="Q21" i="23"/>
  <c r="L104" i="23"/>
  <c r="S72" i="23"/>
  <c r="L26" i="23"/>
  <c r="Q72" i="23"/>
  <c r="L107" i="23"/>
  <c r="O116" i="23"/>
  <c r="Q103" i="23"/>
  <c r="S15" i="23"/>
  <c r="S14" i="23"/>
  <c r="S21" i="23"/>
  <c r="O53" i="23"/>
  <c r="S24" i="23"/>
  <c r="O27" i="23"/>
  <c r="L71" i="23"/>
  <c r="Q69" i="23"/>
  <c r="O36" i="23"/>
  <c r="Q16" i="23"/>
  <c r="L69" i="23"/>
  <c r="O68" i="23"/>
  <c r="Q124" i="23"/>
  <c r="Q25" i="23"/>
  <c r="S70" i="23"/>
  <c r="S9" i="23"/>
  <c r="Q117" i="23"/>
  <c r="O113" i="23"/>
  <c r="O19" i="23"/>
  <c r="L70" i="23"/>
  <c r="Q118" i="23"/>
  <c r="L10" i="23"/>
  <c r="L100" i="23"/>
  <c r="O9" i="23"/>
  <c r="Q34" i="23"/>
  <c r="O103" i="23"/>
  <c r="L117" i="23"/>
  <c r="L18" i="23"/>
  <c r="O96" i="23"/>
  <c r="O62" i="23"/>
  <c r="L21" i="23"/>
  <c r="S45" i="23"/>
  <c r="Q43" i="23"/>
  <c r="S125" i="23"/>
  <c r="L29" i="23"/>
  <c r="L113" i="23"/>
  <c r="O18" i="23"/>
  <c r="Q113" i="23"/>
  <c r="O45" i="23"/>
  <c r="Q18" i="23"/>
  <c r="O60" i="23"/>
  <c r="L78" i="23"/>
  <c r="L110" i="23"/>
  <c r="O24" i="23"/>
  <c r="O91" i="23"/>
  <c r="S110" i="23"/>
  <c r="L13" i="23"/>
  <c r="L101" i="23"/>
  <c r="S101" i="23"/>
  <c r="S105" i="23"/>
  <c r="Q89" i="23"/>
  <c r="S26" i="23"/>
  <c r="Q24" i="23"/>
  <c r="S78" i="23"/>
  <c r="S89" i="23"/>
  <c r="Q105" i="23"/>
  <c r="O26" i="23"/>
  <c r="Q9" i="23"/>
  <c r="L91" i="23"/>
  <c r="Q110" i="23"/>
  <c r="Q28" i="23"/>
  <c r="S8" i="23"/>
  <c r="O71" i="23"/>
  <c r="O130" i="23"/>
  <c r="Q60" i="23"/>
  <c r="Q10" i="23"/>
  <c r="O13" i="23"/>
  <c r="Q14" i="23"/>
  <c r="L19" i="23"/>
  <c r="Q101" i="23"/>
  <c r="O50" i="23"/>
  <c r="Q66" i="23"/>
  <c r="L66" i="23"/>
  <c r="L25" i="23"/>
  <c r="S103" i="23"/>
  <c r="S27" i="23"/>
  <c r="Q8" i="23"/>
  <c r="S60" i="23"/>
  <c r="O66" i="23"/>
  <c r="S50" i="23"/>
  <c r="S10" i="23"/>
  <c r="L50" i="23"/>
  <c r="Q19" i="23"/>
  <c r="S107" i="23"/>
  <c r="O22" i="23"/>
  <c r="S17" i="23"/>
  <c r="S108" i="23"/>
  <c r="S69" i="23"/>
  <c r="Q100" i="23"/>
  <c r="Q80" i="23"/>
  <c r="L125" i="23"/>
  <c r="Q125" i="23"/>
  <c r="L12" i="23"/>
  <c r="L77" i="23"/>
  <c r="L105" i="23"/>
  <c r="L53" i="23"/>
  <c r="L86" i="23"/>
  <c r="O107" i="23"/>
  <c r="Q22" i="23"/>
  <c r="S34" i="23"/>
  <c r="O8" i="23"/>
  <c r="O17" i="23"/>
  <c r="S86" i="23"/>
  <c r="Q96" i="23"/>
  <c r="L49" i="23"/>
  <c r="S36" i="23"/>
  <c r="O114" i="23"/>
  <c r="Q45" i="23"/>
  <c r="L80" i="23"/>
  <c r="L62" i="23"/>
  <c r="L79" i="23"/>
  <c r="O12" i="23"/>
  <c r="L34" i="23"/>
  <c r="S12" i="23"/>
  <c r="Q62" i="23"/>
  <c r="Q68" i="23"/>
  <c r="L68" i="23"/>
  <c r="Q130" i="23"/>
  <c r="O108" i="23"/>
  <c r="Q114" i="23"/>
  <c r="Q44" i="23"/>
  <c r="Q35" i="23"/>
  <c r="L35" i="23"/>
  <c r="O92" i="23"/>
  <c r="Q92" i="23"/>
  <c r="L92" i="23"/>
  <c r="O49" i="23"/>
  <c r="Q49" i="23"/>
  <c r="L108" i="23"/>
  <c r="L130" i="23"/>
  <c r="L28" i="23"/>
  <c r="S28" i="23"/>
  <c r="L114" i="23"/>
  <c r="Q11" i="23"/>
  <c r="L61" i="23"/>
  <c r="L96" i="23"/>
  <c r="L17" i="23"/>
  <c r="O61" i="23"/>
  <c r="O11" i="23"/>
  <c r="S44" i="23"/>
  <c r="L11" i="23"/>
  <c r="S55" i="23"/>
  <c r="Q55" i="23"/>
  <c r="O55" i="23"/>
  <c r="L55" i="23"/>
  <c r="S115" i="23"/>
  <c r="O115" i="23"/>
  <c r="Q115" i="23"/>
  <c r="S128" i="23"/>
  <c r="Q128" i="23"/>
  <c r="O128" i="23"/>
  <c r="L128" i="23"/>
  <c r="S65" i="23"/>
  <c r="Q65" i="23"/>
  <c r="O65" i="23"/>
  <c r="S106" i="23"/>
  <c r="Q106" i="23"/>
  <c r="O106" i="23"/>
  <c r="S33" i="23"/>
  <c r="Q33" i="23"/>
  <c r="O33" i="23"/>
  <c r="L33" i="23"/>
  <c r="S120" i="23"/>
  <c r="O120" i="23"/>
  <c r="Q120" i="23"/>
  <c r="S83" i="23"/>
  <c r="O83" i="23"/>
  <c r="Q83" i="23"/>
  <c r="S81" i="23"/>
  <c r="O81" i="23"/>
  <c r="Q81" i="23"/>
  <c r="S87" i="23"/>
  <c r="O87" i="23"/>
  <c r="Q87" i="23"/>
  <c r="S121" i="23"/>
  <c r="O121" i="23"/>
  <c r="Q121" i="23"/>
  <c r="S97" i="23"/>
  <c r="O97" i="23"/>
  <c r="Q97" i="23"/>
  <c r="L121" i="23"/>
  <c r="L115" i="23"/>
  <c r="S20" i="23"/>
  <c r="Q20" i="23"/>
  <c r="O20" i="23"/>
  <c r="S23" i="23"/>
  <c r="Q23" i="23"/>
  <c r="O23" i="23"/>
  <c r="L97" i="23"/>
  <c r="S99" i="23"/>
  <c r="O99" i="23"/>
  <c r="Q99" i="23"/>
  <c r="M13" i="22" l="1"/>
  <c r="N13" i="22"/>
  <c r="O13" i="22"/>
  <c r="L13" i="22"/>
  <c r="E6" i="22"/>
  <c r="F6" i="22"/>
  <c r="G6" i="22"/>
  <c r="H6" i="22"/>
  <c r="I6" i="22"/>
  <c r="J6" i="22"/>
  <c r="D6" i="22"/>
  <c r="D26" i="22"/>
  <c r="D40" i="22" s="1"/>
  <c r="E26" i="22"/>
  <c r="F26" i="22"/>
  <c r="F28" i="22" s="1"/>
  <c r="F42" i="22" s="1"/>
  <c r="G26" i="22"/>
  <c r="H26" i="22"/>
  <c r="H27" i="22" s="1"/>
  <c r="H41" i="22" s="1"/>
  <c r="I26" i="22"/>
  <c r="I40" i="22" s="1"/>
  <c r="J26" i="22"/>
  <c r="J28" i="22" s="1"/>
  <c r="J42" i="22" s="1"/>
  <c r="D29" i="22"/>
  <c r="E29" i="22"/>
  <c r="E43" i="22" s="1"/>
  <c r="F29" i="22"/>
  <c r="F43" i="22" s="1"/>
  <c r="G29" i="22"/>
  <c r="G43" i="22" s="1"/>
  <c r="H29" i="22"/>
  <c r="H43" i="22" s="1"/>
  <c r="I29" i="22"/>
  <c r="I43" i="22" s="1"/>
  <c r="J29" i="22"/>
  <c r="J43" i="22" s="1"/>
  <c r="D30" i="22"/>
  <c r="E30" i="22"/>
  <c r="E44" i="22" s="1"/>
  <c r="F30" i="22"/>
  <c r="F44" i="22" s="1"/>
  <c r="G30" i="22"/>
  <c r="G44" i="22" s="1"/>
  <c r="H30" i="22"/>
  <c r="H44" i="22" s="1"/>
  <c r="I30" i="22"/>
  <c r="I44" i="22" s="1"/>
  <c r="J30" i="22"/>
  <c r="J44" i="22" s="1"/>
  <c r="D31" i="22"/>
  <c r="D45" i="22" s="1"/>
  <c r="E31" i="22"/>
  <c r="E45" i="22" s="1"/>
  <c r="F31" i="22"/>
  <c r="F45" i="22" s="1"/>
  <c r="G31" i="22"/>
  <c r="G45" i="22" s="1"/>
  <c r="H31" i="22"/>
  <c r="H45" i="22" s="1"/>
  <c r="I31" i="22"/>
  <c r="I45" i="22" s="1"/>
  <c r="J31" i="22"/>
  <c r="J45" i="22" s="1"/>
  <c r="D32" i="22"/>
  <c r="D46" i="22" s="1"/>
  <c r="E32" i="22"/>
  <c r="E33" i="22" s="1"/>
  <c r="E47" i="22" s="1"/>
  <c r="F32" i="22"/>
  <c r="F46" i="22" s="1"/>
  <c r="G32" i="22"/>
  <c r="G33" i="22" s="1"/>
  <c r="G47" i="22" s="1"/>
  <c r="H32" i="22"/>
  <c r="H46" i="22" s="1"/>
  <c r="I32" i="22"/>
  <c r="J32" i="22"/>
  <c r="J46" i="22" s="1"/>
  <c r="D9" i="22"/>
  <c r="D5" i="22" s="1"/>
  <c r="E9" i="22"/>
  <c r="E5" i="22" s="1"/>
  <c r="F9" i="22"/>
  <c r="F5" i="22" s="1"/>
  <c r="G9" i="22"/>
  <c r="G5" i="22" s="1"/>
  <c r="H9" i="22"/>
  <c r="H5" i="22" s="1"/>
  <c r="I9" i="22"/>
  <c r="I5" i="22" s="1"/>
  <c r="I27" i="22" l="1"/>
  <c r="I41" i="22" s="1"/>
  <c r="J34" i="22"/>
  <c r="J48" i="22" s="1"/>
  <c r="H23" i="22"/>
  <c r="H37" i="22" s="1"/>
  <c r="E23" i="22"/>
  <c r="E24" i="22" s="1"/>
  <c r="E38" i="22" s="1"/>
  <c r="D23" i="22"/>
  <c r="D25" i="22" s="1"/>
  <c r="D39" i="22" s="1"/>
  <c r="I23" i="22"/>
  <c r="I25" i="22" s="1"/>
  <c r="I39" i="22" s="1"/>
  <c r="D34" i="22"/>
  <c r="D48" i="22" s="1"/>
  <c r="H34" i="22"/>
  <c r="H48" i="22" s="1"/>
  <c r="H28" i="22"/>
  <c r="H42" i="22" s="1"/>
  <c r="H40" i="22"/>
  <c r="D43" i="22"/>
  <c r="K29" i="22"/>
  <c r="G40" i="22"/>
  <c r="G28" i="22"/>
  <c r="G42" i="22" s="1"/>
  <c r="G27" i="22"/>
  <c r="G41" i="22" s="1"/>
  <c r="G46" i="22"/>
  <c r="D27" i="22"/>
  <c r="D41" i="22" s="1"/>
  <c r="D44" i="22"/>
  <c r="K30" i="22"/>
  <c r="J27" i="22"/>
  <c r="J41" i="22" s="1"/>
  <c r="F33" i="22"/>
  <c r="F47" i="22" s="1"/>
  <c r="F34" i="22"/>
  <c r="F48" i="22" s="1"/>
  <c r="K26" i="22"/>
  <c r="F40" i="22"/>
  <c r="D28" i="22"/>
  <c r="I34" i="22"/>
  <c r="I48" i="22" s="1"/>
  <c r="I46" i="22"/>
  <c r="E34" i="22"/>
  <c r="E48" i="22" s="1"/>
  <c r="E46" i="22"/>
  <c r="E28" i="22"/>
  <c r="E42" i="22" s="1"/>
  <c r="E27" i="22"/>
  <c r="E41" i="22" s="1"/>
  <c r="I33" i="22"/>
  <c r="I47" i="22" s="1"/>
  <c r="G34" i="22"/>
  <c r="G48" i="22" s="1"/>
  <c r="K32" i="22"/>
  <c r="J40" i="22"/>
  <c r="E40" i="22"/>
  <c r="G23" i="22"/>
  <c r="F27" i="22"/>
  <c r="F41" i="22" s="1"/>
  <c r="I28" i="22"/>
  <c r="I42" i="22" s="1"/>
  <c r="J33" i="22"/>
  <c r="J47" i="22" s="1"/>
  <c r="K31" i="22"/>
  <c r="K45" i="22" s="1"/>
  <c r="F23" i="22"/>
  <c r="D33" i="22"/>
  <c r="H33" i="22"/>
  <c r="H47" i="22" s="1"/>
  <c r="H24" i="22" l="1"/>
  <c r="H38" i="22" s="1"/>
  <c r="H35" i="22"/>
  <c r="H25" i="22"/>
  <c r="H39" i="22" s="1"/>
  <c r="I35" i="22"/>
  <c r="I24" i="22"/>
  <c r="I38" i="22" s="1"/>
  <c r="E25" i="22"/>
  <c r="E39" i="22" s="1"/>
  <c r="E35" i="22"/>
  <c r="E37" i="22"/>
  <c r="I37" i="22"/>
  <c r="D24" i="22"/>
  <c r="D38" i="22" s="1"/>
  <c r="D37" i="22"/>
  <c r="D35" i="22"/>
  <c r="K27" i="22"/>
  <c r="K34" i="22"/>
  <c r="D47" i="22"/>
  <c r="K33" i="22"/>
  <c r="G25" i="22"/>
  <c r="G39" i="22" s="1"/>
  <c r="G35" i="22"/>
  <c r="G24" i="22"/>
  <c r="G38" i="22" s="1"/>
  <c r="G37" i="22"/>
  <c r="F37" i="22"/>
  <c r="F35" i="22"/>
  <c r="F24" i="22"/>
  <c r="F38" i="22" s="1"/>
  <c r="F25" i="22"/>
  <c r="D42" i="22"/>
  <c r="K28" i="22"/>
  <c r="F39" i="22" l="1"/>
  <c r="E21" i="22" l="1"/>
  <c r="E49" i="22" s="1"/>
  <c r="F21" i="22"/>
  <c r="F49" i="22" s="1"/>
  <c r="G21" i="22"/>
  <c r="G49" i="22" s="1"/>
  <c r="H21" i="22"/>
  <c r="H49" i="22" s="1"/>
  <c r="I21" i="22"/>
  <c r="I49" i="22" s="1"/>
  <c r="D21" i="22"/>
  <c r="D49" i="22" s="1"/>
  <c r="K10" i="22"/>
  <c r="K11" i="22"/>
  <c r="K12" i="22"/>
  <c r="K40" i="22" s="1"/>
  <c r="K13" i="22"/>
  <c r="K14" i="22"/>
  <c r="K42" i="22" s="1"/>
  <c r="K15" i="22"/>
  <c r="K43" i="22" s="1"/>
  <c r="K16" i="22"/>
  <c r="K44" i="22" s="1"/>
  <c r="K18" i="22"/>
  <c r="K46" i="22" s="1"/>
  <c r="K19" i="22"/>
  <c r="K47" i="22" s="1"/>
  <c r="K20" i="22"/>
  <c r="K48" i="22" s="1"/>
  <c r="J9" i="22"/>
  <c r="P13" i="22" l="1"/>
  <c r="K41" i="22"/>
  <c r="J5" i="22"/>
  <c r="J23" i="22"/>
  <c r="K9" i="22"/>
  <c r="K21" i="22" s="1"/>
  <c r="J21" i="22"/>
  <c r="J37" i="22" l="1"/>
  <c r="J35" i="22"/>
  <c r="J24" i="22"/>
  <c r="J25" i="22"/>
  <c r="K23" i="22"/>
  <c r="K37" i="22" s="1"/>
  <c r="J39" i="22" l="1"/>
  <c r="K25" i="22"/>
  <c r="K39" i="22" s="1"/>
  <c r="J38" i="22"/>
  <c r="K24" i="22"/>
  <c r="K38" i="22" s="1"/>
  <c r="J49" i="22"/>
  <c r="K35" i="22"/>
  <c r="K49" i="22" s="1"/>
  <c r="M84" i="23" l="1"/>
  <c r="G84" i="23" l="1"/>
  <c r="Q84" i="23" s="1"/>
  <c r="L84" i="23" l="1"/>
  <c r="S84" i="23"/>
  <c r="O84" i="23"/>
</calcChain>
</file>

<file path=xl/sharedStrings.xml><?xml version="1.0" encoding="utf-8"?>
<sst xmlns="http://schemas.openxmlformats.org/spreadsheetml/2006/main" count="2583" uniqueCount="758">
  <si>
    <t>EURES tīkla darbības nodrošināšana</t>
  </si>
  <si>
    <t>Darba tirgus apsteidzošo pārkārtojumu sistēmas ieviešana</t>
  </si>
  <si>
    <t>TM</t>
  </si>
  <si>
    <t>KF</t>
  </si>
  <si>
    <t>ERAF</t>
  </si>
  <si>
    <t>ESF</t>
  </si>
  <si>
    <t>3.4.1.</t>
  </si>
  <si>
    <t>IPIA</t>
  </si>
  <si>
    <t>3.4.2.</t>
  </si>
  <si>
    <t>3.3.1.</t>
  </si>
  <si>
    <t>ZM</t>
  </si>
  <si>
    <t>EM</t>
  </si>
  <si>
    <t>VARAM</t>
  </si>
  <si>
    <t>FM</t>
  </si>
  <si>
    <t>KM</t>
  </si>
  <si>
    <t>VK</t>
  </si>
  <si>
    <t>SM</t>
  </si>
  <si>
    <t>IZM</t>
  </si>
  <si>
    <t>LM</t>
  </si>
  <si>
    <t>VM</t>
  </si>
  <si>
    <t>Deinstitucionalizācija</t>
  </si>
  <si>
    <t>Kopā</t>
  </si>
  <si>
    <t>NR</t>
  </si>
  <si>
    <t>Fonds</t>
  </si>
  <si>
    <t>Pakalpojumu infrastruktūras attīstība deinstitucionalizācijas plānu īstenošanai</t>
  </si>
  <si>
    <t>9.1.1.1.</t>
  </si>
  <si>
    <t>9.2.1.1.</t>
  </si>
  <si>
    <t>9.3.1.1.</t>
  </si>
  <si>
    <t>2.2.1.1.</t>
  </si>
  <si>
    <t>2.2.1.2.</t>
  </si>
  <si>
    <t>7.1.2.1.</t>
  </si>
  <si>
    <t>7.2.1.1.</t>
  </si>
  <si>
    <t>7.2.1.2.</t>
  </si>
  <si>
    <t>8.2.1.</t>
  </si>
  <si>
    <t>8.1.1.</t>
  </si>
  <si>
    <t>8.1.3.</t>
  </si>
  <si>
    <t>7.1.1.</t>
  </si>
  <si>
    <t>7.3.1.</t>
  </si>
  <si>
    <t>2.1.1.</t>
  </si>
  <si>
    <t>4.2.2.</t>
  </si>
  <si>
    <t>4.1.1.</t>
  </si>
  <si>
    <t>4.3.1.</t>
  </si>
  <si>
    <t>4.4.1.</t>
  </si>
  <si>
    <t>5.1.1.</t>
  </si>
  <si>
    <t>5.1.2.</t>
  </si>
  <si>
    <t>5.3.1.</t>
  </si>
  <si>
    <t>5.5.1.</t>
  </si>
  <si>
    <t>5.6.1.</t>
  </si>
  <si>
    <t>6.1.1.</t>
  </si>
  <si>
    <t>6.1.2.</t>
  </si>
  <si>
    <t>6.1.5.</t>
  </si>
  <si>
    <t>Palielināt reģionālo mobilitāti, uzlabojot valsts reģionālo autoceļu kvalitāti</t>
  </si>
  <si>
    <t>6.3.1.</t>
  </si>
  <si>
    <t>YEI</t>
  </si>
  <si>
    <t>7.3.2.</t>
  </si>
  <si>
    <t>8.1.4.</t>
  </si>
  <si>
    <t>8.5.1.</t>
  </si>
  <si>
    <t>Mazāk attīstīts reģions</t>
  </si>
  <si>
    <t>JNI</t>
  </si>
  <si>
    <t>Reģions</t>
  </si>
  <si>
    <t>(1)</t>
  </si>
  <si>
    <t>(5)</t>
  </si>
  <si>
    <t>(9)</t>
  </si>
  <si>
    <t>(10)</t>
  </si>
  <si>
    <t>(12)</t>
  </si>
  <si>
    <t>N/A</t>
  </si>
  <si>
    <t>ERAF+ESF</t>
  </si>
  <si>
    <t>8.2.2.</t>
  </si>
  <si>
    <t>8.3.3.</t>
  </si>
  <si>
    <t>8.5.2.</t>
  </si>
  <si>
    <t>5.6.2.</t>
  </si>
  <si>
    <t>Pamatsumma</t>
  </si>
  <si>
    <t>Rezerve</t>
  </si>
  <si>
    <t>2014, EUR</t>
  </si>
  <si>
    <t>2015, EUR</t>
  </si>
  <si>
    <t>2016, EUR</t>
  </si>
  <si>
    <t>2017, EUR</t>
  </si>
  <si>
    <t>2018, EUR</t>
  </si>
  <si>
    <t>2019, EUR</t>
  </si>
  <si>
    <t>2020, EUR</t>
  </si>
  <si>
    <t>Kopā, EUR</t>
  </si>
  <si>
    <t>8.3.4.</t>
  </si>
  <si>
    <t>Paaugstināt bezdarbnieku kvalifikāciju un prasmes atbilstoši  darba tirgus pieprasījumam.</t>
  </si>
  <si>
    <t>Uzlabot darba drošību, it īpaši, bīstamo nozaru uzņēmumos</t>
  </si>
  <si>
    <t>Uzlabot kvalitatīvu veselības aprūpes pakalpojumu pieejamību, jo īpaši sociālās, teritoriālās atstumtības un nabadzības riskam pakļautajiem iedzīvotājiem,  attīstot veselības aprūpes infrastruktūru</t>
  </si>
  <si>
    <t>Uzlabot elektroniskās sakaru infrastruktūras pieejamību lauku teritorijās</t>
  </si>
  <si>
    <t>Paaugstināt tiesu un tiesībsargājošo institūciju personāla kompetenci komercdarbības vides uzlabošanas sekmēšanai</t>
  </si>
  <si>
    <t>Valsts pārvaldes profesionālā pilnveide labāka tiesiskā regulējuma izstrādē mazo un vidējo komersantu atbalsta, korupcijas novēršanas un ēnu ekonomikas mazināšanas jomās</t>
  </si>
  <si>
    <t>Veicināt efektīvu energoresursu izmantošanu, enerģijas patēriņa samazināšanu un pāreju uz AER apstrādes rūpniecības nozarē</t>
  </si>
  <si>
    <t>Veicināt energoefektivitāti un vietējo AER izmantošanu centralizētajā siltumapgādē</t>
  </si>
  <si>
    <t>Attīstīt ETL uzlādes infrastruktūru Latvijā</t>
  </si>
  <si>
    <t>Attīstīt videi draudzīgu sabiedriskā transporta infrastruktūru</t>
  </si>
  <si>
    <t>Samazināt plūdu riskus lauku teritorijās</t>
  </si>
  <si>
    <t>Palielināt lielo ostu drošības līmeni un uzlabot transporta tīkla mobilitāti</t>
  </si>
  <si>
    <t>Veicināt drošību un vides prasību ievērošanu starptautiskajā lidostā “Rīga”</t>
  </si>
  <si>
    <t>Valsts galveno autoceļu segu pārbūve, nestspējas palielināšana</t>
  </si>
  <si>
    <t>Uzlabot pirmā līmeņa profesionālās augstākās izglītības STEM, t.sk. medicīnas un radošās industrijas , studiju mācību vidi koledžās</t>
  </si>
  <si>
    <t>9.1.2.</t>
  </si>
  <si>
    <t>9.1.3.</t>
  </si>
  <si>
    <t>9.2.3.</t>
  </si>
  <si>
    <t>9.2.5.</t>
  </si>
  <si>
    <t>9.2.6.</t>
  </si>
  <si>
    <t>9.3.2.</t>
  </si>
  <si>
    <t>Palielināt modernizēto STEM, tajā skaitā medicīnas un radošās industrijas, studiju programmu skaitu</t>
  </si>
  <si>
    <t>8.2.3.</t>
  </si>
  <si>
    <t>8.2.4.</t>
  </si>
  <si>
    <t>Nodrošināt atbalstu EQAR aģentūrai izvirzīto prasību izpildei</t>
  </si>
  <si>
    <t>8.3.5.</t>
  </si>
  <si>
    <t>8.5.3.</t>
  </si>
  <si>
    <t>Nodrošināt profesionālās izglītības atbilstību Eiropas kvalifikācijas ietvarstruktūrai</t>
  </si>
  <si>
    <t>Paaugstināt resocializācijas sistēmas efektivitāti</t>
  </si>
  <si>
    <t>Atbalstīt prioritāro (sirds un asinsvadu, onkoloģijas, perinatālā un neonatālā perioda aprūpes un garīgās veselības) veselības jomu veselības tīklu attīstības vadlīniju un kvalitātes nodrošināšanas sistēmas izstrādi un ieviešanu, jo īpaši sociālās atstumtības un nabadzības riskam pakļauto iedzīvotāju veselības uzlabošanai</t>
  </si>
  <si>
    <t>Veicināt Rīgas pilsētas revitalizāciju, nodrošinot teritorijas efektīvu sociālekonomisko izmantošanu</t>
  </si>
  <si>
    <t>Nodrošināt labāku pārvaldību augstākās izglītības institūcijās</t>
  </si>
  <si>
    <t>Attīstīt NVA nereģistrēto NEET jauniešu prasmes un veicināt to iesaisti izglītībā, NVA īstenotajos pasākumos jauniešu garantijas ietvaros un nevalstisko organizāciju vai jauniešu centru darbībā</t>
  </si>
  <si>
    <t>Samazināt priekšlaicīgu mācību pārtraukšanu, īstenojot preventīvus un intervences pasākumus</t>
  </si>
  <si>
    <t>Pilnveidot nodarbināto personu profesionālo kompetenci</t>
  </si>
  <si>
    <t xml:space="preserve">Palielināt kvalificētu profesionālās izglītības iestāžu audzēkņu skaitu pēc to dalības darba vidē balstītās mācībās vai mācību praksē uzņēmumā  </t>
  </si>
  <si>
    <t>Nodrošināt profesionālās izglītības iestāžu efektīvu pārvaldību un iesaistītā personāla profesionālās kompetences pilnveidi</t>
  </si>
  <si>
    <t>Palielināt bijušo ieslodzīto integrāciju sabiedrībā un darba tirgū</t>
  </si>
  <si>
    <t>Uzlabot pieejamību ārstniecības un ārstniecības atbalsta personām, kas sniedz pakalpojumus prioritārajās veselības jomās iedzīvotājiem, kas dzīvo ārpus Rīgas</t>
  </si>
  <si>
    <t>Uzlabot ārstniecības un ārstniecības atbalsta personāla  kvalifikāciju</t>
  </si>
  <si>
    <t>Paildzināt gados vecāku  nodarbināto darbspēju saglabāšanu un nodarbinātību</t>
  </si>
  <si>
    <t>Centralizētu publiskās pārvaldes IKT platformu izveide, publiskās pārvaldes procesu optimizēšana un attīstība</t>
  </si>
  <si>
    <t>I cet 2016</t>
  </si>
  <si>
    <t>12.1.1.</t>
  </si>
  <si>
    <t>11.1.1.</t>
  </si>
  <si>
    <t>10.1.2.</t>
  </si>
  <si>
    <t>10.1.1.</t>
  </si>
  <si>
    <t>__</t>
  </si>
  <si>
    <t>IV cet 2014</t>
  </si>
  <si>
    <t>III cet 2018</t>
  </si>
  <si>
    <t>II cet 2018</t>
  </si>
  <si>
    <t>IV cet 2018</t>
  </si>
  <si>
    <t>7.1.2.2.</t>
  </si>
  <si>
    <t>9.2.2.2.</t>
  </si>
  <si>
    <t>9.1.1.3.</t>
  </si>
  <si>
    <t>9.2.1.3.</t>
  </si>
  <si>
    <t>9.1.1.2.</t>
  </si>
  <si>
    <t>9.2.1.2.</t>
  </si>
  <si>
    <t>9.1.4.1.</t>
  </si>
  <si>
    <t>9.1.4.2.</t>
  </si>
  <si>
    <t>9.1.4.3.</t>
  </si>
  <si>
    <t>Darbs ar bērniem ar saskarsmes grūtībām un uzvedības traucējumiem, un ar vardarbības ģimenē gadījumiem</t>
  </si>
  <si>
    <t>9.2.2.1.</t>
  </si>
  <si>
    <t>9.3.1.2.</t>
  </si>
  <si>
    <t>I cet 2014</t>
  </si>
  <si>
    <t>III cet 2014</t>
  </si>
  <si>
    <t>II cet 2014</t>
  </si>
  <si>
    <t>I cet 2017</t>
  </si>
  <si>
    <t>II cet 2016</t>
  </si>
  <si>
    <t>6.1.3.1.</t>
  </si>
  <si>
    <t>6.1.3.2.</t>
  </si>
  <si>
    <t>Multimodāla transporta mezgla izbūve Torņakalna apkaimē</t>
  </si>
  <si>
    <t>III cet 2016</t>
  </si>
  <si>
    <t>APIA</t>
  </si>
  <si>
    <t>II cet 2017</t>
  </si>
  <si>
    <t>III cet 2017</t>
  </si>
  <si>
    <t>1.1.1.1.</t>
  </si>
  <si>
    <t>Praktiskas ievirzes pētījumi</t>
  </si>
  <si>
    <t>IV cet 2017</t>
  </si>
  <si>
    <t>1.1.1.2.</t>
  </si>
  <si>
    <t>I cet 2018</t>
  </si>
  <si>
    <t>1.1.1.3.</t>
  </si>
  <si>
    <t>Inovāciju granti studentiem</t>
  </si>
  <si>
    <t>1.1.1.4.</t>
  </si>
  <si>
    <t>1.1.1.5.</t>
  </si>
  <si>
    <t>1.2.1.1.</t>
  </si>
  <si>
    <t>1.2.1.2.</t>
  </si>
  <si>
    <t>1.2.1.3.</t>
  </si>
  <si>
    <t>1.2.1.4.</t>
  </si>
  <si>
    <t>Atbalsts tehnoloģiju pārneses sistēmas pilnveidošanai</t>
  </si>
  <si>
    <t>Atbalsts jaunu produktu ieviešanai ražošanā</t>
  </si>
  <si>
    <t>1.2.2.1.</t>
  </si>
  <si>
    <t>1.2.2.2.</t>
  </si>
  <si>
    <t>Inovāciju motivācijas programma</t>
  </si>
  <si>
    <t>3.1.1.1.</t>
  </si>
  <si>
    <t>3.1.1.2.</t>
  </si>
  <si>
    <t>3.1.1.3.</t>
  </si>
  <si>
    <t>5.2.1.1.</t>
  </si>
  <si>
    <t>Atkritumu dalītas savākšanas sistēmas attīstība</t>
  </si>
  <si>
    <t>5.2.1.2.</t>
  </si>
  <si>
    <t>5.4.1.1.</t>
  </si>
  <si>
    <t>5.4.2.2.</t>
  </si>
  <si>
    <t>5.4.1.2.</t>
  </si>
  <si>
    <t>Antropogēno slodzi mazinošas infrastruktūras izbūve un rekonstrukcija Natura 2000 teritorijās</t>
  </si>
  <si>
    <t>Pasākumi biotopu un sugu aizsardzības atjaunošanai un antropogēnas slodzes mazināšanai</t>
  </si>
  <si>
    <t>5.4.2.1.</t>
  </si>
  <si>
    <t>Bioloģiskās daudzveidības saglabāšanas un ekosistēmu aizsardzības priekšnoteikumi</t>
  </si>
  <si>
    <t>3.1.2.1.</t>
  </si>
  <si>
    <t>3.2.1.2.</t>
  </si>
  <si>
    <t>Klasteru programma</t>
  </si>
  <si>
    <t>4.2.1.1.</t>
  </si>
  <si>
    <t>Veicināt energoefektivitātes paaugstināšanu dzīvojamās ēkās</t>
  </si>
  <si>
    <t>4.2.1.2.</t>
  </si>
  <si>
    <t>Veicināt energoefektivitātes paaugstināšanu valsts ēkās</t>
  </si>
  <si>
    <t>6.2.1.1.</t>
  </si>
  <si>
    <t>Latvijas dzelzceļa tīkla elektrifikācija</t>
  </si>
  <si>
    <t>6.2.1.2.</t>
  </si>
  <si>
    <t>6.1.4.1.</t>
  </si>
  <si>
    <t>Rīgas ostas un Rīgas pilsētas integrēšana TEN-T tīklā</t>
  </si>
  <si>
    <t>6.1.4.2.</t>
  </si>
  <si>
    <t>Nacionālas nozīmes attīstības centru integrēšana TEN-T tīklā</t>
  </si>
  <si>
    <t>4.5.1.1.</t>
  </si>
  <si>
    <t>Attīstīt videi draudzīgu sabiedriskā transporta infrastruktūru (sliežu transporta)</t>
  </si>
  <si>
    <t>4.5.1.2.</t>
  </si>
  <si>
    <t>7.2.1.3.</t>
  </si>
  <si>
    <t>Jauniešu garantijas pasākumu īstenošana pēc 2018.gada</t>
  </si>
  <si>
    <t>Dažādību veicināšana (diskriminācijas novēršana)</t>
  </si>
  <si>
    <t>Profesionāla sociālā darba attīstība pašvaldībās</t>
  </si>
  <si>
    <t>Subsidētās darba vietas nelabvēlīgākā situācijā esošajiem bezdarbniekiem</t>
  </si>
  <si>
    <t>Atbalsts sociālajai uzņēmējdarbībai</t>
  </si>
  <si>
    <t>2015 marts</t>
  </si>
  <si>
    <t>2015 jūnijs</t>
  </si>
  <si>
    <t>2015 septembris</t>
  </si>
  <si>
    <t>2015 decembris</t>
  </si>
  <si>
    <t>2015 aprīlis</t>
  </si>
  <si>
    <t>2015 augusts</t>
  </si>
  <si>
    <t>2015 oktobris</t>
  </si>
  <si>
    <t>Metodika starpniekinstitūciju un atbalsta saņēmēju spēju sasniegt projekta mērķus stiprināšanai</t>
  </si>
  <si>
    <t>Kartējuma izstrāde</t>
  </si>
  <si>
    <t>Tiesu varas un tiesībaizsardzības iestāžu darbinieku cilvēkresursu kapacitātes stiprināšanas un kompetenču attīstīšanas plāns 2015.-2020.g.</t>
  </si>
  <si>
    <t>Viena  vai vairāku riska scenāriju apraksti, Plūdu riska pārvaldības plāns</t>
  </si>
  <si>
    <t xml:space="preserve"> Plūdu riska pārvaldības plāns</t>
  </si>
  <si>
    <t>SME market Gap assessment apstiprināšana</t>
  </si>
  <si>
    <t>2015 janvāris</t>
  </si>
  <si>
    <t>2015 februāris</t>
  </si>
  <si>
    <t>2015 maijs</t>
  </si>
  <si>
    <t>2015 jūlijs</t>
  </si>
  <si>
    <t>2015 novembris</t>
  </si>
  <si>
    <t>Pamatnostādnes un pasākumu plāns ar brīvības atņemšanu notiesāto resocializācijas pilnveidošanai soda izciešanas laikā un pēc atbrīvošanas laika periodam no 2014. līdz 2020.gadam (01.06.2015.)</t>
  </si>
  <si>
    <t>Sākotnējam izvērtējumam jāietver analīze par efektīvāko un ekonomiski izdevīgāko transporta veidu.</t>
  </si>
  <si>
    <t>Balto teritoriju kartējums pirms ieguldījumu uzsākšanas</t>
  </si>
  <si>
    <t xml:space="preserve">Vienotās IKT arhitektūras izstrāde </t>
  </si>
  <si>
    <t>Jābūt izstrādātai teritorijas revitalizācijas stratēģijai</t>
  </si>
  <si>
    <t>Aizdevumu garantijas</t>
  </si>
  <si>
    <t>3.1.1.4.</t>
  </si>
  <si>
    <t>Mikrokreditēšana un aizdevumi biznesa uzsācējiem</t>
  </si>
  <si>
    <t>3.1.1.5.</t>
  </si>
  <si>
    <t>Atbalsts ieguldījumiem ražošanas telpu un infrastruktūras izveidei vai rekonstrukcijai</t>
  </si>
  <si>
    <t>3.1.1.6.</t>
  </si>
  <si>
    <t>3.1.2.2.</t>
  </si>
  <si>
    <t>Tehnoloģiju akselerators</t>
  </si>
  <si>
    <t>P&amp;A infrastruktūras attīstīšana Viedās specializācijas jomās un zinātnisko institūciju institucionālās kapacitātes stiprināšana</t>
  </si>
  <si>
    <t>Atbalsts nodarbināto apmācībām</t>
  </si>
  <si>
    <t>Atbalsts starptautiskās sadarbības projektiem pētniecībā un inovācijās</t>
  </si>
  <si>
    <t>Pēcdoktorantūras pētniecības atbalsts</t>
  </si>
  <si>
    <t>Dzelzceļa infrastruktūras modernizācija un izbūve</t>
  </si>
  <si>
    <t>Mezanīna aizdevumi</t>
  </si>
  <si>
    <t>Biznesa enģeļu ko-investīciju fonds</t>
  </si>
  <si>
    <t>DMS market Gap assessment apstiprināšana</t>
  </si>
  <si>
    <t>Teritoriālais kartējums, kas pamatotu investīcijas, ieguldījumu pienesums Latvijas AER mērķu sasniegšanā.</t>
  </si>
  <si>
    <t>Ieguldījumu pienesums Latvijas AER mērķu sasniegšanā, līdzšinējo ieguldījumu analīze, teritoriālais kartējums, kas pamatotu investīcijas.</t>
  </si>
  <si>
    <t>Teritoriālais kartējums plānotajām uzlādes stacijām, līdzšinējo ieguldījumu analīze.</t>
  </si>
  <si>
    <t>9.1.4.4.</t>
  </si>
  <si>
    <t>8.3.6.2.</t>
  </si>
  <si>
    <t>8.3.6.1.</t>
  </si>
  <si>
    <t>9.2.4.1.</t>
  </si>
  <si>
    <t>Kompleksi  veselības veicināšanas un slimību profilakses pasākumi</t>
  </si>
  <si>
    <t>9.2.4.2.</t>
  </si>
  <si>
    <t>Pasākumi vietējās sabiedrības veselības veicināšanai</t>
  </si>
  <si>
    <t>Invaliditātes ekspertīzes pakalpojuma kvalitātes uzlabošana</t>
  </si>
  <si>
    <t>Sociālo pakalpojumu atbalsta sistēmas pilnveide</t>
  </si>
  <si>
    <t xml:space="preserve">Digitalizācija </t>
  </si>
  <si>
    <t>8.3.1.2.</t>
  </si>
  <si>
    <t>8.3.1.1.</t>
  </si>
  <si>
    <t>Kompetenču pieejā balstīta vispārējās izglītības satura aprobācija</t>
  </si>
  <si>
    <t>8.3.2.1.</t>
  </si>
  <si>
    <t xml:space="preserve"> Atbalsts nacionāla un starptautiska mēroga pasākumu īstenošanai izglītojamo talantu attīstībai</t>
  </si>
  <si>
    <t>8.3.2.2.</t>
  </si>
  <si>
    <t>Indikatīvais investīciju kartējums
Izglītības infrastruktūras ieguldījumu kartējums</t>
  </si>
  <si>
    <t>Korupcijas novēršanas  un apkarošanas pamatnostādnes 2014.-2020.gadam, Valsts pārvaldes politikas attīstības pamatnostādnes 2014.–2020.gadam un informatīvais ziņojums par Valsts pārvaldes cilvēkresursu kapacitātes stiprināšanu</t>
  </si>
  <si>
    <t xml:space="preserve"> I cet 2016</t>
  </si>
  <si>
    <t>Profesionālā rehabilitācija</t>
  </si>
  <si>
    <t>Funkcionēšanas novērtēšanas un asistīvo tehnoloģiju (tehnisko palīglīdzekļu) apmaiņas sistēmas izveide un ieviešana</t>
  </si>
  <si>
    <t>Infrastruktūras attīstība funkcionēšanas novērtēšanas sistēmas un asistīvo tehnoloģiju (tehnisko palīglīdzekļu) apmaiņas fonda izveidei</t>
  </si>
  <si>
    <t>2014 decembris</t>
  </si>
  <si>
    <t>Sākontējais paplašinātas novērtējums, t.sk. izglītības infrastruktūras kartējums 
Izglītības infrastruktūras ieguldījumu kartējums</t>
  </si>
  <si>
    <t>Nodrošināt vides monitoringa un kontroles sistēmas attīstību un savlaicīgu vides risku novēršanu, kā arī sabiedrības līdzdalību vides pārvaldībā</t>
  </si>
  <si>
    <t>Ilgstošo bezdarbnieku aktivizācijas pasākumi</t>
  </si>
  <si>
    <t>Iekļaujoša darba tirgus un nabadzības risku pētījumi un monitorings</t>
  </si>
  <si>
    <t>Sākontējais paplašinātas novērtējums, t.sk. 2007.-2013.g. veikto ieguldījumu koledžu infrastruktūrā novērtējums un indikatīvais izglītības infrastruktūras kartējums 
Izglītības infrastruktūras ieguldījumu kartējums</t>
  </si>
  <si>
    <t>Sākotnējais paplašinātas novērtējums, t.sk. 2007.-2013.g. veikto ieguldījumu augstskolu infrastruktūrā novērtējums un indikatīvais izglītības infrastruktūras kartējums 
Izglītības infrastruktūras ieguldījumu kartējums</t>
  </si>
  <si>
    <t>2015.jūnijs</t>
  </si>
  <si>
    <t>Pieņemti vajadzīgie pasākumi, lai sasniegtu mērķus attiecībā uz  sagatavošanos atkārtotai izmantošanai un pārstrādei līdz 2020.gadam saskaņā ar Direktīvas 2008/98/EK 11. panta 2. punktu.</t>
  </si>
  <si>
    <t>SAM/Pasākuma nosaukums/atlases kārta</t>
  </si>
  <si>
    <t>Atbilstoši pašvaldības integrētajām attīstības programmām sekmēt energoefektivitātes paaugstināšanu un AER izmantošanu pašvaldību ēkās (1.kārta)</t>
  </si>
  <si>
    <t>Atbilstoši pašvaldības integrētajām attīstības programmām sekmēt energoefektivitātes paaugstināšanu un AER izmantošanu pašvaldību ēkās (2.kārta)</t>
  </si>
  <si>
    <t>Novērst plūdu un krasta erozijas risku apdraudējumu pilsētu teritorijās (1.kārta)</t>
  </si>
  <si>
    <t>Novērst plūdu un krasta erozijas risku apdraudējumu pilsētu teritorijās (2.kārta)</t>
  </si>
  <si>
    <t>Saglabāt, aizsargāt un attīstīt nozīmīgu kultūras un dabas mantojumu, kā arī attīstīt ar to saistītos pakalpojumus (1.kārta)</t>
  </si>
  <si>
    <t>Saglabāt, aizsargāt un attīstīt nozīmīgu kultūras un dabas mantojumu, kā arī attīstīt ar to saistītos pakalpojumus (2.kārta)</t>
  </si>
  <si>
    <t>Teritoriju revitalizācija, reģenerējot degradētās teritorijas atbilstoši pašvaldību integrētajām attīstības programmām (1.kārta)</t>
  </si>
  <si>
    <t>Teritoriju revitalizācija, reģenerējot degradētās teritorijas atbilstoši pašvaldību integrētajām attīstības programmām (2.kārta)</t>
  </si>
  <si>
    <t>Teritoriju revitalizācija, reģenerējot degradētās teritorijas atbilstoši pašvaldību integrētajām attīstības programmām (3.kārta)</t>
  </si>
  <si>
    <t>Samazināt studiju programmu fragmentāciju un stiprināt resursu koplietošanu (1.kārta)</t>
  </si>
  <si>
    <t>Samazināt studiju programmu fragmentāciju un stiprināt resursu koplietošanu (2.kārta)</t>
  </si>
  <si>
    <t>Stiprināt augstākās izglītības institūciju akadēmisko personālu stratēģiskās specializācijas jomās (1.kārta)</t>
  </si>
  <si>
    <t>Stiprināt augstākās izglītības institūciju akadēmisko personālu stratēģiskās specializācijas jomās (2.kārta)</t>
  </si>
  <si>
    <t>Stiprināt augstākās izglītības institūciju akadēmisko personālu stratēģiskās specializācijas jomās (3.kārta)</t>
  </si>
  <si>
    <t>Digitālo mācību un metodisko līdzekļu izstrāde (1.kārta)</t>
  </si>
  <si>
    <t>Digitālo mācību un metodisko līdzekļu izstrāde (2.kārta)</t>
  </si>
  <si>
    <t>Atbalsts izglītojamo individuālo kompetenču attīstībai (1.kārta)</t>
  </si>
  <si>
    <t>Atbalsts izglītojamo individuālo kompetenču attīstībai (2.kārta)</t>
  </si>
  <si>
    <t>Tehniskā palīdzība „Atbalsts ESF ieviešanai un vadībai” Palielināt KP fondu izvērtēšanas kapacitāti (1.kārta)</t>
  </si>
  <si>
    <t>Tehniskā palīdzība „Atbalsts ESF ieviešanai un vadībai” Palielināt KP fondu izvērtēšanas kapacitāti (2.kārta)</t>
  </si>
  <si>
    <t>Tehniskā palīdzība „Atbalsts ESF ieviešanai un vadībai” Paaugstināt informētību par KP fondiem, sniedzot atbalstu informācijas un komunikācijas pasākumiem  (1.kārta)</t>
  </si>
  <si>
    <t>Tehniskā palīdzība „Atbalsts ESF ieviešanai un vadībai” Paaugstināt informētību par KP fondiem, sniedzot atbalstu informācijas un komunikācijas pasākumiem (2.kārta)</t>
  </si>
  <si>
    <t>Tehniskā palīdzība „Atbalsts ERAF ieviešanai un vadībai” Atbalstīt un pilnveidot KP fondu plānošanu, ieviešanu, uzraudzību un kontroli (1.kārta)</t>
  </si>
  <si>
    <t>Tehniskā palīdzība „Atbalsts ERAF ieviešanai un vadībai” Atbalstīt un pilnveidot KP fondu plānošanu, ieviešanu, uzraudzību un kontroli (2.kārta)</t>
  </si>
  <si>
    <t>Tehniskā palīdzība “Atbalsts KF ieviešanai un vadībai” Uzlabot KP fondu plānošanu, ieviešanu, uzraudzību, kontroli, revīziju un  atbalstīt e-kohēziju (1.kārta)</t>
  </si>
  <si>
    <t>Tehniskā palīdzība “Atbalsts KF ieviešanai un vadībai” Uzlabot KP fondu plānošanu, ieviešanu, uzraudzību, kontroli, revīziju un  atbalstīt e-kohēziju (2.kārta)</t>
  </si>
  <si>
    <t xml:space="preserve">
2015 jūnijs</t>
  </si>
  <si>
    <t>a) ERAF un Kohēzijas fonda atbalstītajās nozarēs dalībvalsts ir nodrošinājusi dažādo ūdens izmantojumu ieguldījumu ūdens pakalpojumu izmaksu atgūšanā pa nozarēm saskaņā ar Direktīvas 2000/60/EK ( 5 ) 9. panta 1. punkta pirmo ievilkumu, vajadzības gadījumā ņemot vērā atgūšanas sociālo, vides un ekonomisko ietekmi, kā arī skartā reģiona vai . 
reģionu ģeogrāfiskos un klimatiskos apstākļus
b) Ir pieņemts upju baseinu apsaimniekošanas plāns upju baseinu apgabalam, kas atbilst 13. pantam Direktīvā 2000/60/EK.</t>
  </si>
  <si>
    <t xml:space="preserve">Dalība starptautiskos pētījumos
</t>
  </si>
  <si>
    <t>Izglītības kvalitātes monitoringa sistēmas ieviešana</t>
  </si>
  <si>
    <t>Nav pienācis</t>
  </si>
  <si>
    <t>Nav izpildīts</t>
  </si>
  <si>
    <t>Visaptverošs pētījums par priekšlaicīgas skolas pamešanas iemesliem un priekšlikumi kompensējošiem un preventīviem pasākumiem (01.04.2014) un uz tā pamata veikt sistēmiskus uzlabojumus datu uzskaitē un analīzē Valsts izglītības informācijas sistēmā, paplašinot sistēmas funkcionalitāti. 
Paplašinātais sākotnējais novērtējums - nav plānots.</t>
  </si>
  <si>
    <t>Ir izpildīts
14.05.2015</t>
  </si>
  <si>
    <t>Ir izpildīts
26.06.2015</t>
  </si>
  <si>
    <t>Ir izpildīts
16.01.2015</t>
  </si>
  <si>
    <t>Ir izpildīts
14.08.2014</t>
  </si>
  <si>
    <t>Ir izpildīts
21.04.2015</t>
  </si>
  <si>
    <t>Ir izpildīts 
23.04.2015</t>
  </si>
  <si>
    <t>Ir izpildīts
29.06.2015</t>
  </si>
  <si>
    <t>Ir izpildīts
23.07.2015</t>
  </si>
  <si>
    <t>Ir izpildīts
30.04.2015</t>
  </si>
  <si>
    <t>Ir izpildīts
31.03.2015</t>
  </si>
  <si>
    <t>Ir izpildīts
23.04.2015</t>
  </si>
  <si>
    <t>Ir izpildīts
27.02.2015</t>
  </si>
  <si>
    <t>Ir izpildīts
12.03.2015</t>
  </si>
  <si>
    <t>Ir izpildīts
02.10.2014</t>
  </si>
  <si>
    <t>Ir izpildīts
20.11.2014</t>
  </si>
  <si>
    <t>Ir izpildīts
08.05.2015</t>
  </si>
  <si>
    <t>Ir izpildīts
02.02.2015</t>
  </si>
  <si>
    <t xml:space="preserve">2015 jūnijs </t>
  </si>
  <si>
    <t>Ir izpildīts
18.03.2015</t>
  </si>
  <si>
    <t>Ir izpildīts
30.12.2014</t>
  </si>
  <si>
    <t>Ir izpildīts
16.04.2015</t>
  </si>
  <si>
    <t>Ir izpildīts
11.06.2015</t>
  </si>
  <si>
    <t>Ir izpildīts
22.01.2015</t>
  </si>
  <si>
    <t>Ir izpildīts
15.05.2015</t>
  </si>
  <si>
    <t>Ir izpildīts 
15.05.2015</t>
  </si>
  <si>
    <t>Ir izpildīts
04.06.2015</t>
  </si>
  <si>
    <t>Ir izpildīts
09.07.2015</t>
  </si>
  <si>
    <t>Ir izpildīts
02.03.2015</t>
  </si>
  <si>
    <t>Ir izpildīts
09.10.2014</t>
  </si>
  <si>
    <t>Ir izpildīts
11.09.2014</t>
  </si>
  <si>
    <t>Ir izpildīts
05.02.2015</t>
  </si>
  <si>
    <t>Ir izpildīts
05.03.2015</t>
  </si>
  <si>
    <t>Ir izpildīts
07.05.2015</t>
  </si>
  <si>
    <t>Ir izpildīts
27.11.2014</t>
  </si>
  <si>
    <t>Ir izpildīts
26.03.2015</t>
  </si>
  <si>
    <t>Ir izpildīts
30.10.2014</t>
  </si>
  <si>
    <t>Ir izpildīts
28.08.2014</t>
  </si>
  <si>
    <t>Ir izpildīts
29.01.2015</t>
  </si>
  <si>
    <t>Ir izpildīts
26.02.2015</t>
  </si>
  <si>
    <t>Ir izpildīts
28.05.2015</t>
  </si>
  <si>
    <t>Ir izpildīts
21.11.2014</t>
  </si>
  <si>
    <t>Ir izpildīts
17.03.2015</t>
  </si>
  <si>
    <t>Ir izpildīts
22.10.2014</t>
  </si>
  <si>
    <t>Ir izpildīts
15.07.2015</t>
  </si>
  <si>
    <t>Ir izpildīts
27.10.2014</t>
  </si>
  <si>
    <t xml:space="preserve">Ir izpildīts
26.02.2015
</t>
  </si>
  <si>
    <t>Ir izpildīts
(Pētījums, aktualizēta kārta 15.12.2015)</t>
  </si>
  <si>
    <t>n/a</t>
  </si>
  <si>
    <t>Ir izpildīts
06.08.2015</t>
  </si>
  <si>
    <t>2014 novembris</t>
  </si>
  <si>
    <t>Ir izpildīts
25.05.2015</t>
  </si>
  <si>
    <t>PL noteikto ex-ante un citu priekšnosacījumu</t>
  </si>
  <si>
    <t>Definējums</t>
  </si>
  <si>
    <t>Izpildes progress</t>
  </si>
  <si>
    <t>Ir izpildīts
20.08.2015</t>
  </si>
  <si>
    <t>Ir izpildīts
21.08.2015</t>
  </si>
  <si>
    <t>Ir izpildīts
18.08.2015</t>
  </si>
  <si>
    <t>Ir izpildīts 
06.08.2015</t>
  </si>
  <si>
    <t>Ir izpildīts 
13.08.2015</t>
  </si>
  <si>
    <t>Ir izpildīts
27.08.2015</t>
  </si>
  <si>
    <t>Izpildīts
13.07.2015</t>
  </si>
  <si>
    <t>Izpildīts
02.07.2015</t>
  </si>
  <si>
    <t>Izpildīts
10.07.2015</t>
  </si>
  <si>
    <t>1)Metodika starpniekinstitūciju un atbalsta saņēmēju spēju sasniegt projekta mērķus stiprināšanai.
2)Izvērtējums, lai noskaidrotu piemērotāko finansējuma saņēmēju – bottleneck izpēte, ekonomiskais pamatojums.</t>
  </si>
  <si>
    <t>1)Metodika starpniekinstitūciju un atbalsta saņēmēju spēju sasniegt projekta mērķus stiprināšanai.
2)Teritoriālā analīze, ekonomiskā pienesuma prognoze, projektu prioritizācija.</t>
  </si>
  <si>
    <t>Ir izpildīts, SM apstiprināja metodiku 20.02.2015, EK 18.08.2015. vēstule par izpildi.</t>
  </si>
  <si>
    <t>Ir izpildīts
17.08.2015</t>
  </si>
  <si>
    <t>MK noteikumi</t>
  </si>
  <si>
    <t>Ir izpildīts
01.09.2015</t>
  </si>
  <si>
    <t>Ir izpildīts
14.09.2015</t>
  </si>
  <si>
    <t>Noteiktais termiņš nav ievērtots</t>
  </si>
  <si>
    <t>Noteiktais termiņš nav pienācis</t>
  </si>
  <si>
    <t>Ir izpildīts
24.09.2015</t>
  </si>
  <si>
    <t>Ir izpildīts
08.10.2015</t>
  </si>
  <si>
    <t>EUR
KF</t>
  </si>
  <si>
    <t>EUR
ERAF</t>
  </si>
  <si>
    <t>EUR
ESF</t>
  </si>
  <si>
    <t>KP finansējuma intensitāte</t>
  </si>
  <si>
    <t>EUR
Nacionālais finansējums kopā</t>
  </si>
  <si>
    <t>EUR
Valsts budžeta finansējums</t>
  </si>
  <si>
    <t>Valsts budžeta finansējuma intensitāte</t>
  </si>
  <si>
    <t>EUR
Pašvaldību finansējums</t>
  </si>
  <si>
    <t>Pašvaldību finansējuma intensitāte</t>
  </si>
  <si>
    <t>EUR
Privātais līdzfinansējums</t>
  </si>
  <si>
    <t>Privātā līdzfinansējuma intensitāte</t>
  </si>
  <si>
    <t>Plānotais izpildes termiņš</t>
  </si>
  <si>
    <t>01.07.2015</t>
  </si>
  <si>
    <t>31.07.2015.</t>
  </si>
  <si>
    <t>31.03.2015.</t>
  </si>
  <si>
    <t>27.02.2015</t>
  </si>
  <si>
    <t>03.02.2015</t>
  </si>
  <si>
    <t>03.03.2015.</t>
  </si>
  <si>
    <t>31.05.2015.</t>
  </si>
  <si>
    <t>30.03.2016.</t>
  </si>
  <si>
    <t>27.02.2015.</t>
  </si>
  <si>
    <t>30.06.2015.</t>
  </si>
  <si>
    <t>30.09.2015.</t>
  </si>
  <si>
    <t>31.12.2015.</t>
  </si>
  <si>
    <t>30.05.2015.</t>
  </si>
  <si>
    <t>22.12.2015</t>
  </si>
  <si>
    <t>1.07.2015</t>
  </si>
  <si>
    <t>23.04.2015.</t>
  </si>
  <si>
    <t>20.02.2015.</t>
  </si>
  <si>
    <t>1)20.02.2015.
2)31.10.2015.</t>
  </si>
  <si>
    <t xml:space="preserve">1)20.02.2015.
2)31.10.2015.
</t>
  </si>
  <si>
    <t>31.12.2015.
31.12.2016.</t>
  </si>
  <si>
    <t>30.06.2015 
31.12.2016.</t>
  </si>
  <si>
    <t>30.06.2015.
31.12.2016.</t>
  </si>
  <si>
    <t>01.06.2015.</t>
  </si>
  <si>
    <t>01.09.2015</t>
  </si>
  <si>
    <t>Ir izpildīts
30.09.2015</t>
  </si>
  <si>
    <t xml:space="preserve">
2015 oktobris
</t>
  </si>
  <si>
    <t>Ir izpildīts
06.10.2015</t>
  </si>
  <si>
    <t>Ir izpildīts
17.09.2015</t>
  </si>
  <si>
    <t>Ir izpildīts
29.09.2015</t>
  </si>
  <si>
    <t>Ir izpildīts
05.06.2015</t>
  </si>
  <si>
    <t>Ir izpildīts
28.09.2015</t>
  </si>
  <si>
    <t>Ir izpildīts
27.06.2015</t>
  </si>
  <si>
    <t>Ir izpildīts
23.09.2015</t>
  </si>
  <si>
    <t>Nr.p.k.</t>
  </si>
  <si>
    <t>Ir izpildīts
29.10.2015</t>
  </si>
  <si>
    <t>Ir izpildīts
13.10.2015</t>
  </si>
  <si>
    <t>Ir izpildīts
27.10.2015</t>
  </si>
  <si>
    <t>Izpildīts
08.10.2015.</t>
  </si>
  <si>
    <t>Ir izpildīts
03.11.2015</t>
  </si>
  <si>
    <t>Ir izpildīts
12.11.2015</t>
  </si>
  <si>
    <t>Ir izpildīts
11.11.2015</t>
  </si>
  <si>
    <t>Ir izpildīts 
10.11.2015</t>
  </si>
  <si>
    <t>Ir izpildīts 
5.11.2015</t>
  </si>
  <si>
    <t>Ir izpildīts
05.11.2015</t>
  </si>
  <si>
    <t>Ir izpildīts 11.11.2015.</t>
  </si>
  <si>
    <t>Ir izpildīts 
19.11.2015</t>
  </si>
  <si>
    <t>Rīgas pilsētas integrētas transporta sistēmas attīstība</t>
  </si>
  <si>
    <t>Ir izpildīts 19.11.2015</t>
  </si>
  <si>
    <t>Izpildīts
22.10.2015.</t>
  </si>
  <si>
    <t>Ir izpildīts
19.11.2015</t>
  </si>
  <si>
    <t>Ir izpildīts
30.11.2015</t>
  </si>
  <si>
    <t>Ir izpildīts 08.12.2015.</t>
  </si>
  <si>
    <t>Ir izpildīts              01.12.2015.</t>
  </si>
  <si>
    <t xml:space="preserve">Starptautiskās konkurētspējas veicināšana </t>
  </si>
  <si>
    <t>Ir izpildīts
21.12.2015</t>
  </si>
  <si>
    <t>Ir izpildīts
17.12.2015</t>
  </si>
  <si>
    <r>
      <t xml:space="preserve">2015 septembris  </t>
    </r>
    <r>
      <rPr>
        <sz val="10"/>
        <color rgb="FFFF0000"/>
        <rFont val="Calibri"/>
        <family val="2"/>
        <charset val="186"/>
        <scheme val="minor"/>
      </rPr>
      <t/>
    </r>
  </si>
  <si>
    <t xml:space="preserve">2015 septembris  </t>
  </si>
  <si>
    <t xml:space="preserve">Sākotnēji plānotais 
</t>
  </si>
  <si>
    <t xml:space="preserve">Sākotnēji plānotais
</t>
  </si>
  <si>
    <t>2016 februāris</t>
  </si>
  <si>
    <t>2016 aprīlis</t>
  </si>
  <si>
    <t>2016 marts</t>
  </si>
  <si>
    <t>2016 janvāris</t>
  </si>
  <si>
    <t xml:space="preserve">2015 novembris                   </t>
  </si>
  <si>
    <t>Ir izpildīts
30.12.2015</t>
  </si>
  <si>
    <t>Ir izpildīts
05.01.2016</t>
  </si>
  <si>
    <t>Ir izpildīts
16.12.2015</t>
  </si>
  <si>
    <t>2016 augusts</t>
  </si>
  <si>
    <t>Ir izpildīts 07.01.2016.</t>
  </si>
  <si>
    <t>Ir izpildīts 27.08.2015.</t>
  </si>
  <si>
    <t>Ir izpildīts 22.10.2015.</t>
  </si>
  <si>
    <t>Ir izpildīts 
09.07.2015</t>
  </si>
  <si>
    <t>Ir izpildīts 
16.07.2015</t>
  </si>
  <si>
    <t>Ir izpildīts 
03.12.2015</t>
  </si>
  <si>
    <t>Ir izpildīts
02.07.2015</t>
  </si>
  <si>
    <t>Ir izpildīts
24.11.2015.</t>
  </si>
  <si>
    <t>Ir izpildīts
17.11.2015.</t>
  </si>
  <si>
    <t>Ir izpildīts
18.12.2015</t>
  </si>
  <si>
    <t>Ir izpildīts
07.01.2016</t>
  </si>
  <si>
    <t xml:space="preserve">Ir izpildīts
04.06.2015
</t>
  </si>
  <si>
    <t>Ir izpildīts 12.01.2016</t>
  </si>
  <si>
    <t>Ir izpildīts
14.07.2015.</t>
  </si>
  <si>
    <t>Izpildīts 5.01.2016. (kā MK lieta)</t>
  </si>
  <si>
    <t>Ir izpildīts 
03.11.2015.</t>
  </si>
  <si>
    <t xml:space="preserve">Ir izpildīts
10.02.2015. </t>
  </si>
  <si>
    <t>Ir izpildīts
29.12.2015.</t>
  </si>
  <si>
    <t>Ir izpildīts
19.05.2015.</t>
  </si>
  <si>
    <t>Ir izpildīts
23.12.2014. Nr.836</t>
  </si>
  <si>
    <t>Ir izpildīts
17.03.2015. Nr.129</t>
  </si>
  <si>
    <t>Ir izpildīts
 28.04.2015. Nr.207</t>
  </si>
  <si>
    <t>Ir izpildīts
18.08.2015
Nr.479</t>
  </si>
  <si>
    <t>Ir izpildīts
07.07.2015. Nr.385</t>
  </si>
  <si>
    <t>Ir izpildīts
23.12.2014. 
Nr.835</t>
  </si>
  <si>
    <t xml:space="preserve">Ir izpildīts
11.08.2015.
Nr.468 </t>
  </si>
  <si>
    <t>Ir izpildīts
11.08.2015.
Nr.467</t>
  </si>
  <si>
    <t>Ir izpildīts
20.10.2015.
Nr.601</t>
  </si>
  <si>
    <t>Ir izpildīts
14.04.2015. 
Nr.193</t>
  </si>
  <si>
    <t>Ir izpildīts
07.07.2015.
Nr.386</t>
  </si>
  <si>
    <t>Ir izpildīts
06.10.2015.
Nr.575</t>
  </si>
  <si>
    <t>Ir izpildīts
16.06.2015.
Nr.313</t>
  </si>
  <si>
    <t>Ir izpildīts
28.10.2014.
Nr.666</t>
  </si>
  <si>
    <t>Ir izpildīts
01.08.2014</t>
  </si>
  <si>
    <t>Ir izpildīts 20.10.2015.
Nr.600</t>
  </si>
  <si>
    <t>Ir izpildīts
25.08.2015.
Nr.485</t>
  </si>
  <si>
    <t>Ir izpildīts
30.06.2015.
Nr.352</t>
  </si>
  <si>
    <t>Market Gap assessment apstiprināšana.
Ieguldījumu pienesums Latvijas AER mērķu sasniegšanā, līdzšinējo ieguldījumu analīze.</t>
  </si>
  <si>
    <t>Ir izpildīts
14.01.2016</t>
  </si>
  <si>
    <t>Ir izpildīts
12.01.2016.</t>
  </si>
  <si>
    <t>Ir izpildīts
21.01.2015</t>
  </si>
  <si>
    <t xml:space="preserve">Plānotais atlases uzsākšanas datums (sludinājums vai uzaicinājumu nosūtīšana) </t>
  </si>
  <si>
    <t xml:space="preserve">Palielināt modernizēto profesionālās izglītības iestāžu skaitu </t>
  </si>
  <si>
    <t>1.07.2015.</t>
  </si>
  <si>
    <t>2016 oktobris</t>
  </si>
  <si>
    <t>Attīstīt un uzlabot ūdensapgādes un kanalizācijas sistēmas pakalpojumu kvalitāti un nodrošināt pieslēgšanas iespējas, 1.kārta</t>
  </si>
  <si>
    <t>22.12.2015.</t>
  </si>
  <si>
    <t>1.1.1.6.</t>
  </si>
  <si>
    <t>RIS3 pārvaldības atbalsts (jauns)</t>
  </si>
  <si>
    <t>Tiks precizēts</t>
  </si>
  <si>
    <t>2016 aprilis</t>
  </si>
  <si>
    <t>2016 jūlijs</t>
  </si>
  <si>
    <t>1.2.2.3.</t>
  </si>
  <si>
    <t>Atbalsts IKT un netehnoloģiskām apmācībām, kā arī apmācībā, lai sekmētu investoru piesaisti</t>
  </si>
  <si>
    <t>Ir izpildīts
21.01.2016</t>
  </si>
  <si>
    <t xml:space="preserve">2015 novembris     </t>
  </si>
  <si>
    <t>Ir izpildīts 22.01.2016.</t>
  </si>
  <si>
    <t>Uzlabot vispārējās izglītības iestāžu mācību vidi</t>
  </si>
  <si>
    <t>Atkritumu pārstrādes veicināšana</t>
  </si>
  <si>
    <t>01.01.2016.</t>
  </si>
  <si>
    <t>MKN spēkā stāšanās</t>
  </si>
  <si>
    <t>Ir izpildīts
19.01.2016</t>
  </si>
  <si>
    <t>Plānotais MK noteikumu apstiprināšanas datums</t>
  </si>
  <si>
    <t>01.07.2016</t>
  </si>
  <si>
    <t>01.01.2015.</t>
  </si>
  <si>
    <t>Līguma/vienošanās noslēgšana</t>
  </si>
  <si>
    <t>2016 maijs</t>
  </si>
  <si>
    <t>2016 jūnijs</t>
  </si>
  <si>
    <t>Palielināt privāto investīciju apjomu reģionos, veicot ieguldījumus uzņēmējdarbības attīstībai atbilstoši pašvaldību attīstības programmās noteiktajai teritoriju ekonomiskajai specializācijai un balstoties uz vietējo uzņēmēju vajadzībām (1.kārta)</t>
  </si>
  <si>
    <t>Palielināt privāto investīciju apjomu reģionos, veicot ieguldījumus uzņēmējdarbības attīstībai atbilstoši pašvaldību attīstības programmās noteiktajai teritoriju ekonomiskajai specializācijai un balstoties uz vietējo uzņēmēju vajadzībām (2.kārta)</t>
  </si>
  <si>
    <t>01.01.2014.</t>
  </si>
  <si>
    <t>2016 septembris</t>
  </si>
  <si>
    <t>01.11.2014.</t>
  </si>
  <si>
    <t>Ir izpildīts
23.12.2014</t>
  </si>
  <si>
    <t>02.01.2015.</t>
  </si>
  <si>
    <t>IV cet 2015</t>
  </si>
  <si>
    <t>Ir izpildīts
23.12.2015</t>
  </si>
  <si>
    <t xml:space="preserve">25.03.2015.
MKN spēkā stāšanās
</t>
  </si>
  <si>
    <t>01.09.2014.</t>
  </si>
  <si>
    <t xml:space="preserve"> 2016 marts</t>
  </si>
  <si>
    <t>02.02.2015.</t>
  </si>
  <si>
    <t>22.08.2015.
MKN spēkā stāšanās</t>
  </si>
  <si>
    <t>21.08.2015.
MKN spēkā stāšanās</t>
  </si>
  <si>
    <t>04.07.2015.
MKN spēkā stāšanās</t>
  </si>
  <si>
    <t>21.04.2015.
MKN spēkā stāšanās</t>
  </si>
  <si>
    <t>16.07.2015.
MKN spēkā stāšanās</t>
  </si>
  <si>
    <t>01.07.2015.
MKN spēkā stāšanās</t>
  </si>
  <si>
    <t>05.11.2014.
MKN spēkā stāšanās</t>
  </si>
  <si>
    <t>MKN spēkā stāšanās
19.12.2015.</t>
  </si>
  <si>
    <t>09.12.2015.
MKN spēkā stāšanās</t>
  </si>
  <si>
    <t>2016 decembris</t>
  </si>
  <si>
    <t>Ir izpildīts  21.01.2016</t>
  </si>
  <si>
    <t xml:space="preserve">2015 septembris
</t>
  </si>
  <si>
    <t>Ir izpildīts
10.12.2015.</t>
  </si>
  <si>
    <t xml:space="preserve">
2016 marts</t>
  </si>
  <si>
    <t xml:space="preserve"> 2016 augusts</t>
  </si>
  <si>
    <t xml:space="preserve">
2016 februāris</t>
  </si>
  <si>
    <t xml:space="preserve">
2016 septembris</t>
  </si>
  <si>
    <t xml:space="preserve">
2016 jūnijs</t>
  </si>
  <si>
    <t xml:space="preserve">Sākotnēji plānotais izsludināšanas datums VSS </t>
  </si>
  <si>
    <t>Izvērtējums par plānoto SAM potenciālo ieguldījumu Latvijas AER mērķa sasniegšanā, īstenojot pašvaldību ēku energoefektivitātes projektu 9 republikas nozīmers attīstības centros ITI ietvaros; mehānisms priekšatlases nodrošināšanai SAM ietvaros 110 pašvaldībām.</t>
  </si>
  <si>
    <t>Monitoringa sistēmas izstrāde, t.sk. mehānisms efektīva uzņēmējdarbības atklājumu principa piemērošanā (atbilstoši  rīcības plānam, kas apstiprināts PL ietvaros- PL 1.pielikums) 
Monitoringa sistēmas apraksts tiks izsludināts VSS š.g. 11.jūnijā.                                                                                                                                  PL 1.pielikumā noteiktais termiņš monitoringa sistēmas apstiprināšanai MK (ZTAI īstenošanas rīcības plāns) -  š.g. 1.jūlijs</t>
  </si>
  <si>
    <t xml:space="preserve">2016 marts            </t>
  </si>
  <si>
    <t xml:space="preserve">       I cet 2017</t>
  </si>
  <si>
    <t xml:space="preserve">  I cet 2017</t>
  </si>
  <si>
    <t xml:space="preserve"> 2016 aprīlis</t>
  </si>
  <si>
    <t xml:space="preserve"> 2016 jūnijs</t>
  </si>
  <si>
    <t>2016 novembris</t>
  </si>
  <si>
    <t>Uzlabot pieeju karjeras atbalstam izglītojamajiem vispārējās un profesionālās izglītības iestādēs</t>
  </si>
  <si>
    <t xml:space="preserve">2016 februāris
</t>
  </si>
  <si>
    <t xml:space="preserve"> 2016 maijs</t>
  </si>
  <si>
    <t xml:space="preserve"> 2016 februāris</t>
  </si>
  <si>
    <t>3.2.1.1.</t>
  </si>
  <si>
    <t>Ir izpildīts
27.01.2016</t>
  </si>
  <si>
    <t xml:space="preserve">2016 janvāris </t>
  </si>
  <si>
    <t>Noteiktais uzdevums ir izpildīts</t>
  </si>
  <si>
    <t>Palielināt privāto investīciju apjomu reģionos, veicot ieguldījumus uzņēmējdarbības attīstībai atbilstoši pašvaldību attīstības programmās noteiktajai teritoriju ekonomiskajai specializācijai un balstoties uz vietējo uzņēmēju vajadzībām (3. kārta)</t>
  </si>
  <si>
    <t>EUR
Kohēzijas politikas finansējums kopā</t>
  </si>
  <si>
    <t>Aktīvās darba tirgus politikas pasākumu īstenošana jauniešu bezdarbnieku nodarbinātības veicināšanai (papildus klāt JNI 15 515 561 EUR)</t>
  </si>
  <si>
    <t>Sākotnējās profesionālās izglītības programmu īstenošana garantijas jauniešiem sistēmas ietvaros(papildus klāt JNI 13 495 078 EUR)</t>
  </si>
  <si>
    <t>Specifiskā atbalsta mērķa (SAM)/
Pasākuma numurs</t>
  </si>
  <si>
    <t>[2] ERAF - Eiropas Reģionālās attīstības fonds; ESF - Eiropas Sociālais fonds; KF - Kohēzijas fonds; JNI - ES budžeta speciālais piešķīrums jauniešu nodarbinātības iniciatīvas finansēšanai</t>
  </si>
  <si>
    <t>[1] IPIA - ierobežota projektu iesniegumu atlase, APIA - atklāta projektu iesniegumu atlase</t>
  </si>
  <si>
    <t>[3] EM - Ekonomikas ministrija; FM - Finanšu ministrija; IZM - Izglītības un zinātnes ministrija; KM - Kultūras ministrija; LM - Labklājības ministrija; SM - Satiksmes ministrija; TM - Tieslietu ministrija; VARAM - Vides aizsardzības un reģionālās attīstības ministrija; VK - Valsts kanceleja; VM - Veselības ministrija; ZM - Zemkopības ministrija</t>
  </si>
  <si>
    <t>[5] Saskaņā ar panākto vienošanos Eiropas Savienības struktūrfondu un Kohēzijas fonda Uzraudzības komitejas 2015.gada 30.aprīļa sēdē finanšu instrumentiem kritēriju komplekti atsevišķi netiks izstrādāti.</t>
  </si>
  <si>
    <t>1) Ir izpildīts, SM apstiprināja metodiku 20.02.2015, EK 18.08.2015. vēstule par izpildi.
2) Ir izpildīts, iesniegts KIDG 29.12.2015.</t>
  </si>
  <si>
    <t>1) Ir izpildīts, SM apstiprināja metodiku 20.02.2015, EK 18.08.2015. vēstule par izpildi.
2) Ir izpildīts, iesniegts KIDG 30.11.2015</t>
  </si>
  <si>
    <t>Ir izpildīts
Inormatīvais ziņojums "Viedās specializācijas stratēģijas monitoringa sistēma" ir izsludināts VSS š.g. 4.jūnijā un apstiprināts MK 12.09.2015. 
20.09.2015. iesniegts apstiprināšanai EK 
EK apstiprināts 17.12.2015.</t>
  </si>
  <si>
    <t>Ir izpildīts
Apstiprināts ar UK 2015.gada 30.aprīļa protokolu Nr.P-2015/UK/1</t>
  </si>
  <si>
    <t>Ir izpildīts
Grozījumi plānā "Tiesu varas un tiesībaizsardzības iestāžu darbinieku cilvēkresursu kapacitātes stiprināšanas un kompetenču attīstīšanas plāns 2015.-2020.g."  apstiprināti MK 27.08.2015.
EK vēstule par izpildi 21.10.2015.</t>
  </si>
  <si>
    <t>Ir izpildīts
Pamatnostādnes "Korupcijas novēršanas  un apkarošanas pamatnostādnes 2014.-2020.gadam" apstiprinātas ar MK rīkojumu Nr.393  2015.gada 16.jūlijā .
EK vēstule par izpildi 21.10.2015.</t>
  </si>
  <si>
    <t>Ir izpildīts
Ir iesniegts indikatīvais kartējums plānotajām uzlādes stacijām. Konkrētas uzlādes stacijas atrašanās vietas varēs noteikt pēc izpētes veikšanas (SAM īstenošanas ietvaros).</t>
  </si>
  <si>
    <t>Ir izpildīts
Sākotnējais paplašinātais novērtējums iesniegts KIDG 29.12.2015.</t>
  </si>
  <si>
    <t>Ir izpildīts, bet jāsaņem EK saskaņojums
Iesniegts EK 25.01.2016. un 12.01.2016.</t>
  </si>
  <si>
    <t>Ir izpildīts, bet jāsaņem EK saskaņojums
Iesniegts SFC 12.01.2016</t>
  </si>
  <si>
    <t>Ir izpildīts, bet jāsaņem EK saskaņojums
Iesniegts EK 27.07.2015.</t>
  </si>
  <si>
    <t>Ir izpildīts, bet jāsaņem EK saskaņojums
Iesniegts EK 12.01.2016.</t>
  </si>
  <si>
    <t>Objektiem, kuriem tiks sniegts atbalsts, ir jābūt identificētiem attīstības programmās</t>
  </si>
  <si>
    <t>Nav izpildīts
Pašlaik MK noteikumu projekts paredz priekšatlasi, atlasot konkrētus potenciālos projektus, t.sk. nodrošinot atbilstību attīstības programmām. Projektu sarakstu plānots apstipronāt kā MK rīkjumu pēc MK ntoeikumu apstiprināšanas, kas plānota 2016.gada februārī.</t>
  </si>
  <si>
    <t>Ir izpildīts
Sākotnējais novērtējums iesniegts KIDG 22.10.2015.</t>
  </si>
  <si>
    <t>Ir izpildīts
Sākotnējais novērtējums iesniegts AK 01.10.2015.</t>
  </si>
  <si>
    <t>Izpildīts
01.10.2015</t>
  </si>
  <si>
    <t>Pirms investīciju uzsākšanas Rīcības plānā IAP 2014.-2020.gadam īstenošanai vai citā dokumentā ietvert karjeras pasākumu ieviešanas modeļa aprakstu katrā izglītības līmenī.</t>
  </si>
  <si>
    <t>Informācija: Ieguldījumi infrastruktūrā 9.3.1.SAM ietvaros tiks veikti atbilstoši 9.2.2.1.pasākuma ietvaros izstrādātajiem plānošanas reģionu deinstitucionalizācijas plāniem.</t>
  </si>
  <si>
    <t xml:space="preserve">Informācija: 9.3.1.2.pasākuma, kura ietvaros plānoti papildinoši ERAF ieguldījumi tehnisko palīglīdzekļu apmaiņas fonda un funkcionēšanas novērtēšanas laboratorijas izveidei nepieciešamo telpu iekārtošanai un aprīkojuma iegādei, īstenošana paredzēta pēc 9.1.4.2.pasākuma ietvaros plānotās funkcionēšanas novērtēšanas un asistīvo tehnoloģiju apmaiņas sistēmas izveides. </t>
  </si>
  <si>
    <t>Informācija: 9.2.2.1.pasākuma deintitucionalizācijas plāni izstrādājami tikai pēc 9.2.3.SAM ietvaros veiktā kartējuma izstrādes.</t>
  </si>
  <si>
    <t>Daļēji izpildīts.
Sākotnējais novērtējums iesniegts AK 03.11.2015. Prioritāro ēku saarksts tiks nodrošināts līdz MK noteikumu apstiprināšanai.</t>
  </si>
  <si>
    <t>[6] Ņemot vērā, ka SAM ietvaros plānoti lielie projekti, projektu apstiprināšas datums ir indikatīvs, jo jāņem vērā, ka lielais projekts pirms lēmuma par saskaņojams ar Eiropas Komisiju</t>
  </si>
  <si>
    <t>Nav izpildīts
Ex-ante izvērtējumu par iespēju īstenot SAM FI veidā un attiecīgi Market Gap Assesment nepieciešamību plānots saskaņot līdz kritēriju apstiprināšanai</t>
  </si>
  <si>
    <t>Nav izpildīts
KM konceptuālo ziņojumu plānots saskaņot MK februāra sākumā. Tam pielikumā tiks pievienotas stratēģijas Grīziņkalna un VEF teritorijām, pārējās stratēģijas plānots apstiprināt MK līdz 30.04.2016. (pēc saskaņošanas ar EK)</t>
  </si>
  <si>
    <t xml:space="preserve">Ir izpildīts
"Pamatnostādnes ieslodzīto resocializācijas pilnveidošanai ieslodzījuma laikā un pēc atbrīvošanas no 2015. gada līdz 2020. gadam" un "Plāns Pamatnostādņu ieslodzīto resocializācijas pilnveidošanai ieslodzījuma laikā un pēc atbrīvošanas no 2015. gada līdz 2020. gadam īstenošanai" ir apstiprināti MK 24.09.2015. EK saskaņojums 17.12.2015. </t>
  </si>
  <si>
    <t>Nav izpildīts. SAM uzsākšanas termiņi ir tikuši pagarināti, sākotnējo novērtējumu plaņots iesniegt 2016.gada aprīlī</t>
  </si>
  <si>
    <t>Nav izpildīts. SAM uzsākšanas termiņi ir tikuši pagarināti, sākotnējo novērtējumu plaņots iesniegt 2016.gada martā</t>
  </si>
  <si>
    <t>Nav izpildīts
Darba uzdevums saskaņots KIDG 25.01.2016.</t>
  </si>
  <si>
    <t xml:space="preserve">
Nav izpildīts
Darba uzdevums saskaņots KIDG 25.09.2015.</t>
  </si>
  <si>
    <t>2016  jūnijs</t>
  </si>
  <si>
    <t>Ir izpildīts 
11.02.2016</t>
  </si>
  <si>
    <t>Izpildīts
MK apstiprināts 02.02.2016.</t>
  </si>
  <si>
    <t>Ir izpildīts
21.01.2016.</t>
  </si>
  <si>
    <t>Ir izpildīts
28.01.2016.</t>
  </si>
  <si>
    <t xml:space="preserve">Pasākums var tikt uzsākts pēc Natura 2000 teritoriju aizsardzības un apsaimniekošanas programmas, kas būt pamatā pasākumā plānotajām darbībām,  izstrādes. </t>
  </si>
  <si>
    <t>01.03.2017.</t>
  </si>
  <si>
    <t>MKN spēkā stāšanās, 01.01.2014. tehniskās dokumentācijas izstrādei</t>
  </si>
  <si>
    <t>Ir izpildīts 10.02.2016</t>
  </si>
  <si>
    <t>8.4.1.</t>
  </si>
  <si>
    <t xml:space="preserve"> Rīcības plānā IAP 2014.-2020.gadam īstenošanai vai citā dokumentā jāietver pieaugušo izglītības sistēmas un pasākumu ieviešanas aprakstu, t.sk. iekļaujot analīzi par optimālāko un efektīvāko  mūžizglītības atbalsta ieviešanas mehānismu, atbildīgo institūciju pienākumu un lomu aprakstu, mērķa grupas sadalījumu un uzraudzības mehānisma aprakstu</t>
  </si>
  <si>
    <t>IZM sagatavotais plāna projekts"Pieaugušo izglītības pārvaldības modeļa ieviešanas plāns 2015.-2020." ir saskaņošanas procesā</t>
  </si>
  <si>
    <t>Pirms investīciju uzsākšanas:
 Rīcības plānā IAP 2014.-2020.gadam īstenošanai vai citā dokumentā jāietver pieaugušo izglītības sistēmas un pasākumu ieviešanas aprakstu, t.sk. iekļaujot analīzi par optimālāko un efektīvāko  mūžizglītības atbalsta ieviešanas mehānismu, atbildīgo institūciju pienākumu un lomu aprakstu, mērķa grupas sadalījumu un uzraudzības mehānisma aprakstu.</t>
  </si>
  <si>
    <t xml:space="preserve">Nav izpildīts.
Saskaņošanas procesā. 
05.11.2015. VSS izsludināts konceptuālā ziņojuma “Par politikas alternatīvu veidošanu priekšlaicīgas mācību pārtraukšanas problēmas risināšanai, lai nodrošinātu 8.3.4.specifiskā atbalsta mērķa “Samazināt priekšlaicīgu mācību pārtraukšanu, īstenojot preventīvus un intervences pasākumus” ieviešanu”” projekts, kas apkopo 3 padziļinātu pētījumu rezultātus. Indikatīvs izpildes termiņš - 2016.gada marts.
</t>
  </si>
  <si>
    <t>Ir izpildīts 
26.02.2015</t>
  </si>
  <si>
    <t>Ir izpildīts
09.02.2016. 
Nr.102</t>
  </si>
  <si>
    <t>Ir izpildīts
09.02.2016. 
Nr.91</t>
  </si>
  <si>
    <t>Ir izpildīts
09.02.2016.</t>
  </si>
  <si>
    <t>Ir izpildīts 21.05.2015</t>
  </si>
  <si>
    <t xml:space="preserve">Reģionālie biznesa inkubatori un radošo industriju inkubators </t>
  </si>
  <si>
    <t>Ir izpildīts
29.01.2016</t>
  </si>
  <si>
    <t>"Karjeras izglītības īstenošanas plāns valsts un pašvaldību vispārējās un profesionālās izglītības iestādēs 2015.-2020. gadam" ir apstirpināts ar 30.12.2015. MK rīkojumu Nr. 821.</t>
  </si>
  <si>
    <t>Finanšu ministre</t>
  </si>
  <si>
    <t>D.Reizniece-Ozola</t>
  </si>
  <si>
    <t>5.2.1.3.</t>
  </si>
  <si>
    <t>Atkritumu reģenerācijas veicināšana</t>
  </si>
  <si>
    <t>2017 janvāris</t>
  </si>
  <si>
    <t>2017.gada II cet.</t>
  </si>
  <si>
    <t>2017.gada III cet.</t>
  </si>
  <si>
    <t>2017.gada I cet.</t>
  </si>
  <si>
    <t>Ir izpildīts 
26.01.2016
Nr.68</t>
  </si>
  <si>
    <t>Ir izpildīts 
24.11.2015.
Nr.670</t>
  </si>
  <si>
    <t>Ir izpildīts
18.02.2016</t>
  </si>
  <si>
    <t>Ir izpildīts
25.02.2016</t>
  </si>
  <si>
    <t>Ir izpildīts 01.03.2016</t>
  </si>
  <si>
    <t>Ir izpildīts 
08.03.2016</t>
  </si>
  <si>
    <t>Ir izpildīts
08.03.2016</t>
  </si>
  <si>
    <t xml:space="preserve">Izpildīts 08.03.2016. </t>
  </si>
  <si>
    <t>Ir izpildīts
23.02.2016.</t>
  </si>
  <si>
    <t>Ir izpildīts 
28.01.2016</t>
  </si>
  <si>
    <t>Ir izpildīts
08.03.2016.</t>
  </si>
  <si>
    <t>Ir izpildīts
Paplašinātais sākotnējais novērtējums izskatīs 29.01.2016. AK,materiālim pēc sēdes papildināti ar priekšatlases kriteŗijiem, un kopumā materiāli saskaņoti AK ietvaros 10.03.2016.</t>
  </si>
  <si>
    <t>Ir izpildīts 25.02.2016</t>
  </si>
  <si>
    <t>Ir izpildīts 
15.03.2016</t>
  </si>
  <si>
    <t>Ir izpildīts 
22.03.2016</t>
  </si>
  <si>
    <t>Ir izpildīts 
29.03.2016</t>
  </si>
  <si>
    <t>Ir izpildīts 18.03.2016</t>
  </si>
  <si>
    <t>Ir izpildīts 22.03.2016</t>
  </si>
  <si>
    <t>Ir izpildīts
15.03.2016</t>
  </si>
  <si>
    <t>18.07.2016.</t>
  </si>
  <si>
    <t>28.03.2016.</t>
  </si>
  <si>
    <t>08.06.2016.</t>
  </si>
  <si>
    <t>15.05.2016.</t>
  </si>
  <si>
    <t>22.05.2016.</t>
  </si>
  <si>
    <t>22.07.2016.</t>
  </si>
  <si>
    <t>Ir izpildīts
31.03.2016.</t>
  </si>
  <si>
    <t>* Pasākums apvienots ar 1.2.1.2. pasākumu "Atbalsts tehnoloģiju pārneses sistēmas pilnveidošanai"</t>
  </si>
  <si>
    <t>Ir izpildīts 
01.03.2016 (iesniegti grozījumi MK 2010.gada 26.oktobra noteikumos Nr.997</t>
  </si>
  <si>
    <t>Ir izpildīts
02.02.2016</t>
  </si>
  <si>
    <t>Atbalsts jaunu produktu un tehnoloģiju izstrādei kompetences centru ietvaros (3.kārta)</t>
  </si>
  <si>
    <t>Riska kapitāls (Izaugsmes kapitāla fonds)</t>
  </si>
  <si>
    <t>Riska kapitāls (Sēklas un sākuma kapitāla fondi)</t>
  </si>
  <si>
    <t>2014 aprīlis</t>
  </si>
  <si>
    <t>Atbalsts jaunu produktu un tehnoloģiju izstrādei kompetences centru ietvaros (1.kārta)</t>
  </si>
  <si>
    <t>Atbalsts jaunu produktu un tehnoloģiju izstrādei kompetences centru ietvaros (2.kārta)</t>
  </si>
  <si>
    <t>Atbalsts jaunu produktu un tehnoloģiju izstrādei kompetences centru ietvaros (4.kārta)</t>
  </si>
  <si>
    <t>brīvs numurs (iepriekš "Inovāciju vaučeri MVK")</t>
  </si>
  <si>
    <t>2019 janvāris</t>
  </si>
  <si>
    <t>2017 marts</t>
  </si>
  <si>
    <t>Ir izpildīts
05.04.2016</t>
  </si>
  <si>
    <t>Ir izpildīts 11.03.2016</t>
  </si>
  <si>
    <t>2018 jūlijs</t>
  </si>
  <si>
    <t>24.11.2015.</t>
  </si>
  <si>
    <t>02.07.2015.</t>
  </si>
  <si>
    <t>23.12.2014.</t>
  </si>
  <si>
    <t>27.01.2016.</t>
  </si>
  <si>
    <t>08.03.2016.</t>
  </si>
  <si>
    <t>20.01.2016.</t>
  </si>
  <si>
    <t>18.12.2014.</t>
  </si>
  <si>
    <t>30.04.2015.</t>
  </si>
  <si>
    <t>11.06.2015.</t>
  </si>
  <si>
    <t>04.08.2015.</t>
  </si>
  <si>
    <t>17.04.2015.</t>
  </si>
  <si>
    <t>16.02.2015.</t>
  </si>
  <si>
    <t>03.11.2015.</t>
  </si>
  <si>
    <t>Ir izpildīts
30.03.2016</t>
  </si>
  <si>
    <t>31.03.2016.</t>
  </si>
  <si>
    <t>Ir izpildīts
31.03.2016</t>
  </si>
  <si>
    <t>Ir izpildīts
5.01.2016.</t>
  </si>
  <si>
    <t>Ir izpildīts
22.03.2015.</t>
  </si>
  <si>
    <t>S.Skladovs</t>
  </si>
  <si>
    <t>67095699; Salvis.Skladovs@fm.gov.lv</t>
  </si>
  <si>
    <t>EUR
Indikatīvais finansējums kopā</t>
  </si>
  <si>
    <t>8.1.2.</t>
  </si>
  <si>
    <t>Ir izpildīts
04.04.2016</t>
  </si>
  <si>
    <t>Ir izpildīts 
05.04.2016</t>
  </si>
  <si>
    <t>Ir izpildīts 07.04.2016</t>
  </si>
  <si>
    <t>Ir izpildīts
12.04.2016</t>
  </si>
  <si>
    <t>05.06.2016.</t>
  </si>
  <si>
    <t xml:space="preserve">Ir izpildīts 24.03.2016. </t>
  </si>
  <si>
    <t>Ir izpildīts
07.01.2016.</t>
  </si>
  <si>
    <t>Ir izpildīts
18.12.2015.</t>
  </si>
  <si>
    <t>Pārsniedz 2 mēn VSS</t>
  </si>
  <si>
    <t xml:space="preserve">Nav izpildīts + pārsniedz 2 mēn VSS </t>
  </si>
  <si>
    <t>Nav izpildīts + pārsniedz 2 mēn VSS [4]</t>
  </si>
  <si>
    <t>Ir izpildīts
14.04.2016.</t>
  </si>
  <si>
    <t>Ir izpildīts 13.04.2016</t>
  </si>
  <si>
    <t>Ir izpildīts 15.04.2016</t>
  </si>
  <si>
    <r>
      <t xml:space="preserve">Atlases veids IPIA/ APIA </t>
    </r>
    <r>
      <rPr>
        <b/>
        <vertAlign val="superscript"/>
        <sz val="10"/>
        <rFont val="Times New Roman"/>
        <family val="1"/>
        <charset val="186"/>
      </rPr>
      <t>[1]</t>
    </r>
  </si>
  <si>
    <r>
      <t xml:space="preserve">Atbildīgā iestāde </t>
    </r>
    <r>
      <rPr>
        <b/>
        <vertAlign val="superscript"/>
        <sz val="10"/>
        <rFont val="Times New Roman"/>
        <family val="1"/>
        <charset val="186"/>
      </rPr>
      <t>[2]</t>
    </r>
  </si>
  <si>
    <r>
      <t xml:space="preserve">Fonds </t>
    </r>
    <r>
      <rPr>
        <b/>
        <vertAlign val="superscript"/>
        <sz val="10"/>
        <rFont val="Times New Roman"/>
        <family val="1"/>
        <charset val="186"/>
      </rPr>
      <t>[3]</t>
    </r>
  </si>
  <si>
    <r>
      <t xml:space="preserve">Sākotnējā novērtējuma iesniegšana KIDG/AK </t>
    </r>
    <r>
      <rPr>
        <vertAlign val="superscript"/>
        <sz val="10"/>
        <rFont val="Times New Roman"/>
        <family val="1"/>
        <charset val="186"/>
      </rPr>
      <t>[4]</t>
    </r>
    <r>
      <rPr>
        <i/>
        <sz val="10"/>
        <rFont val="Times New Roman"/>
        <family val="1"/>
        <charset val="186"/>
      </rPr>
      <t xml:space="preserve">
(mēn., kad iesūta KIKD/AK)</t>
    </r>
  </si>
  <si>
    <r>
      <t xml:space="preserve">Kritēriju komplekta </t>
    </r>
    <r>
      <rPr>
        <b/>
        <sz val="10"/>
        <rFont val="Times New Roman"/>
        <family val="1"/>
        <charset val="186"/>
      </rPr>
      <t>iesniegšana AK</t>
    </r>
    <r>
      <rPr>
        <sz val="10"/>
        <rFont val="Times New Roman"/>
        <family val="1"/>
        <charset val="186"/>
      </rPr>
      <t xml:space="preserve"> </t>
    </r>
    <r>
      <rPr>
        <i/>
        <sz val="10"/>
        <rFont val="Times New Roman"/>
        <family val="1"/>
        <charset val="186"/>
      </rPr>
      <t xml:space="preserve">
(mēn., kad iesūta AK)</t>
    </r>
  </si>
  <si>
    <r>
      <t xml:space="preserve">Kritēriju apstiprināšana UK
</t>
    </r>
    <r>
      <rPr>
        <i/>
        <sz val="10"/>
        <rFont val="Times New Roman"/>
        <family val="1"/>
        <charset val="186"/>
      </rPr>
      <t>(Apstiprināšanas datums)</t>
    </r>
  </si>
  <si>
    <r>
      <t xml:space="preserve">Projektu apstiprināšana </t>
    </r>
    <r>
      <rPr>
        <i/>
        <sz val="10"/>
        <color rgb="FFFF0000"/>
        <rFont val="Times New Roman"/>
        <family val="1"/>
        <charset val="186"/>
      </rPr>
      <t>(konkrēts datums/mēneši no atlases izsludināšanas)
(faktiskais - ar zaļu)</t>
    </r>
  </si>
  <si>
    <r>
      <t xml:space="preserve">Izdevumu attiecināmība 
</t>
    </r>
    <r>
      <rPr>
        <i/>
        <sz val="10"/>
        <color rgb="FFFF0000"/>
        <rFont val="Times New Roman"/>
        <family val="1"/>
        <charset val="186"/>
      </rPr>
      <t>( konkrēts datums/MKN spēkā stāšanās/līguma/vienošanās noslēgšana)</t>
    </r>
    <r>
      <rPr>
        <i/>
        <sz val="10"/>
        <rFont val="Times New Roman"/>
        <family val="1"/>
        <charset val="186"/>
      </rPr>
      <t xml:space="preserve">
</t>
    </r>
  </si>
  <si>
    <r>
      <t>Izpildes statuss (i</t>
    </r>
    <r>
      <rPr>
        <i/>
        <sz val="9"/>
        <rFont val="Times New Roman"/>
        <family val="1"/>
        <charset val="186"/>
      </rPr>
      <t>r vai nav izpildīts, vai nav pienācis)</t>
    </r>
  </si>
  <si>
    <r>
      <t xml:space="preserve"> Izpildes statuss (i</t>
    </r>
    <r>
      <rPr>
        <i/>
        <sz val="9"/>
        <rFont val="Times New Roman"/>
        <family val="1"/>
        <charset val="186"/>
      </rPr>
      <t xml:space="preserve">r vai nav izpildīts, vai nav pienācis)
</t>
    </r>
  </si>
  <si>
    <r>
      <t xml:space="preserve"> MK apstiprināšanas Izpildes statuss (i</t>
    </r>
    <r>
      <rPr>
        <i/>
        <sz val="9"/>
        <rFont val="Times New Roman"/>
        <family val="1"/>
        <charset val="186"/>
      </rPr>
      <t xml:space="preserve">r vai nav izpildīts, vai nav pienācis)
</t>
    </r>
  </si>
  <si>
    <r>
      <t xml:space="preserve">Sākotnēji plānotā atlases uzsākšana </t>
    </r>
    <r>
      <rPr>
        <i/>
        <sz val="10"/>
        <color rgb="FFFF0000"/>
        <rFont val="Times New Roman"/>
        <family val="1"/>
        <charset val="186"/>
      </rPr>
      <t xml:space="preserve">(Konkrēts datums/mēneši no MKN apstiprināšanas) </t>
    </r>
    <r>
      <rPr>
        <sz val="10"/>
        <rFont val="Times New Roman"/>
        <family val="1"/>
        <charset val="186"/>
      </rPr>
      <t xml:space="preserve">
</t>
    </r>
  </si>
  <si>
    <r>
      <t xml:space="preserve">Izpildes statuss </t>
    </r>
    <r>
      <rPr>
        <i/>
        <sz val="10"/>
        <color rgb="FFFF0000"/>
        <rFont val="Times New Roman"/>
        <family val="1"/>
        <charset val="186"/>
      </rPr>
      <t>(i</t>
    </r>
    <r>
      <rPr>
        <i/>
        <sz val="9"/>
        <color rgb="FFFF0000"/>
        <rFont val="Times New Roman"/>
        <family val="1"/>
        <charset val="186"/>
      </rPr>
      <t>r vai nav izpildīts, vai nav pienācis)</t>
    </r>
  </si>
  <si>
    <r>
      <t xml:space="preserve">4 </t>
    </r>
    <r>
      <rPr>
        <vertAlign val="superscript"/>
        <sz val="10"/>
        <rFont val="Times New Roman"/>
        <family val="1"/>
        <charset val="186"/>
      </rPr>
      <t>[6]</t>
    </r>
  </si>
  <si>
    <r>
      <t>N/A</t>
    </r>
    <r>
      <rPr>
        <vertAlign val="superscript"/>
        <sz val="10"/>
        <rFont val="Times New Roman"/>
        <family val="1"/>
        <charset val="186"/>
      </rPr>
      <t>[5]</t>
    </r>
  </si>
  <si>
    <t>1.pielikums 
Informatīvajam ziņojumam par Eiropas Savienības struktūrfondu un Kohēzijas fonda investīciju ieviešanas statusu 2016.gada aprīlī</t>
  </si>
  <si>
    <r>
      <t>Eiropas Savienības struktūrfondu un Kohēzijas fonda 2014.-2020.gada plānošanas perioda specifisko atbalsta mērķu ieviešan</t>
    </r>
    <r>
      <rPr>
        <sz val="12"/>
        <rFont val="Times New Roman"/>
        <family val="1"/>
        <charset val="186"/>
      </rPr>
      <t xml:space="preserve">as laika grafiks </t>
    </r>
    <r>
      <rPr>
        <b/>
        <sz val="12"/>
        <rFont val="Times New Roman"/>
        <family val="1"/>
        <charset val="186"/>
      </rPr>
      <t xml:space="preserve"> (statuss uz 15.04.2016) </t>
    </r>
  </si>
  <si>
    <t>Investīciju plāni sakārtoti secībā pēc plānotā MK noteikumu datuma (14.kolona) sākot ar apstiprinātajiem MK noteikumiem, turpinot ar kavējumiem, noslēdzot ar SAM/pasākumiem, kuriem MK noteikumu apstiprināšanas termiņš vēl nav pienācis.</t>
  </si>
  <si>
    <t>22.04.2016.</t>
  </si>
  <si>
    <t xml:space="preserve">[4] Atbilstoši KDG 09.03.2016. sēdē panāktajai vienošanās, kā arī Ministru prezidenta 2016.gada rezolūcijai Nr. 1.1.1/10. Ministru kabineta noteikumi būtu saskaņojami 2 mēnešus pēc izsludināšanas Valsts sekretāru sanāksmē, attiecīgi iesniedzot Ministru kabinetā, savukārt nesaskaņošanas gadījumā, Ministru kabineta komitejas sēdē. </t>
  </si>
  <si>
    <t>Ir izpildīts 12.04.2016.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</si>
</sst>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45" x14ac:knownFonts="1">
    <font>
      <sz val="12"/>
      <color theme="1"/>
      <name val="Times New Roman"/>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2"/>
      <charset val="186"/>
    </font>
    <font>
      <sz val="11"/>
      <color theme="1"/>
      <name val="Calibri"/>
      <family val="2"/>
      <charset val="186"/>
      <scheme val="minor"/>
    </font>
    <font>
      <sz val="11"/>
      <color rgb="FF000000"/>
      <name val="Calibri"/>
      <family val="2"/>
    </font>
    <font>
      <sz val="10"/>
      <color rgb="FFFF0000"/>
      <name val="Calibri"/>
      <family val="2"/>
      <charset val="186"/>
      <scheme val="minor"/>
    </font>
    <font>
      <sz val="24"/>
      <name val="Times New Roman"/>
      <family val="1"/>
      <charset val="186"/>
    </font>
    <font>
      <sz val="10"/>
      <color theme="1"/>
      <name val="Times New Roman"/>
      <family val="1"/>
      <charset val="186"/>
    </font>
    <font>
      <sz val="10"/>
      <name val="Times New Roman"/>
      <family val="1"/>
      <charset val="186"/>
    </font>
    <font>
      <sz val="11"/>
      <name val="Times New Roman"/>
      <family val="1"/>
      <charset val="186"/>
    </font>
    <font>
      <sz val="12"/>
      <color theme="1"/>
      <name val="Times New Roman"/>
      <family val="1"/>
      <charset val="186"/>
    </font>
    <font>
      <sz val="9"/>
      <name val="Times New Roman"/>
      <family val="1"/>
      <charset val="186"/>
    </font>
    <font>
      <sz val="12"/>
      <name val="Times New Roman"/>
      <family val="1"/>
      <charset val="186"/>
    </font>
    <font>
      <b/>
      <sz val="10"/>
      <name val="Times New Roman"/>
      <family val="1"/>
      <charset val="186"/>
    </font>
    <font>
      <b/>
      <vertAlign val="superscript"/>
      <sz val="10"/>
      <name val="Times New Roman"/>
      <family val="1"/>
      <charset val="186"/>
    </font>
    <font>
      <vertAlign val="superscript"/>
      <sz val="10"/>
      <name val="Times New Roman"/>
      <family val="1"/>
      <charset val="186"/>
    </font>
    <font>
      <i/>
      <sz val="10"/>
      <name val="Times New Roman"/>
      <family val="1"/>
      <charset val="186"/>
    </font>
    <font>
      <i/>
      <sz val="10"/>
      <color rgb="FFFF0000"/>
      <name val="Times New Roman"/>
      <family val="1"/>
      <charset val="186"/>
    </font>
    <font>
      <i/>
      <sz val="9"/>
      <name val="Times New Roman"/>
      <family val="1"/>
      <charset val="186"/>
    </font>
    <font>
      <i/>
      <sz val="9"/>
      <color rgb="FFFF0000"/>
      <name val="Times New Roman"/>
      <family val="1"/>
      <charset val="186"/>
    </font>
    <font>
      <i/>
      <sz val="10"/>
      <color theme="1"/>
      <name val="Times New Roman"/>
      <family val="1"/>
      <charset val="186"/>
    </font>
    <font>
      <b/>
      <i/>
      <sz val="10"/>
      <name val="Times New Roman"/>
      <family val="1"/>
      <charset val="186"/>
    </font>
    <font>
      <b/>
      <sz val="10"/>
      <color theme="1"/>
      <name val="Times New Roman"/>
      <family val="1"/>
      <charset val="186"/>
    </font>
    <font>
      <sz val="18"/>
      <color theme="1"/>
      <name val="Times New Roman"/>
      <family val="1"/>
      <charset val="186"/>
    </font>
    <font>
      <sz val="18"/>
      <name val="Times New Roman"/>
      <family val="1"/>
      <charset val="186"/>
    </font>
    <font>
      <sz val="10"/>
      <color rgb="FFFF0000"/>
      <name val="Times New Roman"/>
      <family val="1"/>
      <charset val="186"/>
    </font>
    <font>
      <b/>
      <sz val="12"/>
      <name val="Times New Roman"/>
      <family val="1"/>
      <charset val="186"/>
    </font>
  </fonts>
  <fills count="1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79998168889431442"/>
        <bgColor rgb="FF000000"/>
      </patternFill>
    </fill>
    <fill>
      <patternFill patternType="solid">
        <fgColor theme="9" tint="0.39997558519241921"/>
        <bgColor rgb="FF000000"/>
      </patternFill>
    </fill>
    <fill>
      <patternFill patternType="solid">
        <fgColor rgb="FFFDE9D9"/>
        <bgColor rgb="FF000000"/>
      </patternFill>
    </fill>
    <fill>
      <patternFill patternType="solid">
        <fgColor rgb="FFFFFFFF"/>
        <bgColor rgb="FF000000"/>
      </patternFill>
    </fill>
    <fill>
      <patternFill patternType="solid">
        <fgColor theme="0"/>
        <bgColor rgb="FF000000"/>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9" tint="0.59999389629810485"/>
        <bgColor rgb="FF000000"/>
      </patternFill>
    </fill>
    <fill>
      <patternFill patternType="solid">
        <fgColor theme="6" tint="0.39997558519241921"/>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20045">
    <xf numFmtId="0" fontId="0" fillId="0" borderId="0"/>
    <xf numFmtId="9" fontId="20" fillId="0" borderId="0" applyFont="0" applyFill="0" applyBorder="0" applyAlignment="0" applyProtection="0"/>
    <xf numFmtId="0" fontId="21" fillId="0" borderId="0"/>
    <xf numFmtId="9" fontId="21" fillId="0" borderId="0" applyFont="0" applyFill="0" applyBorder="0" applyAlignment="0" applyProtection="0"/>
    <xf numFmtId="0" fontId="20" fillId="0" borderId="0"/>
    <xf numFmtId="0" fontId="21" fillId="0" borderId="0"/>
    <xf numFmtId="9" fontId="21" fillId="0" borderId="0" applyFont="0" applyFill="0" applyBorder="0" applyAlignment="0" applyProtection="0"/>
    <xf numFmtId="0" fontId="19" fillId="0" borderId="0"/>
    <xf numFmtId="0" fontId="22" fillId="0" borderId="0" applyNumberFormat="0" applyBorder="0" applyAlignment="0"/>
    <xf numFmtId="9" fontId="22"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7" fillId="0" borderId="0"/>
    <xf numFmtId="9"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0" fontId="17" fillId="0" borderId="0"/>
    <xf numFmtId="9"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0" fontId="16" fillId="0" borderId="0"/>
    <xf numFmtId="0" fontId="16" fillId="0" borderId="0"/>
    <xf numFmtId="0" fontId="16"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0" fontId="15" fillId="0" borderId="0"/>
    <xf numFmtId="0" fontId="15" fillId="0" borderId="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43" fontId="20"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0" fontId="13" fillId="0" borderId="0"/>
    <xf numFmtId="0" fontId="13" fillId="0" borderId="0"/>
    <xf numFmtId="43" fontId="20"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43" fontId="20"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43" fontId="20"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43" fontId="20"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43" fontId="20"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0"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0"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0"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cellStyleXfs>
  <cellXfs count="204">
    <xf numFmtId="0" fontId="0" fillId="0" borderId="0" xfId="0"/>
    <xf numFmtId="3" fontId="0" fillId="0" borderId="0" xfId="0" applyNumberFormat="1"/>
    <xf numFmtId="0" fontId="0" fillId="0" borderId="0" xfId="0"/>
    <xf numFmtId="0" fontId="0" fillId="2" borderId="0" xfId="0" applyFill="1"/>
    <xf numFmtId="3" fontId="0" fillId="2" borderId="0" xfId="0" applyNumberFormat="1" applyFill="1"/>
    <xf numFmtId="10" fontId="0" fillId="0" borderId="0" xfId="1" applyNumberFormat="1" applyFont="1"/>
    <xf numFmtId="0" fontId="24" fillId="0" borderId="0" xfId="0" applyFont="1" applyFill="1" applyAlignment="1"/>
    <xf numFmtId="0" fontId="25" fillId="0" borderId="0" xfId="0" applyFont="1"/>
    <xf numFmtId="49" fontId="25" fillId="0" borderId="0" xfId="0" applyNumberFormat="1" applyFont="1"/>
    <xf numFmtId="0" fontId="26" fillId="0" borderId="0" xfId="0" applyFont="1"/>
    <xf numFmtId="0" fontId="25" fillId="0" borderId="0" xfId="0" applyNumberFormat="1" applyFont="1" applyAlignment="1">
      <alignment horizontal="center" vertical="center" wrapText="1"/>
    </xf>
    <xf numFmtId="0" fontId="25" fillId="0" borderId="0" xfId="0" applyFont="1" applyAlignment="1">
      <alignment horizontal="center" vertical="center" wrapText="1"/>
    </xf>
    <xf numFmtId="1" fontId="25" fillId="0" borderId="0" xfId="0" applyNumberFormat="1" applyFont="1" applyAlignment="1">
      <alignment horizontal="center" vertical="center" wrapText="1"/>
    </xf>
    <xf numFmtId="0" fontId="29" fillId="0" borderId="0" xfId="0" applyFont="1" applyAlignment="1">
      <alignment vertical="center" wrapText="1"/>
    </xf>
    <xf numFmtId="0" fontId="30" fillId="0" borderId="0" xfId="0" applyNumberFormat="1" applyFont="1" applyAlignment="1">
      <alignment horizontal="center" vertical="center" wrapText="1"/>
    </xf>
    <xf numFmtId="0" fontId="30" fillId="0" borderId="0" xfId="0" applyFont="1" applyAlignment="1">
      <alignment horizontal="center" vertical="center" wrapText="1"/>
    </xf>
    <xf numFmtId="1" fontId="30" fillId="0" borderId="0" xfId="0" applyNumberFormat="1" applyFont="1" applyAlignment="1">
      <alignment horizontal="center" vertical="center" wrapText="1"/>
    </xf>
    <xf numFmtId="0" fontId="26" fillId="6" borderId="1" xfId="0" applyFont="1" applyFill="1" applyBorder="1" applyAlignment="1">
      <alignment horizontal="center" vertical="center" wrapText="1"/>
    </xf>
    <xf numFmtId="0" fontId="25" fillId="0" borderId="0" xfId="0" applyFont="1" applyAlignment="1">
      <alignment wrapText="1"/>
    </xf>
    <xf numFmtId="49" fontId="26" fillId="5" borderId="1" xfId="16059" applyNumberFormat="1" applyFont="1" applyFill="1" applyBorder="1" applyAlignment="1" applyProtection="1">
      <alignment horizontal="center" vertical="center" wrapText="1"/>
      <protection locked="0"/>
    </xf>
    <xf numFmtId="49" fontId="26" fillId="5" borderId="1" xfId="5" applyNumberFormat="1" applyFont="1" applyFill="1" applyBorder="1" applyAlignment="1" applyProtection="1">
      <alignment horizontal="center" vertical="center" wrapText="1"/>
      <protection locked="0"/>
    </xf>
    <xf numFmtId="0" fontId="26" fillId="14" borderId="1" xfId="0" applyNumberFormat="1" applyFont="1" applyFill="1" applyBorder="1" applyAlignment="1">
      <alignment horizontal="center" vertical="center" wrapText="1"/>
    </xf>
    <xf numFmtId="0" fontId="26" fillId="14" borderId="1" xfId="0" applyFont="1" applyFill="1" applyBorder="1" applyAlignment="1">
      <alignment horizontal="center" vertical="center" wrapText="1"/>
    </xf>
    <xf numFmtId="0" fontId="31" fillId="7" borderId="3"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8" fillId="0" borderId="1" xfId="0" applyFont="1" applyFill="1" applyBorder="1" applyAlignment="1">
      <alignment horizontal="center" vertical="center"/>
    </xf>
    <xf numFmtId="49" fontId="26" fillId="3" borderId="1" xfId="5" applyNumberFormat="1" applyFont="1" applyFill="1" applyBorder="1" applyAlignment="1">
      <alignment horizontal="center" vertical="center"/>
    </xf>
    <xf numFmtId="49" fontId="26" fillId="3" borderId="1" xfId="5" applyNumberFormat="1" applyFont="1" applyFill="1" applyBorder="1" applyAlignment="1">
      <alignment horizontal="left" vertical="center" wrapText="1" indent="1"/>
    </xf>
    <xf numFmtId="0" fontId="26" fillId="3" borderId="1" xfId="0" applyFont="1" applyFill="1" applyBorder="1" applyAlignment="1">
      <alignment horizontal="center" vertical="center"/>
    </xf>
    <xf numFmtId="0" fontId="31" fillId="3" borderId="1" xfId="0" applyFont="1" applyFill="1" applyBorder="1" applyAlignment="1">
      <alignment horizontal="center" vertical="center"/>
    </xf>
    <xf numFmtId="3" fontId="26" fillId="3" borderId="1" xfId="0" applyNumberFormat="1" applyFont="1" applyFill="1" applyBorder="1" applyAlignment="1">
      <alignment horizontal="center" vertical="center" wrapText="1"/>
    </xf>
    <xf numFmtId="3" fontId="26" fillId="3" borderId="1" xfId="0" applyNumberFormat="1" applyFont="1" applyFill="1" applyBorder="1" applyAlignment="1">
      <alignment horizontal="center" vertical="center"/>
    </xf>
    <xf numFmtId="3" fontId="27" fillId="0" borderId="1" xfId="16059" applyNumberFormat="1" applyFont="1" applyFill="1" applyBorder="1" applyAlignment="1">
      <alignment horizontal="center" vertical="center" wrapText="1"/>
    </xf>
    <xf numFmtId="9" fontId="26" fillId="0" borderId="1" xfId="1" applyFont="1" applyFill="1" applyBorder="1" applyAlignment="1">
      <alignment horizontal="center" vertical="center" wrapText="1"/>
    </xf>
    <xf numFmtId="3" fontId="26" fillId="0" borderId="1" xfId="0" applyNumberFormat="1" applyFont="1" applyFill="1" applyBorder="1" applyAlignment="1">
      <alignment horizontal="center" vertical="center" wrapText="1"/>
    </xf>
    <xf numFmtId="49" fontId="26" fillId="3" borderId="1" xfId="0" applyNumberFormat="1" applyFont="1" applyFill="1" applyBorder="1" applyAlignment="1">
      <alignment horizontal="center" vertical="center"/>
    </xf>
    <xf numFmtId="14" fontId="26" fillId="3" borderId="1" xfId="0" applyNumberFormat="1" applyFont="1" applyFill="1" applyBorder="1" applyAlignment="1">
      <alignment horizontal="center" vertical="center"/>
    </xf>
    <xf numFmtId="0" fontId="25" fillId="11" borderId="1" xfId="0" applyFont="1" applyFill="1" applyBorder="1" applyAlignment="1">
      <alignment horizontal="center" vertical="center"/>
    </xf>
    <xf numFmtId="14" fontId="26" fillId="11" borderId="1" xfId="0" applyNumberFormat="1" applyFont="1" applyFill="1" applyBorder="1" applyAlignment="1">
      <alignment horizontal="center" vertical="center" wrapText="1"/>
    </xf>
    <xf numFmtId="14" fontId="26" fillId="3" borderId="1" xfId="0" applyNumberFormat="1" applyFont="1" applyFill="1" applyBorder="1" applyAlignment="1">
      <alignment horizontal="center" vertical="center" wrapText="1"/>
    </xf>
    <xf numFmtId="0" fontId="26" fillId="0" borderId="1" xfId="0" applyNumberFormat="1" applyFont="1" applyFill="1" applyBorder="1" applyAlignment="1">
      <alignment horizontal="center" vertical="center" wrapText="1"/>
    </xf>
    <xf numFmtId="1" fontId="26" fillId="11" borderId="1" xfId="0" applyNumberFormat="1" applyFont="1" applyFill="1" applyBorder="1" applyAlignment="1">
      <alignment horizontal="center" vertical="center" wrapText="1"/>
    </xf>
    <xf numFmtId="14" fontId="26" fillId="0" borderId="1" xfId="0" applyNumberFormat="1" applyFont="1" applyFill="1" applyBorder="1" applyAlignment="1">
      <alignment horizontal="center" vertical="center" wrapText="1"/>
    </xf>
    <xf numFmtId="49" fontId="26" fillId="4" borderId="1" xfId="5" applyNumberFormat="1" applyFont="1" applyFill="1" applyBorder="1" applyAlignment="1">
      <alignment horizontal="center" vertical="center"/>
    </xf>
    <xf numFmtId="49" fontId="26" fillId="4" borderId="1" xfId="5" applyNumberFormat="1" applyFont="1" applyFill="1" applyBorder="1" applyAlignment="1">
      <alignment horizontal="left" vertical="center" wrapText="1" indent="1"/>
    </xf>
    <xf numFmtId="0" fontId="26" fillId="4" borderId="1" xfId="0" applyFont="1" applyFill="1" applyBorder="1" applyAlignment="1">
      <alignment horizontal="center" vertical="center"/>
    </xf>
    <xf numFmtId="0" fontId="31" fillId="4" borderId="1" xfId="0" applyFont="1" applyFill="1" applyBorder="1" applyAlignment="1">
      <alignment horizontal="center" vertical="center"/>
    </xf>
    <xf numFmtId="3" fontId="26" fillId="4" borderId="1" xfId="0" applyNumberFormat="1" applyFont="1" applyFill="1" applyBorder="1" applyAlignment="1">
      <alignment horizontal="center" vertical="center" wrapText="1"/>
    </xf>
    <xf numFmtId="3" fontId="26" fillId="4" borderId="1" xfId="0" applyNumberFormat="1" applyFont="1" applyFill="1" applyBorder="1" applyAlignment="1">
      <alignment horizontal="center" vertical="center"/>
    </xf>
    <xf numFmtId="9" fontId="26" fillId="4" borderId="1" xfId="1" applyFont="1" applyFill="1" applyBorder="1" applyAlignment="1">
      <alignment horizontal="center" vertical="center" wrapText="1"/>
    </xf>
    <xf numFmtId="10" fontId="26" fillId="4" borderId="1" xfId="0" applyNumberFormat="1" applyFont="1" applyFill="1" applyBorder="1" applyAlignment="1">
      <alignment horizontal="center" vertical="center"/>
    </xf>
    <xf numFmtId="14" fontId="26" fillId="4" borderId="1" xfId="0" applyNumberFormat="1" applyFont="1" applyFill="1" applyBorder="1" applyAlignment="1">
      <alignment horizontal="center" vertical="center" wrapText="1"/>
    </xf>
    <xf numFmtId="0" fontId="26" fillId="4" borderId="1" xfId="0" applyNumberFormat="1" applyFont="1" applyFill="1" applyBorder="1" applyAlignment="1">
      <alignment horizontal="center" vertical="center" wrapText="1"/>
    </xf>
    <xf numFmtId="0" fontId="26" fillId="3" borderId="1" xfId="0" applyFont="1" applyFill="1" applyBorder="1" applyAlignment="1">
      <alignment horizontal="center" vertical="center" wrapText="1"/>
    </xf>
    <xf numFmtId="0" fontId="26" fillId="3" borderId="1" xfId="0" applyFont="1" applyFill="1" applyBorder="1" applyAlignment="1">
      <alignment horizontal="left" vertical="center" wrapText="1" indent="1"/>
    </xf>
    <xf numFmtId="10" fontId="26" fillId="3" borderId="1" xfId="0" applyNumberFormat="1" applyFont="1" applyFill="1" applyBorder="1" applyAlignment="1">
      <alignment horizontal="center" vertical="center"/>
    </xf>
    <xf numFmtId="0" fontId="26" fillId="3" borderId="1" xfId="0" applyNumberFormat="1" applyFont="1" applyFill="1" applyBorder="1" applyAlignment="1">
      <alignment horizontal="center" vertical="center" wrapText="1"/>
    </xf>
    <xf numFmtId="0" fontId="25" fillId="0" borderId="1" xfId="0" applyFont="1" applyBorder="1" applyAlignment="1">
      <alignment horizontal="center" vertical="center"/>
    </xf>
    <xf numFmtId="14" fontId="26" fillId="4" borderId="1" xfId="0" applyNumberFormat="1" applyFont="1" applyFill="1" applyBorder="1" applyAlignment="1">
      <alignment horizontal="center" vertical="center"/>
    </xf>
    <xf numFmtId="0" fontId="26" fillId="3" borderId="1" xfId="0" applyFont="1" applyFill="1" applyBorder="1" applyAlignment="1">
      <alignment horizontal="left" vertical="center" indent="1"/>
    </xf>
    <xf numFmtId="10" fontId="26" fillId="3" borderId="1" xfId="1" applyNumberFormat="1" applyFont="1" applyFill="1" applyBorder="1" applyAlignment="1">
      <alignment horizontal="center" vertical="center" wrapText="1"/>
    </xf>
    <xf numFmtId="0" fontId="26" fillId="4" borderId="1" xfId="0" applyFont="1" applyFill="1" applyBorder="1" applyAlignment="1">
      <alignment horizontal="center" vertical="center" wrapText="1"/>
    </xf>
    <xf numFmtId="0" fontId="26" fillId="4" borderId="1" xfId="0" applyFont="1" applyFill="1" applyBorder="1" applyAlignment="1">
      <alignment horizontal="left" vertical="center" wrapText="1" indent="1"/>
    </xf>
    <xf numFmtId="3" fontId="26" fillId="6" borderId="1" xfId="0" applyNumberFormat="1" applyFont="1" applyFill="1" applyBorder="1" applyAlignment="1">
      <alignment horizontal="center" vertical="center"/>
    </xf>
    <xf numFmtId="0" fontId="26" fillId="3" borderId="1" xfId="0" applyFont="1" applyFill="1" applyBorder="1" applyAlignment="1">
      <alignment vertical="center" wrapText="1"/>
    </xf>
    <xf numFmtId="0" fontId="26" fillId="11" borderId="1" xfId="0" applyFont="1" applyFill="1" applyBorder="1" applyAlignment="1">
      <alignment vertical="center" wrapText="1"/>
    </xf>
    <xf numFmtId="10" fontId="26" fillId="4" borderId="1" xfId="0" applyNumberFormat="1" applyFont="1" applyFill="1" applyBorder="1" applyAlignment="1">
      <alignment horizontal="center" vertical="center" wrapText="1"/>
    </xf>
    <xf numFmtId="14" fontId="25" fillId="11" borderId="1" xfId="0" applyNumberFormat="1" applyFont="1" applyFill="1" applyBorder="1" applyAlignment="1">
      <alignment horizontal="center" vertical="center"/>
    </xf>
    <xf numFmtId="49" fontId="26" fillId="9" borderId="1" xfId="0" applyNumberFormat="1" applyFont="1" applyFill="1" applyBorder="1" applyAlignment="1">
      <alignment horizontal="center" vertical="center" wrapText="1"/>
    </xf>
    <xf numFmtId="49" fontId="26" fillId="15" borderId="1" xfId="0" applyNumberFormat="1" applyFont="1" applyFill="1" applyBorder="1" applyAlignment="1">
      <alignment horizontal="center" vertical="center" wrapText="1"/>
    </xf>
    <xf numFmtId="0" fontId="26" fillId="0" borderId="1" xfId="0" applyFont="1" applyFill="1" applyBorder="1" applyAlignment="1">
      <alignment horizontal="center" vertical="center" wrapText="1"/>
    </xf>
    <xf numFmtId="0" fontId="25" fillId="3" borderId="0" xfId="0" applyFont="1" applyFill="1"/>
    <xf numFmtId="0" fontId="26" fillId="0" borderId="1" xfId="0" applyFont="1" applyFill="1" applyBorder="1" applyAlignment="1">
      <alignment horizontal="left" vertical="center" wrapText="1" indent="1"/>
    </xf>
    <xf numFmtId="0" fontId="31" fillId="0" borderId="1" xfId="0" applyFont="1" applyFill="1" applyBorder="1" applyAlignment="1">
      <alignment horizontal="center" vertical="center" wrapText="1"/>
    </xf>
    <xf numFmtId="49" fontId="26" fillId="3" borderId="1" xfId="1" applyNumberFormat="1" applyFont="1" applyFill="1" applyBorder="1" applyAlignment="1">
      <alignment horizontal="center" vertical="center" wrapText="1"/>
    </xf>
    <xf numFmtId="14" fontId="25" fillId="0" borderId="1" xfId="0" applyNumberFormat="1" applyFont="1" applyFill="1" applyBorder="1" applyAlignment="1">
      <alignment horizontal="center" vertical="center" wrapText="1"/>
    </xf>
    <xf numFmtId="14" fontId="26" fillId="13" borderId="1" xfId="0" applyNumberFormat="1" applyFont="1" applyFill="1" applyBorder="1" applyAlignment="1">
      <alignment horizontal="center" vertical="center" wrapText="1"/>
    </xf>
    <xf numFmtId="0" fontId="25" fillId="0" borderId="1" xfId="0" applyNumberFormat="1" applyFont="1" applyFill="1" applyBorder="1" applyAlignment="1">
      <alignment horizontal="center" vertical="center" wrapText="1"/>
    </xf>
    <xf numFmtId="14" fontId="25" fillId="12" borderId="1" xfId="0" applyNumberFormat="1" applyFont="1" applyFill="1" applyBorder="1" applyAlignment="1">
      <alignment horizontal="center" vertical="center" wrapText="1"/>
    </xf>
    <xf numFmtId="0" fontId="31" fillId="3" borderId="1" xfId="0" applyFont="1" applyFill="1" applyBorder="1" applyAlignment="1">
      <alignment horizontal="center" vertical="center" wrapText="1"/>
    </xf>
    <xf numFmtId="49" fontId="26" fillId="3" borderId="1" xfId="0" applyNumberFormat="1" applyFont="1" applyFill="1" applyBorder="1" applyAlignment="1">
      <alignment horizontal="center" vertical="center" wrapText="1"/>
    </xf>
    <xf numFmtId="49" fontId="26" fillId="0" borderId="1" xfId="1" applyNumberFormat="1" applyFont="1" applyFill="1" applyBorder="1" applyAlignment="1">
      <alignment vertical="center" wrapText="1"/>
    </xf>
    <xf numFmtId="49" fontId="26" fillId="11" borderId="1" xfId="1" applyNumberFormat="1" applyFont="1" applyFill="1" applyBorder="1" applyAlignment="1">
      <alignment vertical="center" wrapText="1"/>
    </xf>
    <xf numFmtId="10" fontId="26" fillId="4" borderId="1" xfId="0" applyNumberFormat="1" applyFont="1" applyFill="1" applyBorder="1" applyAlignment="1">
      <alignment horizontal="left" vertical="center" wrapText="1" indent="1"/>
    </xf>
    <xf numFmtId="10" fontId="26" fillId="11" borderId="1" xfId="0" applyNumberFormat="1" applyFont="1" applyFill="1" applyBorder="1" applyAlignment="1">
      <alignment horizontal="center" vertical="center" wrapText="1"/>
    </xf>
    <xf numFmtId="1" fontId="26" fillId="4" borderId="1" xfId="0" applyNumberFormat="1" applyFont="1" applyFill="1" applyBorder="1" applyAlignment="1">
      <alignment horizontal="center" vertical="center" wrapText="1"/>
    </xf>
    <xf numFmtId="14" fontId="26" fillId="12" borderId="1" xfId="0" applyNumberFormat="1" applyFont="1" applyFill="1" applyBorder="1" applyAlignment="1">
      <alignment horizontal="center" vertical="center" wrapText="1"/>
    </xf>
    <xf numFmtId="0" fontId="26" fillId="3" borderId="1" xfId="0" applyFont="1" applyFill="1" applyBorder="1" applyAlignment="1" applyProtection="1">
      <alignment horizontal="center" vertical="center" wrapText="1"/>
      <protection locked="0"/>
    </xf>
    <xf numFmtId="49" fontId="26" fillId="4" borderId="1" xfId="5" applyNumberFormat="1" applyFont="1" applyFill="1" applyBorder="1" applyAlignment="1">
      <alignment horizontal="center" vertical="center" wrapText="1"/>
    </xf>
    <xf numFmtId="49" fontId="26" fillId="11" borderId="1" xfId="5" applyNumberFormat="1" applyFont="1" applyFill="1" applyBorder="1" applyAlignment="1">
      <alignment horizontal="center" vertical="center" wrapText="1"/>
    </xf>
    <xf numFmtId="9" fontId="26" fillId="3" borderId="1" xfId="1" applyFont="1" applyFill="1" applyBorder="1" applyAlignment="1">
      <alignment horizontal="center" vertical="center" wrapText="1"/>
    </xf>
    <xf numFmtId="0" fontId="31" fillId="4" borderId="1" xfId="0" applyFont="1" applyFill="1" applyBorder="1" applyAlignment="1">
      <alignment horizontal="center" vertical="center" wrapText="1"/>
    </xf>
    <xf numFmtId="49" fontId="26" fillId="8" borderId="1" xfId="0" applyNumberFormat="1" applyFont="1" applyFill="1" applyBorder="1" applyAlignment="1">
      <alignment horizontal="center" vertical="center"/>
    </xf>
    <xf numFmtId="49" fontId="26" fillId="8" borderId="1" xfId="0" applyNumberFormat="1" applyFont="1" applyFill="1" applyBorder="1" applyAlignment="1">
      <alignment horizontal="center" vertical="center" wrapText="1"/>
    </xf>
    <xf numFmtId="14" fontId="25" fillId="4" borderId="1" xfId="0" applyNumberFormat="1" applyFont="1" applyFill="1" applyBorder="1" applyAlignment="1">
      <alignment horizontal="center" vertical="center" wrapText="1"/>
    </xf>
    <xf numFmtId="10" fontId="26" fillId="11" borderId="1" xfId="1" applyNumberFormat="1" applyFont="1" applyFill="1" applyBorder="1" applyAlignment="1">
      <alignment horizontal="center" vertical="center" wrapText="1"/>
    </xf>
    <xf numFmtId="1" fontId="26" fillId="0" borderId="1" xfId="0" applyNumberFormat="1" applyFont="1" applyFill="1" applyBorder="1" applyAlignment="1">
      <alignment horizontal="center" vertical="center" wrapText="1"/>
    </xf>
    <xf numFmtId="49" fontId="26" fillId="4" borderId="1" xfId="1" applyNumberFormat="1" applyFont="1" applyFill="1" applyBorder="1" applyAlignment="1">
      <alignment horizontal="center" vertical="center" wrapText="1"/>
    </xf>
    <xf numFmtId="49" fontId="26" fillId="0" borderId="1" xfId="5" applyNumberFormat="1" applyFont="1" applyFill="1" applyBorder="1" applyAlignment="1">
      <alignment horizontal="center" vertical="center"/>
    </xf>
    <xf numFmtId="49" fontId="26" fillId="0" borderId="1" xfId="1" applyNumberFormat="1" applyFont="1" applyFill="1" applyBorder="1" applyAlignment="1">
      <alignment horizontal="center" vertical="center" wrapText="1"/>
    </xf>
    <xf numFmtId="0" fontId="26" fillId="4" borderId="1" xfId="0" applyFont="1" applyFill="1" applyBorder="1" applyAlignment="1">
      <alignment horizontal="left" wrapText="1" indent="1"/>
    </xf>
    <xf numFmtId="0" fontId="26" fillId="11" borderId="1" xfId="0" applyFont="1" applyFill="1" applyBorder="1" applyAlignment="1">
      <alignment horizontal="center" vertical="center" wrapText="1"/>
    </xf>
    <xf numFmtId="10" fontId="26" fillId="4" borderId="1" xfId="0" applyNumberFormat="1" applyFont="1" applyFill="1" applyBorder="1" applyAlignment="1">
      <alignment vertical="center" wrapText="1"/>
    </xf>
    <xf numFmtId="10" fontId="26" fillId="11" borderId="1" xfId="0" applyNumberFormat="1" applyFont="1" applyFill="1" applyBorder="1" applyAlignment="1">
      <alignment vertical="center" wrapText="1"/>
    </xf>
    <xf numFmtId="49" fontId="26" fillId="11" borderId="1" xfId="1" applyNumberFormat="1" applyFont="1" applyFill="1" applyBorder="1" applyAlignment="1">
      <alignment horizontal="center" vertical="center" wrapText="1"/>
    </xf>
    <xf numFmtId="0" fontId="26" fillId="0" borderId="1" xfId="0" applyFont="1" applyBorder="1" applyAlignment="1">
      <alignment horizontal="left" vertical="center" wrapText="1" indent="1"/>
    </xf>
    <xf numFmtId="49" fontId="26" fillId="11" borderId="1" xfId="0" applyNumberFormat="1" applyFont="1" applyFill="1" applyBorder="1" applyAlignment="1">
      <alignment vertical="center" wrapText="1"/>
    </xf>
    <xf numFmtId="49" fontId="26" fillId="4" borderId="1" xfId="0" applyNumberFormat="1" applyFont="1" applyFill="1" applyBorder="1" applyAlignment="1">
      <alignment horizontal="center" vertical="center"/>
    </xf>
    <xf numFmtId="10" fontId="26" fillId="13" borderId="1" xfId="1" applyNumberFormat="1" applyFont="1" applyFill="1" applyBorder="1" applyAlignment="1">
      <alignment horizontal="center" vertical="center" wrapText="1"/>
    </xf>
    <xf numFmtId="14" fontId="26" fillId="12" borderId="1" xfId="0" applyNumberFormat="1" applyFont="1" applyFill="1" applyBorder="1" applyAlignment="1">
      <alignment horizontal="center" vertical="center"/>
    </xf>
    <xf numFmtId="0" fontId="25" fillId="3" borderId="1" xfId="0" applyFont="1" applyFill="1" applyBorder="1" applyAlignment="1">
      <alignment horizontal="center" vertical="center"/>
    </xf>
    <xf numFmtId="10" fontId="26" fillId="13" borderId="1" xfId="0" applyNumberFormat="1" applyFont="1" applyFill="1" applyBorder="1" applyAlignment="1">
      <alignment vertical="center" wrapText="1"/>
    </xf>
    <xf numFmtId="14" fontId="26" fillId="11" borderId="1" xfId="0" applyNumberFormat="1" applyFont="1" applyFill="1" applyBorder="1" applyAlignment="1">
      <alignment vertical="center" wrapText="1"/>
    </xf>
    <xf numFmtId="0" fontId="26" fillId="0" borderId="1" xfId="0" applyFont="1" applyBorder="1" applyAlignment="1">
      <alignment horizontal="center" vertical="center"/>
    </xf>
    <xf numFmtId="49" fontId="26" fillId="4" borderId="1" xfId="0" applyNumberFormat="1" applyFont="1" applyFill="1" applyBorder="1" applyAlignment="1">
      <alignment vertical="center" wrapText="1"/>
    </xf>
    <xf numFmtId="1" fontId="26" fillId="0" borderId="1" xfId="0" applyNumberFormat="1" applyFont="1" applyFill="1" applyBorder="1" applyAlignment="1">
      <alignment horizontal="center" vertical="center"/>
    </xf>
    <xf numFmtId="0" fontId="26" fillId="4" borderId="1" xfId="0" applyFont="1" applyFill="1" applyBorder="1" applyAlignment="1">
      <alignment vertical="center" wrapText="1"/>
    </xf>
    <xf numFmtId="2" fontId="26" fillId="3" borderId="1" xfId="1" applyNumberFormat="1" applyFont="1" applyFill="1" applyBorder="1" applyAlignment="1">
      <alignment horizontal="center" vertical="center" wrapText="1"/>
    </xf>
    <xf numFmtId="14" fontId="26" fillId="3" borderId="1" xfId="631" applyNumberFormat="1" applyFont="1" applyFill="1" applyBorder="1" applyAlignment="1">
      <alignment horizontal="center" vertical="center" wrapText="1"/>
    </xf>
    <xf numFmtId="14" fontId="26" fillId="11" borderId="1" xfId="16384" applyNumberFormat="1" applyFont="1" applyFill="1" applyBorder="1" applyAlignment="1">
      <alignment horizontal="center" vertical="center" wrapText="1"/>
    </xf>
    <xf numFmtId="2" fontId="26" fillId="0" borderId="1" xfId="1" applyNumberFormat="1" applyFont="1" applyFill="1" applyBorder="1" applyAlignment="1">
      <alignment horizontal="center" vertical="center" wrapText="1"/>
    </xf>
    <xf numFmtId="10" fontId="26" fillId="0" borderId="1" xfId="1" applyNumberFormat="1" applyFont="1" applyFill="1" applyBorder="1" applyAlignment="1">
      <alignment horizontal="center" vertical="center" wrapText="1"/>
    </xf>
    <xf numFmtId="14" fontId="26" fillId="0" borderId="1" xfId="73" applyNumberFormat="1" applyFont="1" applyFill="1" applyBorder="1" applyAlignment="1">
      <alignment horizontal="center" vertical="center" wrapText="1"/>
    </xf>
    <xf numFmtId="1" fontId="26" fillId="0" borderId="1" xfId="73" applyNumberFormat="1" applyFont="1" applyFill="1" applyBorder="1" applyAlignment="1">
      <alignment horizontal="center" vertical="center" wrapText="1"/>
    </xf>
    <xf numFmtId="3" fontId="26" fillId="0" borderId="1" xfId="0" applyNumberFormat="1" applyFont="1" applyFill="1" applyBorder="1" applyAlignment="1">
      <alignment horizontal="center" vertical="center"/>
    </xf>
    <xf numFmtId="49" fontId="25" fillId="0" borderId="1" xfId="0" applyNumberFormat="1" applyFont="1" applyFill="1" applyBorder="1" applyAlignment="1">
      <alignment horizontal="center" vertical="center" wrapText="1"/>
    </xf>
    <xf numFmtId="10" fontId="26" fillId="0" borderId="1" xfId="0" applyNumberFormat="1" applyFont="1" applyFill="1" applyBorder="1" applyAlignment="1">
      <alignment horizontal="center" vertical="center" wrapText="1"/>
    </xf>
    <xf numFmtId="49" fontId="26" fillId="4" borderId="1" xfId="0" applyNumberFormat="1" applyFont="1" applyFill="1" applyBorder="1" applyAlignment="1">
      <alignment horizontal="center" vertical="center" wrapText="1"/>
    </xf>
    <xf numFmtId="49" fontId="26" fillId="13" borderId="1" xfId="0" applyNumberFormat="1" applyFont="1" applyFill="1" applyBorder="1" applyAlignment="1">
      <alignment horizontal="center" vertical="top" wrapText="1"/>
    </xf>
    <xf numFmtId="1" fontId="26" fillId="4" borderId="1" xfId="0" applyNumberFormat="1" applyFont="1" applyFill="1" applyBorder="1" applyAlignment="1">
      <alignment horizontal="center" vertical="center"/>
    </xf>
    <xf numFmtId="0" fontId="26" fillId="0" borderId="1" xfId="0" applyFont="1" applyFill="1" applyBorder="1" applyAlignment="1">
      <alignment horizontal="center" vertical="center"/>
    </xf>
    <xf numFmtId="0" fontId="31" fillId="0" borderId="1" xfId="0" applyFont="1" applyFill="1" applyBorder="1" applyAlignment="1">
      <alignment horizontal="center" vertical="center"/>
    </xf>
    <xf numFmtId="49" fontId="26" fillId="0" borderId="1" xfId="0" applyNumberFormat="1" applyFont="1" applyFill="1" applyBorder="1" applyAlignment="1">
      <alignment horizontal="center" vertical="center"/>
    </xf>
    <xf numFmtId="0" fontId="26" fillId="9" borderId="1" xfId="0" applyFont="1" applyFill="1" applyBorder="1" applyAlignment="1">
      <alignment horizontal="center" vertical="center" wrapText="1"/>
    </xf>
    <xf numFmtId="0" fontId="26" fillId="15" borderId="1" xfId="0" applyFont="1" applyFill="1" applyBorder="1" applyAlignment="1">
      <alignment horizontal="center" vertical="center" wrapText="1"/>
    </xf>
    <xf numFmtId="2" fontId="26" fillId="4" borderId="1" xfId="1" applyNumberFormat="1" applyFont="1" applyFill="1" applyBorder="1" applyAlignment="1">
      <alignment horizontal="center" vertical="center" wrapText="1"/>
    </xf>
    <xf numFmtId="10" fontId="26" fillId="4" borderId="1" xfId="1" applyNumberFormat="1" applyFont="1" applyFill="1" applyBorder="1" applyAlignment="1">
      <alignment horizontal="center" vertical="top" wrapText="1"/>
    </xf>
    <xf numFmtId="14" fontId="26" fillId="4" borderId="1" xfId="73" applyNumberFormat="1" applyFont="1" applyFill="1" applyBorder="1" applyAlignment="1">
      <alignment horizontal="center" vertical="center" wrapText="1"/>
    </xf>
    <xf numFmtId="3" fontId="27" fillId="3" borderId="1" xfId="16010" applyNumberFormat="1" applyFont="1" applyFill="1" applyBorder="1" applyAlignment="1">
      <alignment horizontal="center" vertical="center"/>
    </xf>
    <xf numFmtId="49" fontId="26" fillId="6"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xf>
    <xf numFmtId="1" fontId="26" fillId="12" borderId="1" xfId="0" applyNumberFormat="1" applyFont="1" applyFill="1" applyBorder="1" applyAlignment="1">
      <alignment horizontal="center" vertical="center" wrapText="1"/>
    </xf>
    <xf numFmtId="10" fontId="26" fillId="3" borderId="1" xfId="0" applyNumberFormat="1" applyFont="1" applyFill="1" applyBorder="1" applyAlignment="1">
      <alignment horizontal="center" vertical="center" wrapText="1"/>
    </xf>
    <xf numFmtId="49" fontId="34" fillId="0" borderId="1" xfId="5" applyNumberFormat="1" applyFont="1" applyFill="1" applyBorder="1" applyAlignment="1">
      <alignment horizontal="center" vertical="center"/>
    </xf>
    <xf numFmtId="0" fontId="34" fillId="0" borderId="1" xfId="0" applyFont="1" applyFill="1" applyBorder="1" applyAlignment="1">
      <alignment horizontal="left" vertical="center" wrapText="1" indent="1"/>
    </xf>
    <xf numFmtId="0" fontId="34" fillId="0" borderId="1" xfId="0" applyFont="1" applyFill="1" applyBorder="1" applyAlignment="1">
      <alignment horizontal="center" vertical="center" wrapText="1"/>
    </xf>
    <xf numFmtId="0" fontId="39" fillId="0" borderId="1" xfId="0" applyFont="1" applyFill="1" applyBorder="1" applyAlignment="1">
      <alignment horizontal="center" vertical="center" wrapText="1"/>
    </xf>
    <xf numFmtId="3" fontId="35" fillId="0" borderId="1" xfId="0" applyNumberFormat="1" applyFont="1" applyFill="1" applyBorder="1" applyAlignment="1">
      <alignment horizontal="center" vertical="center" wrapText="1"/>
    </xf>
    <xf numFmtId="9" fontId="35" fillId="0" borderId="1" xfId="1" applyFont="1" applyFill="1" applyBorder="1" applyAlignment="1">
      <alignment horizontal="center" vertical="center" wrapText="1"/>
    </xf>
    <xf numFmtId="3" fontId="34" fillId="0" borderId="1" xfId="0" applyNumberFormat="1" applyFont="1" applyFill="1" applyBorder="1" applyAlignment="1">
      <alignment horizontal="center" vertical="center" wrapText="1"/>
    </xf>
    <xf numFmtId="9" fontId="34" fillId="0" borderId="1" xfId="1" applyFont="1" applyFill="1" applyBorder="1" applyAlignment="1">
      <alignment horizontal="center" vertical="center" wrapText="1"/>
    </xf>
    <xf numFmtId="14" fontId="26" fillId="0" borderId="1" xfId="1" applyNumberFormat="1" applyFont="1" applyFill="1" applyBorder="1" applyAlignment="1">
      <alignment horizontal="center" vertical="center" wrapText="1"/>
    </xf>
    <xf numFmtId="10" fontId="26" fillId="12" borderId="1" xfId="1" applyNumberFormat="1" applyFont="1" applyFill="1" applyBorder="1" applyAlignment="1">
      <alignment horizontal="center" vertical="center" wrapText="1"/>
    </xf>
    <xf numFmtId="3" fontId="26" fillId="10" borderId="1" xfId="0" applyNumberFormat="1" applyFont="1" applyFill="1" applyBorder="1" applyAlignment="1">
      <alignment horizontal="center" vertical="center"/>
    </xf>
    <xf numFmtId="14" fontId="26" fillId="3" borderId="1" xfId="1" applyNumberFormat="1" applyFont="1" applyFill="1" applyBorder="1" applyAlignment="1">
      <alignment horizontal="center" vertical="center" wrapText="1"/>
    </xf>
    <xf numFmtId="49" fontId="26" fillId="3" borderId="1" xfId="16059" applyNumberFormat="1" applyFont="1" applyFill="1" applyBorder="1" applyAlignment="1">
      <alignment horizontal="center" vertical="center"/>
    </xf>
    <xf numFmtId="49" fontId="26" fillId="3" borderId="1" xfId="16059" applyNumberFormat="1" applyFont="1" applyFill="1" applyBorder="1" applyAlignment="1">
      <alignment horizontal="left" vertical="center" wrapText="1" indent="1"/>
    </xf>
    <xf numFmtId="49" fontId="26" fillId="4" borderId="1" xfId="16059" applyNumberFormat="1" applyFont="1" applyFill="1" applyBorder="1" applyAlignment="1">
      <alignment horizontal="center" vertical="center"/>
    </xf>
    <xf numFmtId="49" fontId="26" fillId="4" borderId="1" xfId="16059" applyNumberFormat="1" applyFont="1" applyFill="1" applyBorder="1" applyAlignment="1">
      <alignment horizontal="left" vertical="center" wrapText="1" indent="1"/>
    </xf>
    <xf numFmtId="49" fontId="26" fillId="3" borderId="1" xfId="310" applyNumberFormat="1" applyFont="1" applyFill="1" applyBorder="1" applyAlignment="1">
      <alignment horizontal="center" vertical="center"/>
    </xf>
    <xf numFmtId="49" fontId="26" fillId="3" borderId="1" xfId="310" applyNumberFormat="1" applyFont="1" applyFill="1" applyBorder="1" applyAlignment="1">
      <alignment horizontal="left" vertical="center" wrapText="1" indent="1"/>
    </xf>
    <xf numFmtId="14" fontId="26" fillId="2" borderId="1" xfId="0" applyNumberFormat="1" applyFont="1" applyFill="1" applyBorder="1" applyAlignment="1">
      <alignment horizontal="center" vertical="center" wrapText="1"/>
    </xf>
    <xf numFmtId="0" fontId="25" fillId="0" borderId="0" xfId="0" applyFont="1" applyFill="1" applyBorder="1" applyAlignment="1">
      <alignment horizontal="center" vertical="center"/>
    </xf>
    <xf numFmtId="49" fontId="26" fillId="0" borderId="0" xfId="5" applyNumberFormat="1" applyFont="1" applyFill="1" applyBorder="1" applyAlignment="1">
      <alignment horizontal="left" vertical="center" indent="1"/>
    </xf>
    <xf numFmtId="0" fontId="25" fillId="3" borderId="0" xfId="0" applyFont="1" applyFill="1" applyBorder="1"/>
    <xf numFmtId="0" fontId="26" fillId="0" borderId="0" xfId="0" applyFont="1" applyFill="1" applyBorder="1" applyAlignment="1">
      <alignment horizontal="center" vertical="center"/>
    </xf>
    <xf numFmtId="0" fontId="31" fillId="0" borderId="0" xfId="0" applyFont="1" applyFill="1" applyBorder="1" applyAlignment="1">
      <alignment horizontal="center" vertical="center"/>
    </xf>
    <xf numFmtId="3" fontId="26" fillId="0" borderId="0" xfId="0" applyNumberFormat="1" applyFont="1" applyFill="1" applyBorder="1" applyAlignment="1">
      <alignment horizontal="center" vertical="center" wrapText="1"/>
    </xf>
    <xf numFmtId="9" fontId="26" fillId="0" borderId="0" xfId="1" applyFont="1" applyFill="1" applyBorder="1" applyAlignment="1">
      <alignment horizontal="center" vertical="center" wrapText="1"/>
    </xf>
    <xf numFmtId="14" fontId="26" fillId="0" borderId="0" xfId="0" applyNumberFormat="1" applyFont="1" applyFill="1" applyBorder="1" applyAlignment="1">
      <alignment horizontal="center" vertical="center" wrapText="1"/>
    </xf>
    <xf numFmtId="0" fontId="26" fillId="0" borderId="0" xfId="0" applyNumberFormat="1" applyFont="1" applyFill="1" applyBorder="1" applyAlignment="1">
      <alignment horizontal="center" vertical="center"/>
    </xf>
    <xf numFmtId="1" fontId="26" fillId="0" borderId="0" xfId="0" applyNumberFormat="1" applyFont="1" applyFill="1" applyBorder="1" applyAlignment="1">
      <alignment horizontal="center" vertical="center"/>
    </xf>
    <xf numFmtId="49" fontId="26" fillId="0" borderId="0" xfId="5" applyNumberFormat="1" applyFont="1" applyFill="1" applyBorder="1" applyAlignment="1">
      <alignment horizontal="center" vertical="center"/>
    </xf>
    <xf numFmtId="49" fontId="26" fillId="0" borderId="0" xfId="5" applyNumberFormat="1" applyFont="1" applyFill="1" applyBorder="1" applyAlignment="1">
      <alignment horizontal="left" vertical="center" wrapText="1" indent="1"/>
    </xf>
    <xf numFmtId="0" fontId="25" fillId="0" borderId="0" xfId="0" applyFont="1" applyFill="1" applyBorder="1"/>
    <xf numFmtId="0" fontId="25" fillId="0" borderId="0" xfId="0" applyFont="1" applyAlignment="1">
      <alignment horizontal="left" vertical="center"/>
    </xf>
    <xf numFmtId="0" fontId="26" fillId="0" borderId="0" xfId="0" applyNumberFormat="1" applyFont="1"/>
    <xf numFmtId="1" fontId="26" fillId="0" borderId="0" xfId="0" applyNumberFormat="1" applyFont="1"/>
    <xf numFmtId="0" fontId="40" fillId="0" borderId="0" xfId="0" applyFont="1" applyAlignment="1">
      <alignment horizontal="left" vertical="center"/>
    </xf>
    <xf numFmtId="0" fontId="25" fillId="0" borderId="0" xfId="0" applyFont="1" applyBorder="1" applyAlignment="1">
      <alignment vertical="center"/>
    </xf>
    <xf numFmtId="0" fontId="41" fillId="0" borderId="0" xfId="0" applyFont="1" applyBorder="1" applyAlignment="1">
      <alignment horizontal="left"/>
    </xf>
    <xf numFmtId="0" fontId="42" fillId="0" borderId="0" xfId="0" applyFont="1"/>
    <xf numFmtId="0" fontId="41" fillId="0" borderId="0" xfId="0" applyFont="1"/>
    <xf numFmtId="0" fontId="25" fillId="0" borderId="0" xfId="0" applyFont="1" applyBorder="1" applyAlignment="1">
      <alignment horizontal="left"/>
    </xf>
    <xf numFmtId="0" fontId="28" fillId="0" borderId="0" xfId="0" applyFont="1"/>
    <xf numFmtId="0" fontId="43" fillId="0" borderId="0" xfId="0" applyFont="1" applyAlignment="1">
      <alignment horizontal="left" wrapText="1"/>
    </xf>
    <xf numFmtId="3" fontId="25" fillId="0" borderId="0" xfId="0" applyNumberFormat="1" applyFont="1"/>
    <xf numFmtId="0" fontId="25" fillId="0" borderId="1" xfId="0" applyFont="1" applyBorder="1"/>
    <xf numFmtId="49" fontId="25" fillId="0" borderId="4" xfId="0" applyNumberFormat="1" applyFont="1" applyBorder="1"/>
    <xf numFmtId="49" fontId="25" fillId="0" borderId="0" xfId="0" applyNumberFormat="1" applyFont="1" applyBorder="1"/>
    <xf numFmtId="0" fontId="31" fillId="7" borderId="2" xfId="0" applyFont="1" applyFill="1" applyBorder="1" applyAlignment="1">
      <alignment horizontal="center" vertical="center" wrapText="1"/>
    </xf>
    <xf numFmtId="0" fontId="31" fillId="7" borderId="3" xfId="0" applyFont="1" applyFill="1" applyBorder="1" applyAlignment="1">
      <alignment horizontal="center" vertical="center" wrapText="1"/>
    </xf>
    <xf numFmtId="0" fontId="31" fillId="6" borderId="1" xfId="0" applyFont="1" applyFill="1" applyBorder="1" applyAlignment="1">
      <alignment horizontal="center" vertical="center" wrapText="1"/>
    </xf>
    <xf numFmtId="0" fontId="27" fillId="0" borderId="0" xfId="0" applyFont="1" applyAlignment="1">
      <alignment horizontal="left" wrapText="1"/>
    </xf>
    <xf numFmtId="0" fontId="31" fillId="7" borderId="1" xfId="0" applyFont="1" applyFill="1" applyBorder="1" applyAlignment="1">
      <alignment horizontal="center" vertical="center" wrapText="1"/>
    </xf>
    <xf numFmtId="0" fontId="25" fillId="0" borderId="0" xfId="0" applyFont="1" applyAlignment="1">
      <alignment horizontal="center" vertical="center" wrapText="1"/>
    </xf>
    <xf numFmtId="0" fontId="26" fillId="14" borderId="1" xfId="0" applyFont="1" applyFill="1" applyBorder="1" applyAlignment="1">
      <alignment horizontal="center" vertical="center" wrapText="1"/>
    </xf>
    <xf numFmtId="0" fontId="26" fillId="14" borderId="1" xfId="0" applyNumberFormat="1" applyFont="1" applyFill="1" applyBorder="1" applyAlignment="1">
      <alignment horizontal="center" vertical="center" wrapText="1"/>
    </xf>
    <xf numFmtId="1" fontId="26" fillId="14" borderId="1" xfId="0" applyNumberFormat="1" applyFont="1" applyFill="1" applyBorder="1" applyAlignment="1">
      <alignment horizontal="center" vertical="center" wrapText="1"/>
    </xf>
    <xf numFmtId="0" fontId="26" fillId="6" borderId="1" xfId="0" applyFont="1" applyFill="1" applyBorder="1" applyAlignment="1">
      <alignment horizontal="center" vertical="center" wrapText="1"/>
    </xf>
    <xf numFmtId="3" fontId="26" fillId="5" borderId="1" xfId="16059" applyNumberFormat="1" applyFont="1" applyFill="1" applyBorder="1" applyAlignment="1" applyProtection="1">
      <alignment horizontal="center" vertical="center" wrapText="1"/>
      <protection locked="0"/>
    </xf>
    <xf numFmtId="0" fontId="28" fillId="0" borderId="0" xfId="0" applyFont="1" applyAlignment="1">
      <alignment horizontal="center"/>
    </xf>
    <xf numFmtId="0" fontId="26" fillId="0" borderId="0" xfId="0" applyFont="1" applyAlignment="1">
      <alignment horizontal="center" vertical="center" wrapText="1"/>
    </xf>
    <xf numFmtId="49" fontId="26" fillId="5" borderId="1" xfId="5" applyNumberFormat="1" applyFont="1" applyFill="1" applyBorder="1" applyAlignment="1" applyProtection="1">
      <alignment horizontal="center" vertical="center" wrapText="1"/>
      <protection locked="0"/>
    </xf>
  </cellXfs>
  <cellStyles count="20045">
    <cellStyle name="Comma 2" xfId="74"/>
    <cellStyle name="Comma 2 10" xfId="8969"/>
    <cellStyle name="Comma 2 10 2" xfId="17999"/>
    <cellStyle name="Comma 2 10 2 2" xfId="18395"/>
    <cellStyle name="Comma 2 10 2 3" xfId="18791"/>
    <cellStyle name="Comma 2 10 2 4" xfId="19187"/>
    <cellStyle name="Comma 2 10 2 5" xfId="19583"/>
    <cellStyle name="Comma 2 10 2 6" xfId="19979"/>
    <cellStyle name="Comma 2 10 3" xfId="18197"/>
    <cellStyle name="Comma 2 10 4" xfId="18593"/>
    <cellStyle name="Comma 2 10 5" xfId="18989"/>
    <cellStyle name="Comma 2 10 6" xfId="19385"/>
    <cellStyle name="Comma 2 10 7" xfId="19781"/>
    <cellStyle name="Comma 2 11" xfId="9104"/>
    <cellStyle name="Comma 2 11 2" xfId="18263"/>
    <cellStyle name="Comma 2 11 3" xfId="18659"/>
    <cellStyle name="Comma 2 11 4" xfId="19055"/>
    <cellStyle name="Comma 2 11 5" xfId="19451"/>
    <cellStyle name="Comma 2 11 6" xfId="19847"/>
    <cellStyle name="Comma 2 12" xfId="18065"/>
    <cellStyle name="Comma 2 13" xfId="18461"/>
    <cellStyle name="Comma 2 14" xfId="18857"/>
    <cellStyle name="Comma 2 15" xfId="19253"/>
    <cellStyle name="Comma 2 16" xfId="19649"/>
    <cellStyle name="Comma 2 2" xfId="260"/>
    <cellStyle name="Comma 2 2 10" xfId="18859"/>
    <cellStyle name="Comma 2 2 11" xfId="19255"/>
    <cellStyle name="Comma 2 2 12" xfId="19651"/>
    <cellStyle name="Comma 2 2 2" xfId="1122"/>
    <cellStyle name="Comma 2 2 2 10" xfId="19266"/>
    <cellStyle name="Comma 2 2 2 11" xfId="19662"/>
    <cellStyle name="Comma 2 2 2 2" xfId="2616"/>
    <cellStyle name="Comma 2 2 2 2 2" xfId="7098"/>
    <cellStyle name="Comma 2 2 2 2 2 2" xfId="16128"/>
    <cellStyle name="Comma 2 2 2 2 2 2 2" xfId="18364"/>
    <cellStyle name="Comma 2 2 2 2 2 2 3" xfId="18760"/>
    <cellStyle name="Comma 2 2 2 2 2 2 4" xfId="19156"/>
    <cellStyle name="Comma 2 2 2 2 2 2 5" xfId="19552"/>
    <cellStyle name="Comma 2 2 2 2 2 2 6" xfId="19948"/>
    <cellStyle name="Comma 2 2 2 2 2 3" xfId="18166"/>
    <cellStyle name="Comma 2 2 2 2 2 4" xfId="18562"/>
    <cellStyle name="Comma 2 2 2 2 2 5" xfId="18958"/>
    <cellStyle name="Comma 2 2 2 2 2 6" xfId="19354"/>
    <cellStyle name="Comma 2 2 2 2 2 7" xfId="19750"/>
    <cellStyle name="Comma 2 2 2 2 3" xfId="9004"/>
    <cellStyle name="Comma 2 2 2 2 3 2" xfId="18034"/>
    <cellStyle name="Comma 2 2 2 2 3 2 2" xfId="18430"/>
    <cellStyle name="Comma 2 2 2 2 3 2 3" xfId="18826"/>
    <cellStyle name="Comma 2 2 2 2 3 2 4" xfId="19222"/>
    <cellStyle name="Comma 2 2 2 2 3 2 5" xfId="19618"/>
    <cellStyle name="Comma 2 2 2 2 3 2 6" xfId="20014"/>
    <cellStyle name="Comma 2 2 2 2 3 3" xfId="18232"/>
    <cellStyle name="Comma 2 2 2 2 3 4" xfId="18628"/>
    <cellStyle name="Comma 2 2 2 2 3 5" xfId="19024"/>
    <cellStyle name="Comma 2 2 2 2 3 6" xfId="19420"/>
    <cellStyle name="Comma 2 2 2 2 3 7" xfId="19816"/>
    <cellStyle name="Comma 2 2 2 2 4" xfId="11646"/>
    <cellStyle name="Comma 2 2 2 2 4 2" xfId="18298"/>
    <cellStyle name="Comma 2 2 2 2 4 3" xfId="18694"/>
    <cellStyle name="Comma 2 2 2 2 4 4" xfId="19090"/>
    <cellStyle name="Comma 2 2 2 2 4 5" xfId="19486"/>
    <cellStyle name="Comma 2 2 2 2 4 6" xfId="19882"/>
    <cellStyle name="Comma 2 2 2 2 5" xfId="18100"/>
    <cellStyle name="Comma 2 2 2 2 6" xfId="18496"/>
    <cellStyle name="Comma 2 2 2 2 7" xfId="18892"/>
    <cellStyle name="Comma 2 2 2 2 8" xfId="19288"/>
    <cellStyle name="Comma 2 2 2 2 9" xfId="19684"/>
    <cellStyle name="Comma 2 2 2 3" xfId="4110"/>
    <cellStyle name="Comma 2 2 2 3 2" xfId="8592"/>
    <cellStyle name="Comma 2 2 2 3 2 2" xfId="17622"/>
    <cellStyle name="Comma 2 2 2 3 2 2 2" xfId="18386"/>
    <cellStyle name="Comma 2 2 2 3 2 2 3" xfId="18782"/>
    <cellStyle name="Comma 2 2 2 3 2 2 4" xfId="19178"/>
    <cellStyle name="Comma 2 2 2 3 2 2 5" xfId="19574"/>
    <cellStyle name="Comma 2 2 2 3 2 2 6" xfId="19970"/>
    <cellStyle name="Comma 2 2 2 3 2 3" xfId="18188"/>
    <cellStyle name="Comma 2 2 2 3 2 4" xfId="18584"/>
    <cellStyle name="Comma 2 2 2 3 2 5" xfId="18980"/>
    <cellStyle name="Comma 2 2 2 3 2 6" xfId="19376"/>
    <cellStyle name="Comma 2 2 2 3 2 7" xfId="19772"/>
    <cellStyle name="Comma 2 2 2 3 3" xfId="9026"/>
    <cellStyle name="Comma 2 2 2 3 3 2" xfId="18056"/>
    <cellStyle name="Comma 2 2 2 3 3 2 2" xfId="18452"/>
    <cellStyle name="Comma 2 2 2 3 3 2 3" xfId="18848"/>
    <cellStyle name="Comma 2 2 2 3 3 2 4" xfId="19244"/>
    <cellStyle name="Comma 2 2 2 3 3 2 5" xfId="19640"/>
    <cellStyle name="Comma 2 2 2 3 3 2 6" xfId="20036"/>
    <cellStyle name="Comma 2 2 2 3 3 3" xfId="18254"/>
    <cellStyle name="Comma 2 2 2 3 3 4" xfId="18650"/>
    <cellStyle name="Comma 2 2 2 3 3 5" xfId="19046"/>
    <cellStyle name="Comma 2 2 2 3 3 6" xfId="19442"/>
    <cellStyle name="Comma 2 2 2 3 3 7" xfId="19838"/>
    <cellStyle name="Comma 2 2 2 3 4" xfId="13140"/>
    <cellStyle name="Comma 2 2 2 3 4 2" xfId="18320"/>
    <cellStyle name="Comma 2 2 2 3 4 3" xfId="18716"/>
    <cellStyle name="Comma 2 2 2 3 4 4" xfId="19112"/>
    <cellStyle name="Comma 2 2 2 3 4 5" xfId="19508"/>
    <cellStyle name="Comma 2 2 2 3 4 6" xfId="19904"/>
    <cellStyle name="Comma 2 2 2 3 5" xfId="18122"/>
    <cellStyle name="Comma 2 2 2 3 6" xfId="18518"/>
    <cellStyle name="Comma 2 2 2 3 7" xfId="18914"/>
    <cellStyle name="Comma 2 2 2 3 8" xfId="19310"/>
    <cellStyle name="Comma 2 2 2 3 9" xfId="19706"/>
    <cellStyle name="Comma 2 2 2 4" xfId="5604"/>
    <cellStyle name="Comma 2 2 2 4 2" xfId="14634"/>
    <cellStyle name="Comma 2 2 2 4 2 2" xfId="18342"/>
    <cellStyle name="Comma 2 2 2 4 2 3" xfId="18738"/>
    <cellStyle name="Comma 2 2 2 4 2 4" xfId="19134"/>
    <cellStyle name="Comma 2 2 2 4 2 5" xfId="19530"/>
    <cellStyle name="Comma 2 2 2 4 2 6" xfId="19926"/>
    <cellStyle name="Comma 2 2 2 4 3" xfId="18144"/>
    <cellStyle name="Comma 2 2 2 4 4" xfId="18540"/>
    <cellStyle name="Comma 2 2 2 4 5" xfId="18936"/>
    <cellStyle name="Comma 2 2 2 4 6" xfId="19332"/>
    <cellStyle name="Comma 2 2 2 4 7" xfId="19728"/>
    <cellStyle name="Comma 2 2 2 5" xfId="8982"/>
    <cellStyle name="Comma 2 2 2 5 2" xfId="18012"/>
    <cellStyle name="Comma 2 2 2 5 2 2" xfId="18408"/>
    <cellStyle name="Comma 2 2 2 5 2 3" xfId="18804"/>
    <cellStyle name="Comma 2 2 2 5 2 4" xfId="19200"/>
    <cellStyle name="Comma 2 2 2 5 2 5" xfId="19596"/>
    <cellStyle name="Comma 2 2 2 5 2 6" xfId="19992"/>
    <cellStyle name="Comma 2 2 2 5 3" xfId="18210"/>
    <cellStyle name="Comma 2 2 2 5 4" xfId="18606"/>
    <cellStyle name="Comma 2 2 2 5 5" xfId="19002"/>
    <cellStyle name="Comma 2 2 2 5 6" xfId="19398"/>
    <cellStyle name="Comma 2 2 2 5 7" xfId="19794"/>
    <cellStyle name="Comma 2 2 2 6" xfId="10152"/>
    <cellStyle name="Comma 2 2 2 6 2" xfId="18276"/>
    <cellStyle name="Comma 2 2 2 6 3" xfId="18672"/>
    <cellStyle name="Comma 2 2 2 6 4" xfId="19068"/>
    <cellStyle name="Comma 2 2 2 6 5" xfId="19464"/>
    <cellStyle name="Comma 2 2 2 6 6" xfId="19860"/>
    <cellStyle name="Comma 2 2 2 7" xfId="18078"/>
    <cellStyle name="Comma 2 2 2 8" xfId="18474"/>
    <cellStyle name="Comma 2 2 2 9" xfId="18870"/>
    <cellStyle name="Comma 2 2 3" xfId="1754"/>
    <cellStyle name="Comma 2 2 3 2" xfId="6236"/>
    <cellStyle name="Comma 2 2 3 2 2" xfId="15266"/>
    <cellStyle name="Comma 2 2 3 2 2 2" xfId="18353"/>
    <cellStyle name="Comma 2 2 3 2 2 3" xfId="18749"/>
    <cellStyle name="Comma 2 2 3 2 2 4" xfId="19145"/>
    <cellStyle name="Comma 2 2 3 2 2 5" xfId="19541"/>
    <cellStyle name="Comma 2 2 3 2 2 6" xfId="19937"/>
    <cellStyle name="Comma 2 2 3 2 3" xfId="18155"/>
    <cellStyle name="Comma 2 2 3 2 4" xfId="18551"/>
    <cellStyle name="Comma 2 2 3 2 5" xfId="18947"/>
    <cellStyle name="Comma 2 2 3 2 6" xfId="19343"/>
    <cellStyle name="Comma 2 2 3 2 7" xfId="19739"/>
    <cellStyle name="Comma 2 2 3 3" xfId="8993"/>
    <cellStyle name="Comma 2 2 3 3 2" xfId="18023"/>
    <cellStyle name="Comma 2 2 3 3 2 2" xfId="18419"/>
    <cellStyle name="Comma 2 2 3 3 2 3" xfId="18815"/>
    <cellStyle name="Comma 2 2 3 3 2 4" xfId="19211"/>
    <cellStyle name="Comma 2 2 3 3 2 5" xfId="19607"/>
    <cellStyle name="Comma 2 2 3 3 2 6" xfId="20003"/>
    <cellStyle name="Comma 2 2 3 3 3" xfId="18221"/>
    <cellStyle name="Comma 2 2 3 3 4" xfId="18617"/>
    <cellStyle name="Comma 2 2 3 3 5" xfId="19013"/>
    <cellStyle name="Comma 2 2 3 3 6" xfId="19409"/>
    <cellStyle name="Comma 2 2 3 3 7" xfId="19805"/>
    <cellStyle name="Comma 2 2 3 4" xfId="10784"/>
    <cellStyle name="Comma 2 2 3 4 2" xfId="18287"/>
    <cellStyle name="Comma 2 2 3 4 3" xfId="18683"/>
    <cellStyle name="Comma 2 2 3 4 4" xfId="19079"/>
    <cellStyle name="Comma 2 2 3 4 5" xfId="19475"/>
    <cellStyle name="Comma 2 2 3 4 6" xfId="19871"/>
    <cellStyle name="Comma 2 2 3 5" xfId="18089"/>
    <cellStyle name="Comma 2 2 3 6" xfId="18485"/>
    <cellStyle name="Comma 2 2 3 7" xfId="18881"/>
    <cellStyle name="Comma 2 2 3 8" xfId="19277"/>
    <cellStyle name="Comma 2 2 3 9" xfId="19673"/>
    <cellStyle name="Comma 2 2 4" xfId="3248"/>
    <cellStyle name="Comma 2 2 4 2" xfId="7730"/>
    <cellStyle name="Comma 2 2 4 2 2" xfId="16760"/>
    <cellStyle name="Comma 2 2 4 2 2 2" xfId="18375"/>
    <cellStyle name="Comma 2 2 4 2 2 3" xfId="18771"/>
    <cellStyle name="Comma 2 2 4 2 2 4" xfId="19167"/>
    <cellStyle name="Comma 2 2 4 2 2 5" xfId="19563"/>
    <cellStyle name="Comma 2 2 4 2 2 6" xfId="19959"/>
    <cellStyle name="Comma 2 2 4 2 3" xfId="18177"/>
    <cellStyle name="Comma 2 2 4 2 4" xfId="18573"/>
    <cellStyle name="Comma 2 2 4 2 5" xfId="18969"/>
    <cellStyle name="Comma 2 2 4 2 6" xfId="19365"/>
    <cellStyle name="Comma 2 2 4 2 7" xfId="19761"/>
    <cellStyle name="Comma 2 2 4 3" xfId="9015"/>
    <cellStyle name="Comma 2 2 4 3 2" xfId="18045"/>
    <cellStyle name="Comma 2 2 4 3 2 2" xfId="18441"/>
    <cellStyle name="Comma 2 2 4 3 2 3" xfId="18837"/>
    <cellStyle name="Comma 2 2 4 3 2 4" xfId="19233"/>
    <cellStyle name="Comma 2 2 4 3 2 5" xfId="19629"/>
    <cellStyle name="Comma 2 2 4 3 2 6" xfId="20025"/>
    <cellStyle name="Comma 2 2 4 3 3" xfId="18243"/>
    <cellStyle name="Comma 2 2 4 3 4" xfId="18639"/>
    <cellStyle name="Comma 2 2 4 3 5" xfId="19035"/>
    <cellStyle name="Comma 2 2 4 3 6" xfId="19431"/>
    <cellStyle name="Comma 2 2 4 3 7" xfId="19827"/>
    <cellStyle name="Comma 2 2 4 4" xfId="12278"/>
    <cellStyle name="Comma 2 2 4 4 2" xfId="18309"/>
    <cellStyle name="Comma 2 2 4 4 3" xfId="18705"/>
    <cellStyle name="Comma 2 2 4 4 4" xfId="19101"/>
    <cellStyle name="Comma 2 2 4 4 5" xfId="19497"/>
    <cellStyle name="Comma 2 2 4 4 6" xfId="19893"/>
    <cellStyle name="Comma 2 2 4 5" xfId="18111"/>
    <cellStyle name="Comma 2 2 4 6" xfId="18507"/>
    <cellStyle name="Comma 2 2 4 7" xfId="18903"/>
    <cellStyle name="Comma 2 2 4 8" xfId="19299"/>
    <cellStyle name="Comma 2 2 4 9" xfId="19695"/>
    <cellStyle name="Comma 2 2 5" xfId="4742"/>
    <cellStyle name="Comma 2 2 5 2" xfId="13772"/>
    <cellStyle name="Comma 2 2 5 2 2" xfId="18331"/>
    <cellStyle name="Comma 2 2 5 2 3" xfId="18727"/>
    <cellStyle name="Comma 2 2 5 2 4" xfId="19123"/>
    <cellStyle name="Comma 2 2 5 2 5" xfId="19519"/>
    <cellStyle name="Comma 2 2 5 2 6" xfId="19915"/>
    <cellStyle name="Comma 2 2 5 3" xfId="18133"/>
    <cellStyle name="Comma 2 2 5 4" xfId="18529"/>
    <cellStyle name="Comma 2 2 5 5" xfId="18925"/>
    <cellStyle name="Comma 2 2 5 6" xfId="19321"/>
    <cellStyle name="Comma 2 2 5 7" xfId="19717"/>
    <cellStyle name="Comma 2 2 6" xfId="8971"/>
    <cellStyle name="Comma 2 2 6 2" xfId="18001"/>
    <cellStyle name="Comma 2 2 6 2 2" xfId="18397"/>
    <cellStyle name="Comma 2 2 6 2 3" xfId="18793"/>
    <cellStyle name="Comma 2 2 6 2 4" xfId="19189"/>
    <cellStyle name="Comma 2 2 6 2 5" xfId="19585"/>
    <cellStyle name="Comma 2 2 6 2 6" xfId="19981"/>
    <cellStyle name="Comma 2 2 6 3" xfId="18199"/>
    <cellStyle name="Comma 2 2 6 4" xfId="18595"/>
    <cellStyle name="Comma 2 2 6 5" xfId="18991"/>
    <cellStyle name="Comma 2 2 6 6" xfId="19387"/>
    <cellStyle name="Comma 2 2 6 7" xfId="19783"/>
    <cellStyle name="Comma 2 2 7" xfId="9290"/>
    <cellStyle name="Comma 2 2 7 2" xfId="18265"/>
    <cellStyle name="Comma 2 2 7 3" xfId="18661"/>
    <cellStyle name="Comma 2 2 7 4" xfId="19057"/>
    <cellStyle name="Comma 2 2 7 5" xfId="19453"/>
    <cellStyle name="Comma 2 2 7 6" xfId="19849"/>
    <cellStyle name="Comma 2 2 8" xfId="18067"/>
    <cellStyle name="Comma 2 2 9" xfId="18463"/>
    <cellStyle name="Comma 2 3" xfId="446"/>
    <cellStyle name="Comma 2 3 10" xfId="18861"/>
    <cellStyle name="Comma 2 3 11" xfId="19257"/>
    <cellStyle name="Comma 2 3 12" xfId="19653"/>
    <cellStyle name="Comma 2 3 2" xfId="1193"/>
    <cellStyle name="Comma 2 3 2 10" xfId="19268"/>
    <cellStyle name="Comma 2 3 2 11" xfId="19664"/>
    <cellStyle name="Comma 2 3 2 2" xfId="2687"/>
    <cellStyle name="Comma 2 3 2 2 2" xfId="7169"/>
    <cellStyle name="Comma 2 3 2 2 2 2" xfId="16199"/>
    <cellStyle name="Comma 2 3 2 2 2 2 2" xfId="18366"/>
    <cellStyle name="Comma 2 3 2 2 2 2 3" xfId="18762"/>
    <cellStyle name="Comma 2 3 2 2 2 2 4" xfId="19158"/>
    <cellStyle name="Comma 2 3 2 2 2 2 5" xfId="19554"/>
    <cellStyle name="Comma 2 3 2 2 2 2 6" xfId="19950"/>
    <cellStyle name="Comma 2 3 2 2 2 3" xfId="18168"/>
    <cellStyle name="Comma 2 3 2 2 2 4" xfId="18564"/>
    <cellStyle name="Comma 2 3 2 2 2 5" xfId="18960"/>
    <cellStyle name="Comma 2 3 2 2 2 6" xfId="19356"/>
    <cellStyle name="Comma 2 3 2 2 2 7" xfId="19752"/>
    <cellStyle name="Comma 2 3 2 2 3" xfId="9006"/>
    <cellStyle name="Comma 2 3 2 2 3 2" xfId="18036"/>
    <cellStyle name="Comma 2 3 2 2 3 2 2" xfId="18432"/>
    <cellStyle name="Comma 2 3 2 2 3 2 3" xfId="18828"/>
    <cellStyle name="Comma 2 3 2 2 3 2 4" xfId="19224"/>
    <cellStyle name="Comma 2 3 2 2 3 2 5" xfId="19620"/>
    <cellStyle name="Comma 2 3 2 2 3 2 6" xfId="20016"/>
    <cellStyle name="Comma 2 3 2 2 3 3" xfId="18234"/>
    <cellStyle name="Comma 2 3 2 2 3 4" xfId="18630"/>
    <cellStyle name="Comma 2 3 2 2 3 5" xfId="19026"/>
    <cellStyle name="Comma 2 3 2 2 3 6" xfId="19422"/>
    <cellStyle name="Comma 2 3 2 2 3 7" xfId="19818"/>
    <cellStyle name="Comma 2 3 2 2 4" xfId="11717"/>
    <cellStyle name="Comma 2 3 2 2 4 2" xfId="18300"/>
    <cellStyle name="Comma 2 3 2 2 4 3" xfId="18696"/>
    <cellStyle name="Comma 2 3 2 2 4 4" xfId="19092"/>
    <cellStyle name="Comma 2 3 2 2 4 5" xfId="19488"/>
    <cellStyle name="Comma 2 3 2 2 4 6" xfId="19884"/>
    <cellStyle name="Comma 2 3 2 2 5" xfId="18102"/>
    <cellStyle name="Comma 2 3 2 2 6" xfId="18498"/>
    <cellStyle name="Comma 2 3 2 2 7" xfId="18894"/>
    <cellStyle name="Comma 2 3 2 2 8" xfId="19290"/>
    <cellStyle name="Comma 2 3 2 2 9" xfId="19686"/>
    <cellStyle name="Comma 2 3 2 3" xfId="4181"/>
    <cellStyle name="Comma 2 3 2 3 2" xfId="8663"/>
    <cellStyle name="Comma 2 3 2 3 2 2" xfId="17693"/>
    <cellStyle name="Comma 2 3 2 3 2 2 2" xfId="18388"/>
    <cellStyle name="Comma 2 3 2 3 2 2 3" xfId="18784"/>
    <cellStyle name="Comma 2 3 2 3 2 2 4" xfId="19180"/>
    <cellStyle name="Comma 2 3 2 3 2 2 5" xfId="19576"/>
    <cellStyle name="Comma 2 3 2 3 2 2 6" xfId="19972"/>
    <cellStyle name="Comma 2 3 2 3 2 3" xfId="18190"/>
    <cellStyle name="Comma 2 3 2 3 2 4" xfId="18586"/>
    <cellStyle name="Comma 2 3 2 3 2 5" xfId="18982"/>
    <cellStyle name="Comma 2 3 2 3 2 6" xfId="19378"/>
    <cellStyle name="Comma 2 3 2 3 2 7" xfId="19774"/>
    <cellStyle name="Comma 2 3 2 3 3" xfId="9028"/>
    <cellStyle name="Comma 2 3 2 3 3 2" xfId="18058"/>
    <cellStyle name="Comma 2 3 2 3 3 2 2" xfId="18454"/>
    <cellStyle name="Comma 2 3 2 3 3 2 3" xfId="18850"/>
    <cellStyle name="Comma 2 3 2 3 3 2 4" xfId="19246"/>
    <cellStyle name="Comma 2 3 2 3 3 2 5" xfId="19642"/>
    <cellStyle name="Comma 2 3 2 3 3 2 6" xfId="20038"/>
    <cellStyle name="Comma 2 3 2 3 3 3" xfId="18256"/>
    <cellStyle name="Comma 2 3 2 3 3 4" xfId="18652"/>
    <cellStyle name="Comma 2 3 2 3 3 5" xfId="19048"/>
    <cellStyle name="Comma 2 3 2 3 3 6" xfId="19444"/>
    <cellStyle name="Comma 2 3 2 3 3 7" xfId="19840"/>
    <cellStyle name="Comma 2 3 2 3 4" xfId="13211"/>
    <cellStyle name="Comma 2 3 2 3 4 2" xfId="18322"/>
    <cellStyle name="Comma 2 3 2 3 4 3" xfId="18718"/>
    <cellStyle name="Comma 2 3 2 3 4 4" xfId="19114"/>
    <cellStyle name="Comma 2 3 2 3 4 5" xfId="19510"/>
    <cellStyle name="Comma 2 3 2 3 4 6" xfId="19906"/>
    <cellStyle name="Comma 2 3 2 3 5" xfId="18124"/>
    <cellStyle name="Comma 2 3 2 3 6" xfId="18520"/>
    <cellStyle name="Comma 2 3 2 3 7" xfId="18916"/>
    <cellStyle name="Comma 2 3 2 3 8" xfId="19312"/>
    <cellStyle name="Comma 2 3 2 3 9" xfId="19708"/>
    <cellStyle name="Comma 2 3 2 4" xfId="5675"/>
    <cellStyle name="Comma 2 3 2 4 2" xfId="14705"/>
    <cellStyle name="Comma 2 3 2 4 2 2" xfId="18344"/>
    <cellStyle name="Comma 2 3 2 4 2 3" xfId="18740"/>
    <cellStyle name="Comma 2 3 2 4 2 4" xfId="19136"/>
    <cellStyle name="Comma 2 3 2 4 2 5" xfId="19532"/>
    <cellStyle name="Comma 2 3 2 4 2 6" xfId="19928"/>
    <cellStyle name="Comma 2 3 2 4 3" xfId="18146"/>
    <cellStyle name="Comma 2 3 2 4 4" xfId="18542"/>
    <cellStyle name="Comma 2 3 2 4 5" xfId="18938"/>
    <cellStyle name="Comma 2 3 2 4 6" xfId="19334"/>
    <cellStyle name="Comma 2 3 2 4 7" xfId="19730"/>
    <cellStyle name="Comma 2 3 2 5" xfId="8984"/>
    <cellStyle name="Comma 2 3 2 5 2" xfId="18014"/>
    <cellStyle name="Comma 2 3 2 5 2 2" xfId="18410"/>
    <cellStyle name="Comma 2 3 2 5 2 3" xfId="18806"/>
    <cellStyle name="Comma 2 3 2 5 2 4" xfId="19202"/>
    <cellStyle name="Comma 2 3 2 5 2 5" xfId="19598"/>
    <cellStyle name="Comma 2 3 2 5 2 6" xfId="19994"/>
    <cellStyle name="Comma 2 3 2 5 3" xfId="18212"/>
    <cellStyle name="Comma 2 3 2 5 4" xfId="18608"/>
    <cellStyle name="Comma 2 3 2 5 5" xfId="19004"/>
    <cellStyle name="Comma 2 3 2 5 6" xfId="19400"/>
    <cellStyle name="Comma 2 3 2 5 7" xfId="19796"/>
    <cellStyle name="Comma 2 3 2 6" xfId="10223"/>
    <cellStyle name="Comma 2 3 2 6 2" xfId="18278"/>
    <cellStyle name="Comma 2 3 2 6 3" xfId="18674"/>
    <cellStyle name="Comma 2 3 2 6 4" xfId="19070"/>
    <cellStyle name="Comma 2 3 2 6 5" xfId="19466"/>
    <cellStyle name="Comma 2 3 2 6 6" xfId="19862"/>
    <cellStyle name="Comma 2 3 2 7" xfId="18080"/>
    <cellStyle name="Comma 2 3 2 8" xfId="18476"/>
    <cellStyle name="Comma 2 3 2 9" xfId="18872"/>
    <cellStyle name="Comma 2 3 3" xfId="1940"/>
    <cellStyle name="Comma 2 3 3 2" xfId="6422"/>
    <cellStyle name="Comma 2 3 3 2 2" xfId="15452"/>
    <cellStyle name="Comma 2 3 3 2 2 2" xfId="18355"/>
    <cellStyle name="Comma 2 3 3 2 2 3" xfId="18751"/>
    <cellStyle name="Comma 2 3 3 2 2 4" xfId="19147"/>
    <cellStyle name="Comma 2 3 3 2 2 5" xfId="19543"/>
    <cellStyle name="Comma 2 3 3 2 2 6" xfId="19939"/>
    <cellStyle name="Comma 2 3 3 2 3" xfId="18157"/>
    <cellStyle name="Comma 2 3 3 2 4" xfId="18553"/>
    <cellStyle name="Comma 2 3 3 2 5" xfId="18949"/>
    <cellStyle name="Comma 2 3 3 2 6" xfId="19345"/>
    <cellStyle name="Comma 2 3 3 2 7" xfId="19741"/>
    <cellStyle name="Comma 2 3 3 3" xfId="8995"/>
    <cellStyle name="Comma 2 3 3 3 2" xfId="18025"/>
    <cellStyle name="Comma 2 3 3 3 2 2" xfId="18421"/>
    <cellStyle name="Comma 2 3 3 3 2 3" xfId="18817"/>
    <cellStyle name="Comma 2 3 3 3 2 4" xfId="19213"/>
    <cellStyle name="Comma 2 3 3 3 2 5" xfId="19609"/>
    <cellStyle name="Comma 2 3 3 3 2 6" xfId="20005"/>
    <cellStyle name="Comma 2 3 3 3 3" xfId="18223"/>
    <cellStyle name="Comma 2 3 3 3 4" xfId="18619"/>
    <cellStyle name="Comma 2 3 3 3 5" xfId="19015"/>
    <cellStyle name="Comma 2 3 3 3 6" xfId="19411"/>
    <cellStyle name="Comma 2 3 3 3 7" xfId="19807"/>
    <cellStyle name="Comma 2 3 3 4" xfId="10970"/>
    <cellStyle name="Comma 2 3 3 4 2" xfId="18289"/>
    <cellStyle name="Comma 2 3 3 4 3" xfId="18685"/>
    <cellStyle name="Comma 2 3 3 4 4" xfId="19081"/>
    <cellStyle name="Comma 2 3 3 4 5" xfId="19477"/>
    <cellStyle name="Comma 2 3 3 4 6" xfId="19873"/>
    <cellStyle name="Comma 2 3 3 5" xfId="18091"/>
    <cellStyle name="Comma 2 3 3 6" xfId="18487"/>
    <cellStyle name="Comma 2 3 3 7" xfId="18883"/>
    <cellStyle name="Comma 2 3 3 8" xfId="19279"/>
    <cellStyle name="Comma 2 3 3 9" xfId="19675"/>
    <cellStyle name="Comma 2 3 4" xfId="3434"/>
    <cellStyle name="Comma 2 3 4 2" xfId="7916"/>
    <cellStyle name="Comma 2 3 4 2 2" xfId="16946"/>
    <cellStyle name="Comma 2 3 4 2 2 2" xfId="18377"/>
    <cellStyle name="Comma 2 3 4 2 2 3" xfId="18773"/>
    <cellStyle name="Comma 2 3 4 2 2 4" xfId="19169"/>
    <cellStyle name="Comma 2 3 4 2 2 5" xfId="19565"/>
    <cellStyle name="Comma 2 3 4 2 2 6" xfId="19961"/>
    <cellStyle name="Comma 2 3 4 2 3" xfId="18179"/>
    <cellStyle name="Comma 2 3 4 2 4" xfId="18575"/>
    <cellStyle name="Comma 2 3 4 2 5" xfId="18971"/>
    <cellStyle name="Comma 2 3 4 2 6" xfId="19367"/>
    <cellStyle name="Comma 2 3 4 2 7" xfId="19763"/>
    <cellStyle name="Comma 2 3 4 3" xfId="9017"/>
    <cellStyle name="Comma 2 3 4 3 2" xfId="18047"/>
    <cellStyle name="Comma 2 3 4 3 2 2" xfId="18443"/>
    <cellStyle name="Comma 2 3 4 3 2 3" xfId="18839"/>
    <cellStyle name="Comma 2 3 4 3 2 4" xfId="19235"/>
    <cellStyle name="Comma 2 3 4 3 2 5" xfId="19631"/>
    <cellStyle name="Comma 2 3 4 3 2 6" xfId="20027"/>
    <cellStyle name="Comma 2 3 4 3 3" xfId="18245"/>
    <cellStyle name="Comma 2 3 4 3 4" xfId="18641"/>
    <cellStyle name="Comma 2 3 4 3 5" xfId="19037"/>
    <cellStyle name="Comma 2 3 4 3 6" xfId="19433"/>
    <cellStyle name="Comma 2 3 4 3 7" xfId="19829"/>
    <cellStyle name="Comma 2 3 4 4" xfId="12464"/>
    <cellStyle name="Comma 2 3 4 4 2" xfId="18311"/>
    <cellStyle name="Comma 2 3 4 4 3" xfId="18707"/>
    <cellStyle name="Comma 2 3 4 4 4" xfId="19103"/>
    <cellStyle name="Comma 2 3 4 4 5" xfId="19499"/>
    <cellStyle name="Comma 2 3 4 4 6" xfId="19895"/>
    <cellStyle name="Comma 2 3 4 5" xfId="18113"/>
    <cellStyle name="Comma 2 3 4 6" xfId="18509"/>
    <cellStyle name="Comma 2 3 4 7" xfId="18905"/>
    <cellStyle name="Comma 2 3 4 8" xfId="19301"/>
    <cellStyle name="Comma 2 3 4 9" xfId="19697"/>
    <cellStyle name="Comma 2 3 5" xfId="4928"/>
    <cellStyle name="Comma 2 3 5 2" xfId="13958"/>
    <cellStyle name="Comma 2 3 5 2 2" xfId="18333"/>
    <cellStyle name="Comma 2 3 5 2 3" xfId="18729"/>
    <cellStyle name="Comma 2 3 5 2 4" xfId="19125"/>
    <cellStyle name="Comma 2 3 5 2 5" xfId="19521"/>
    <cellStyle name="Comma 2 3 5 2 6" xfId="19917"/>
    <cellStyle name="Comma 2 3 5 3" xfId="18135"/>
    <cellStyle name="Comma 2 3 5 4" xfId="18531"/>
    <cellStyle name="Comma 2 3 5 5" xfId="18927"/>
    <cellStyle name="Comma 2 3 5 6" xfId="19323"/>
    <cellStyle name="Comma 2 3 5 7" xfId="19719"/>
    <cellStyle name="Comma 2 3 6" xfId="8973"/>
    <cellStyle name="Comma 2 3 6 2" xfId="18003"/>
    <cellStyle name="Comma 2 3 6 2 2" xfId="18399"/>
    <cellStyle name="Comma 2 3 6 2 3" xfId="18795"/>
    <cellStyle name="Comma 2 3 6 2 4" xfId="19191"/>
    <cellStyle name="Comma 2 3 6 2 5" xfId="19587"/>
    <cellStyle name="Comma 2 3 6 2 6" xfId="19983"/>
    <cellStyle name="Comma 2 3 6 3" xfId="18201"/>
    <cellStyle name="Comma 2 3 6 4" xfId="18597"/>
    <cellStyle name="Comma 2 3 6 5" xfId="18993"/>
    <cellStyle name="Comma 2 3 6 6" xfId="19389"/>
    <cellStyle name="Comma 2 3 6 7" xfId="19785"/>
    <cellStyle name="Comma 2 3 7" xfId="9476"/>
    <cellStyle name="Comma 2 3 7 2" xfId="18267"/>
    <cellStyle name="Comma 2 3 7 3" xfId="18663"/>
    <cellStyle name="Comma 2 3 7 4" xfId="19059"/>
    <cellStyle name="Comma 2 3 7 5" xfId="19455"/>
    <cellStyle name="Comma 2 3 7 6" xfId="19851"/>
    <cellStyle name="Comma 2 3 8" xfId="18069"/>
    <cellStyle name="Comma 2 3 9" xfId="18465"/>
    <cellStyle name="Comma 2 4" xfId="632"/>
    <cellStyle name="Comma 2 4 10" xfId="18863"/>
    <cellStyle name="Comma 2 4 11" xfId="19259"/>
    <cellStyle name="Comma 2 4 12" xfId="19655"/>
    <cellStyle name="Comma 2 4 2" xfId="1379"/>
    <cellStyle name="Comma 2 4 2 10" xfId="19270"/>
    <cellStyle name="Comma 2 4 2 11" xfId="19666"/>
    <cellStyle name="Comma 2 4 2 2" xfId="2873"/>
    <cellStyle name="Comma 2 4 2 2 2" xfId="7355"/>
    <cellStyle name="Comma 2 4 2 2 2 2" xfId="16385"/>
    <cellStyle name="Comma 2 4 2 2 2 2 2" xfId="18368"/>
    <cellStyle name="Comma 2 4 2 2 2 2 3" xfId="18764"/>
    <cellStyle name="Comma 2 4 2 2 2 2 4" xfId="19160"/>
    <cellStyle name="Comma 2 4 2 2 2 2 5" xfId="19556"/>
    <cellStyle name="Comma 2 4 2 2 2 2 6" xfId="19952"/>
    <cellStyle name="Comma 2 4 2 2 2 3" xfId="18170"/>
    <cellStyle name="Comma 2 4 2 2 2 4" xfId="18566"/>
    <cellStyle name="Comma 2 4 2 2 2 5" xfId="18962"/>
    <cellStyle name="Comma 2 4 2 2 2 6" xfId="19358"/>
    <cellStyle name="Comma 2 4 2 2 2 7" xfId="19754"/>
    <cellStyle name="Comma 2 4 2 2 3" xfId="9008"/>
    <cellStyle name="Comma 2 4 2 2 3 2" xfId="18038"/>
    <cellStyle name="Comma 2 4 2 2 3 2 2" xfId="18434"/>
    <cellStyle name="Comma 2 4 2 2 3 2 3" xfId="18830"/>
    <cellStyle name="Comma 2 4 2 2 3 2 4" xfId="19226"/>
    <cellStyle name="Comma 2 4 2 2 3 2 5" xfId="19622"/>
    <cellStyle name="Comma 2 4 2 2 3 2 6" xfId="20018"/>
    <cellStyle name="Comma 2 4 2 2 3 3" xfId="18236"/>
    <cellStyle name="Comma 2 4 2 2 3 4" xfId="18632"/>
    <cellStyle name="Comma 2 4 2 2 3 5" xfId="19028"/>
    <cellStyle name="Comma 2 4 2 2 3 6" xfId="19424"/>
    <cellStyle name="Comma 2 4 2 2 3 7" xfId="19820"/>
    <cellStyle name="Comma 2 4 2 2 4" xfId="11903"/>
    <cellStyle name="Comma 2 4 2 2 4 2" xfId="18302"/>
    <cellStyle name="Comma 2 4 2 2 4 3" xfId="18698"/>
    <cellStyle name="Comma 2 4 2 2 4 4" xfId="19094"/>
    <cellStyle name="Comma 2 4 2 2 4 5" xfId="19490"/>
    <cellStyle name="Comma 2 4 2 2 4 6" xfId="19886"/>
    <cellStyle name="Comma 2 4 2 2 5" xfId="18104"/>
    <cellStyle name="Comma 2 4 2 2 6" xfId="18500"/>
    <cellStyle name="Comma 2 4 2 2 7" xfId="18896"/>
    <cellStyle name="Comma 2 4 2 2 8" xfId="19292"/>
    <cellStyle name="Comma 2 4 2 2 9" xfId="19688"/>
    <cellStyle name="Comma 2 4 2 3" xfId="4367"/>
    <cellStyle name="Comma 2 4 2 3 2" xfId="8849"/>
    <cellStyle name="Comma 2 4 2 3 2 2" xfId="17879"/>
    <cellStyle name="Comma 2 4 2 3 2 2 2" xfId="18390"/>
    <cellStyle name="Comma 2 4 2 3 2 2 3" xfId="18786"/>
    <cellStyle name="Comma 2 4 2 3 2 2 4" xfId="19182"/>
    <cellStyle name="Comma 2 4 2 3 2 2 5" xfId="19578"/>
    <cellStyle name="Comma 2 4 2 3 2 2 6" xfId="19974"/>
    <cellStyle name="Comma 2 4 2 3 2 3" xfId="18192"/>
    <cellStyle name="Comma 2 4 2 3 2 4" xfId="18588"/>
    <cellStyle name="Comma 2 4 2 3 2 5" xfId="18984"/>
    <cellStyle name="Comma 2 4 2 3 2 6" xfId="19380"/>
    <cellStyle name="Comma 2 4 2 3 2 7" xfId="19776"/>
    <cellStyle name="Comma 2 4 2 3 3" xfId="9030"/>
    <cellStyle name="Comma 2 4 2 3 3 2" xfId="18060"/>
    <cellStyle name="Comma 2 4 2 3 3 2 2" xfId="18456"/>
    <cellStyle name="Comma 2 4 2 3 3 2 3" xfId="18852"/>
    <cellStyle name="Comma 2 4 2 3 3 2 4" xfId="19248"/>
    <cellStyle name="Comma 2 4 2 3 3 2 5" xfId="19644"/>
    <cellStyle name="Comma 2 4 2 3 3 2 6" xfId="20040"/>
    <cellStyle name="Comma 2 4 2 3 3 3" xfId="18258"/>
    <cellStyle name="Comma 2 4 2 3 3 4" xfId="18654"/>
    <cellStyle name="Comma 2 4 2 3 3 5" xfId="19050"/>
    <cellStyle name="Comma 2 4 2 3 3 6" xfId="19446"/>
    <cellStyle name="Comma 2 4 2 3 3 7" xfId="19842"/>
    <cellStyle name="Comma 2 4 2 3 4" xfId="13397"/>
    <cellStyle name="Comma 2 4 2 3 4 2" xfId="18324"/>
    <cellStyle name="Comma 2 4 2 3 4 3" xfId="18720"/>
    <cellStyle name="Comma 2 4 2 3 4 4" xfId="19116"/>
    <cellStyle name="Comma 2 4 2 3 4 5" xfId="19512"/>
    <cellStyle name="Comma 2 4 2 3 4 6" xfId="19908"/>
    <cellStyle name="Comma 2 4 2 3 5" xfId="18126"/>
    <cellStyle name="Comma 2 4 2 3 6" xfId="18522"/>
    <cellStyle name="Comma 2 4 2 3 7" xfId="18918"/>
    <cellStyle name="Comma 2 4 2 3 8" xfId="19314"/>
    <cellStyle name="Comma 2 4 2 3 9" xfId="19710"/>
    <cellStyle name="Comma 2 4 2 4" xfId="5861"/>
    <cellStyle name="Comma 2 4 2 4 2" xfId="14891"/>
    <cellStyle name="Comma 2 4 2 4 2 2" xfId="18346"/>
    <cellStyle name="Comma 2 4 2 4 2 3" xfId="18742"/>
    <cellStyle name="Comma 2 4 2 4 2 4" xfId="19138"/>
    <cellStyle name="Comma 2 4 2 4 2 5" xfId="19534"/>
    <cellStyle name="Comma 2 4 2 4 2 6" xfId="19930"/>
    <cellStyle name="Comma 2 4 2 4 3" xfId="18148"/>
    <cellStyle name="Comma 2 4 2 4 4" xfId="18544"/>
    <cellStyle name="Comma 2 4 2 4 5" xfId="18940"/>
    <cellStyle name="Comma 2 4 2 4 6" xfId="19336"/>
    <cellStyle name="Comma 2 4 2 4 7" xfId="19732"/>
    <cellStyle name="Comma 2 4 2 5" xfId="8986"/>
    <cellStyle name="Comma 2 4 2 5 2" xfId="18016"/>
    <cellStyle name="Comma 2 4 2 5 2 2" xfId="18412"/>
    <cellStyle name="Comma 2 4 2 5 2 3" xfId="18808"/>
    <cellStyle name="Comma 2 4 2 5 2 4" xfId="19204"/>
    <cellStyle name="Comma 2 4 2 5 2 5" xfId="19600"/>
    <cellStyle name="Comma 2 4 2 5 2 6" xfId="19996"/>
    <cellStyle name="Comma 2 4 2 5 3" xfId="18214"/>
    <cellStyle name="Comma 2 4 2 5 4" xfId="18610"/>
    <cellStyle name="Comma 2 4 2 5 5" xfId="19006"/>
    <cellStyle name="Comma 2 4 2 5 6" xfId="19402"/>
    <cellStyle name="Comma 2 4 2 5 7" xfId="19798"/>
    <cellStyle name="Comma 2 4 2 6" xfId="10409"/>
    <cellStyle name="Comma 2 4 2 6 2" xfId="18280"/>
    <cellStyle name="Comma 2 4 2 6 3" xfId="18676"/>
    <cellStyle name="Comma 2 4 2 6 4" xfId="19072"/>
    <cellStyle name="Comma 2 4 2 6 5" xfId="19468"/>
    <cellStyle name="Comma 2 4 2 6 6" xfId="19864"/>
    <cellStyle name="Comma 2 4 2 7" xfId="18082"/>
    <cellStyle name="Comma 2 4 2 8" xfId="18478"/>
    <cellStyle name="Comma 2 4 2 9" xfId="18874"/>
    <cellStyle name="Comma 2 4 3" xfId="2126"/>
    <cellStyle name="Comma 2 4 3 2" xfId="6608"/>
    <cellStyle name="Comma 2 4 3 2 2" xfId="15638"/>
    <cellStyle name="Comma 2 4 3 2 2 2" xfId="18357"/>
    <cellStyle name="Comma 2 4 3 2 2 3" xfId="18753"/>
    <cellStyle name="Comma 2 4 3 2 2 4" xfId="19149"/>
    <cellStyle name="Comma 2 4 3 2 2 5" xfId="19545"/>
    <cellStyle name="Comma 2 4 3 2 2 6" xfId="19941"/>
    <cellStyle name="Comma 2 4 3 2 3" xfId="18159"/>
    <cellStyle name="Comma 2 4 3 2 4" xfId="18555"/>
    <cellStyle name="Comma 2 4 3 2 5" xfId="18951"/>
    <cellStyle name="Comma 2 4 3 2 6" xfId="19347"/>
    <cellStyle name="Comma 2 4 3 2 7" xfId="19743"/>
    <cellStyle name="Comma 2 4 3 3" xfId="8997"/>
    <cellStyle name="Comma 2 4 3 3 2" xfId="18027"/>
    <cellStyle name="Comma 2 4 3 3 2 2" xfId="18423"/>
    <cellStyle name="Comma 2 4 3 3 2 3" xfId="18819"/>
    <cellStyle name="Comma 2 4 3 3 2 4" xfId="19215"/>
    <cellStyle name="Comma 2 4 3 3 2 5" xfId="19611"/>
    <cellStyle name="Comma 2 4 3 3 2 6" xfId="20007"/>
    <cellStyle name="Comma 2 4 3 3 3" xfId="18225"/>
    <cellStyle name="Comma 2 4 3 3 4" xfId="18621"/>
    <cellStyle name="Comma 2 4 3 3 5" xfId="19017"/>
    <cellStyle name="Comma 2 4 3 3 6" xfId="19413"/>
    <cellStyle name="Comma 2 4 3 3 7" xfId="19809"/>
    <cellStyle name="Comma 2 4 3 4" xfId="11156"/>
    <cellStyle name="Comma 2 4 3 4 2" xfId="18291"/>
    <cellStyle name="Comma 2 4 3 4 3" xfId="18687"/>
    <cellStyle name="Comma 2 4 3 4 4" xfId="19083"/>
    <cellStyle name="Comma 2 4 3 4 5" xfId="19479"/>
    <cellStyle name="Comma 2 4 3 4 6" xfId="19875"/>
    <cellStyle name="Comma 2 4 3 5" xfId="18093"/>
    <cellStyle name="Comma 2 4 3 6" xfId="18489"/>
    <cellStyle name="Comma 2 4 3 7" xfId="18885"/>
    <cellStyle name="Comma 2 4 3 8" xfId="19281"/>
    <cellStyle name="Comma 2 4 3 9" xfId="19677"/>
    <cellStyle name="Comma 2 4 4" xfId="3620"/>
    <cellStyle name="Comma 2 4 4 2" xfId="8102"/>
    <cellStyle name="Comma 2 4 4 2 2" xfId="17132"/>
    <cellStyle name="Comma 2 4 4 2 2 2" xfId="18379"/>
    <cellStyle name="Comma 2 4 4 2 2 3" xfId="18775"/>
    <cellStyle name="Comma 2 4 4 2 2 4" xfId="19171"/>
    <cellStyle name="Comma 2 4 4 2 2 5" xfId="19567"/>
    <cellStyle name="Comma 2 4 4 2 2 6" xfId="19963"/>
    <cellStyle name="Comma 2 4 4 2 3" xfId="18181"/>
    <cellStyle name="Comma 2 4 4 2 4" xfId="18577"/>
    <cellStyle name="Comma 2 4 4 2 5" xfId="18973"/>
    <cellStyle name="Comma 2 4 4 2 6" xfId="19369"/>
    <cellStyle name="Comma 2 4 4 2 7" xfId="19765"/>
    <cellStyle name="Comma 2 4 4 3" xfId="9019"/>
    <cellStyle name="Comma 2 4 4 3 2" xfId="18049"/>
    <cellStyle name="Comma 2 4 4 3 2 2" xfId="18445"/>
    <cellStyle name="Comma 2 4 4 3 2 3" xfId="18841"/>
    <cellStyle name="Comma 2 4 4 3 2 4" xfId="19237"/>
    <cellStyle name="Comma 2 4 4 3 2 5" xfId="19633"/>
    <cellStyle name="Comma 2 4 4 3 2 6" xfId="20029"/>
    <cellStyle name="Comma 2 4 4 3 3" xfId="18247"/>
    <cellStyle name="Comma 2 4 4 3 4" xfId="18643"/>
    <cellStyle name="Comma 2 4 4 3 5" xfId="19039"/>
    <cellStyle name="Comma 2 4 4 3 6" xfId="19435"/>
    <cellStyle name="Comma 2 4 4 3 7" xfId="19831"/>
    <cellStyle name="Comma 2 4 4 4" xfId="12650"/>
    <cellStyle name="Comma 2 4 4 4 2" xfId="18313"/>
    <cellStyle name="Comma 2 4 4 4 3" xfId="18709"/>
    <cellStyle name="Comma 2 4 4 4 4" xfId="19105"/>
    <cellStyle name="Comma 2 4 4 4 5" xfId="19501"/>
    <cellStyle name="Comma 2 4 4 4 6" xfId="19897"/>
    <cellStyle name="Comma 2 4 4 5" xfId="18115"/>
    <cellStyle name="Comma 2 4 4 6" xfId="18511"/>
    <cellStyle name="Comma 2 4 4 7" xfId="18907"/>
    <cellStyle name="Comma 2 4 4 8" xfId="19303"/>
    <cellStyle name="Comma 2 4 4 9" xfId="19699"/>
    <cellStyle name="Comma 2 4 5" xfId="5114"/>
    <cellStyle name="Comma 2 4 5 2" xfId="14144"/>
    <cellStyle name="Comma 2 4 5 2 2" xfId="18335"/>
    <cellStyle name="Comma 2 4 5 2 3" xfId="18731"/>
    <cellStyle name="Comma 2 4 5 2 4" xfId="19127"/>
    <cellStyle name="Comma 2 4 5 2 5" xfId="19523"/>
    <cellStyle name="Comma 2 4 5 2 6" xfId="19919"/>
    <cellStyle name="Comma 2 4 5 3" xfId="18137"/>
    <cellStyle name="Comma 2 4 5 4" xfId="18533"/>
    <cellStyle name="Comma 2 4 5 5" xfId="18929"/>
    <cellStyle name="Comma 2 4 5 6" xfId="19325"/>
    <cellStyle name="Comma 2 4 5 7" xfId="19721"/>
    <cellStyle name="Comma 2 4 6" xfId="8975"/>
    <cellStyle name="Comma 2 4 6 2" xfId="18005"/>
    <cellStyle name="Comma 2 4 6 2 2" xfId="18401"/>
    <cellStyle name="Comma 2 4 6 2 3" xfId="18797"/>
    <cellStyle name="Comma 2 4 6 2 4" xfId="19193"/>
    <cellStyle name="Comma 2 4 6 2 5" xfId="19589"/>
    <cellStyle name="Comma 2 4 6 2 6" xfId="19985"/>
    <cellStyle name="Comma 2 4 6 3" xfId="18203"/>
    <cellStyle name="Comma 2 4 6 4" xfId="18599"/>
    <cellStyle name="Comma 2 4 6 5" xfId="18995"/>
    <cellStyle name="Comma 2 4 6 6" xfId="19391"/>
    <cellStyle name="Comma 2 4 6 7" xfId="19787"/>
    <cellStyle name="Comma 2 4 7" xfId="9662"/>
    <cellStyle name="Comma 2 4 7 2" xfId="18269"/>
    <cellStyle name="Comma 2 4 7 3" xfId="18665"/>
    <cellStyle name="Comma 2 4 7 4" xfId="19061"/>
    <cellStyle name="Comma 2 4 7 5" xfId="19457"/>
    <cellStyle name="Comma 2 4 7 6" xfId="19853"/>
    <cellStyle name="Comma 2 4 8" xfId="18071"/>
    <cellStyle name="Comma 2 4 9" xfId="18467"/>
    <cellStyle name="Comma 2 5" xfId="819"/>
    <cellStyle name="Comma 2 5 10" xfId="18866"/>
    <cellStyle name="Comma 2 5 11" xfId="19262"/>
    <cellStyle name="Comma 2 5 12" xfId="19658"/>
    <cellStyle name="Comma 2 5 2" xfId="1497"/>
    <cellStyle name="Comma 2 5 2 10" xfId="19273"/>
    <cellStyle name="Comma 2 5 2 11" xfId="19669"/>
    <cellStyle name="Comma 2 5 2 2" xfId="2991"/>
    <cellStyle name="Comma 2 5 2 2 2" xfId="7473"/>
    <cellStyle name="Comma 2 5 2 2 2 2" xfId="16503"/>
    <cellStyle name="Comma 2 5 2 2 2 2 2" xfId="18371"/>
    <cellStyle name="Comma 2 5 2 2 2 2 3" xfId="18767"/>
    <cellStyle name="Comma 2 5 2 2 2 2 4" xfId="19163"/>
    <cellStyle name="Comma 2 5 2 2 2 2 5" xfId="19559"/>
    <cellStyle name="Comma 2 5 2 2 2 2 6" xfId="19955"/>
    <cellStyle name="Comma 2 5 2 2 2 3" xfId="18173"/>
    <cellStyle name="Comma 2 5 2 2 2 4" xfId="18569"/>
    <cellStyle name="Comma 2 5 2 2 2 5" xfId="18965"/>
    <cellStyle name="Comma 2 5 2 2 2 6" xfId="19361"/>
    <cellStyle name="Comma 2 5 2 2 2 7" xfId="19757"/>
    <cellStyle name="Comma 2 5 2 2 3" xfId="9011"/>
    <cellStyle name="Comma 2 5 2 2 3 2" xfId="18041"/>
    <cellStyle name="Comma 2 5 2 2 3 2 2" xfId="18437"/>
    <cellStyle name="Comma 2 5 2 2 3 2 3" xfId="18833"/>
    <cellStyle name="Comma 2 5 2 2 3 2 4" xfId="19229"/>
    <cellStyle name="Comma 2 5 2 2 3 2 5" xfId="19625"/>
    <cellStyle name="Comma 2 5 2 2 3 2 6" xfId="20021"/>
    <cellStyle name="Comma 2 5 2 2 3 3" xfId="18239"/>
    <cellStyle name="Comma 2 5 2 2 3 4" xfId="18635"/>
    <cellStyle name="Comma 2 5 2 2 3 5" xfId="19031"/>
    <cellStyle name="Comma 2 5 2 2 3 6" xfId="19427"/>
    <cellStyle name="Comma 2 5 2 2 3 7" xfId="19823"/>
    <cellStyle name="Comma 2 5 2 2 4" xfId="12021"/>
    <cellStyle name="Comma 2 5 2 2 4 2" xfId="18305"/>
    <cellStyle name="Comma 2 5 2 2 4 3" xfId="18701"/>
    <cellStyle name="Comma 2 5 2 2 4 4" xfId="19097"/>
    <cellStyle name="Comma 2 5 2 2 4 5" xfId="19493"/>
    <cellStyle name="Comma 2 5 2 2 4 6" xfId="19889"/>
    <cellStyle name="Comma 2 5 2 2 5" xfId="18107"/>
    <cellStyle name="Comma 2 5 2 2 6" xfId="18503"/>
    <cellStyle name="Comma 2 5 2 2 7" xfId="18899"/>
    <cellStyle name="Comma 2 5 2 2 8" xfId="19295"/>
    <cellStyle name="Comma 2 5 2 2 9" xfId="19691"/>
    <cellStyle name="Comma 2 5 2 3" xfId="4485"/>
    <cellStyle name="Comma 2 5 2 3 2" xfId="8967"/>
    <cellStyle name="Comma 2 5 2 3 2 2" xfId="17997"/>
    <cellStyle name="Comma 2 5 2 3 2 2 2" xfId="18393"/>
    <cellStyle name="Comma 2 5 2 3 2 2 3" xfId="18789"/>
    <cellStyle name="Comma 2 5 2 3 2 2 4" xfId="19185"/>
    <cellStyle name="Comma 2 5 2 3 2 2 5" xfId="19581"/>
    <cellStyle name="Comma 2 5 2 3 2 2 6" xfId="19977"/>
    <cellStyle name="Comma 2 5 2 3 2 3" xfId="18195"/>
    <cellStyle name="Comma 2 5 2 3 2 4" xfId="18591"/>
    <cellStyle name="Comma 2 5 2 3 2 5" xfId="18987"/>
    <cellStyle name="Comma 2 5 2 3 2 6" xfId="19383"/>
    <cellStyle name="Comma 2 5 2 3 2 7" xfId="19779"/>
    <cellStyle name="Comma 2 5 2 3 3" xfId="9033"/>
    <cellStyle name="Comma 2 5 2 3 3 2" xfId="18063"/>
    <cellStyle name="Comma 2 5 2 3 3 2 2" xfId="18459"/>
    <cellStyle name="Comma 2 5 2 3 3 2 3" xfId="18855"/>
    <cellStyle name="Comma 2 5 2 3 3 2 4" xfId="19251"/>
    <cellStyle name="Comma 2 5 2 3 3 2 5" xfId="19647"/>
    <cellStyle name="Comma 2 5 2 3 3 2 6" xfId="20043"/>
    <cellStyle name="Comma 2 5 2 3 3 3" xfId="18261"/>
    <cellStyle name="Comma 2 5 2 3 3 4" xfId="18657"/>
    <cellStyle name="Comma 2 5 2 3 3 5" xfId="19053"/>
    <cellStyle name="Comma 2 5 2 3 3 6" xfId="19449"/>
    <cellStyle name="Comma 2 5 2 3 3 7" xfId="19845"/>
    <cellStyle name="Comma 2 5 2 3 4" xfId="13515"/>
    <cellStyle name="Comma 2 5 2 3 4 2" xfId="18327"/>
    <cellStyle name="Comma 2 5 2 3 4 3" xfId="18723"/>
    <cellStyle name="Comma 2 5 2 3 4 4" xfId="19119"/>
    <cellStyle name="Comma 2 5 2 3 4 5" xfId="19515"/>
    <cellStyle name="Comma 2 5 2 3 4 6" xfId="19911"/>
    <cellStyle name="Comma 2 5 2 3 5" xfId="18129"/>
    <cellStyle name="Comma 2 5 2 3 6" xfId="18525"/>
    <cellStyle name="Comma 2 5 2 3 7" xfId="18921"/>
    <cellStyle name="Comma 2 5 2 3 8" xfId="19317"/>
    <cellStyle name="Comma 2 5 2 3 9" xfId="19713"/>
    <cellStyle name="Comma 2 5 2 4" xfId="5979"/>
    <cellStyle name="Comma 2 5 2 4 2" xfId="15009"/>
    <cellStyle name="Comma 2 5 2 4 2 2" xfId="18349"/>
    <cellStyle name="Comma 2 5 2 4 2 3" xfId="18745"/>
    <cellStyle name="Comma 2 5 2 4 2 4" xfId="19141"/>
    <cellStyle name="Comma 2 5 2 4 2 5" xfId="19537"/>
    <cellStyle name="Comma 2 5 2 4 2 6" xfId="19933"/>
    <cellStyle name="Comma 2 5 2 4 3" xfId="18151"/>
    <cellStyle name="Comma 2 5 2 4 4" xfId="18547"/>
    <cellStyle name="Comma 2 5 2 4 5" xfId="18943"/>
    <cellStyle name="Comma 2 5 2 4 6" xfId="19339"/>
    <cellStyle name="Comma 2 5 2 4 7" xfId="19735"/>
    <cellStyle name="Comma 2 5 2 5" xfId="8989"/>
    <cellStyle name="Comma 2 5 2 5 2" xfId="18019"/>
    <cellStyle name="Comma 2 5 2 5 2 2" xfId="18415"/>
    <cellStyle name="Comma 2 5 2 5 2 3" xfId="18811"/>
    <cellStyle name="Comma 2 5 2 5 2 4" xfId="19207"/>
    <cellStyle name="Comma 2 5 2 5 2 5" xfId="19603"/>
    <cellStyle name="Comma 2 5 2 5 2 6" xfId="19999"/>
    <cellStyle name="Comma 2 5 2 5 3" xfId="18217"/>
    <cellStyle name="Comma 2 5 2 5 4" xfId="18613"/>
    <cellStyle name="Comma 2 5 2 5 5" xfId="19009"/>
    <cellStyle name="Comma 2 5 2 5 6" xfId="19405"/>
    <cellStyle name="Comma 2 5 2 5 7" xfId="19801"/>
    <cellStyle name="Comma 2 5 2 6" xfId="10527"/>
    <cellStyle name="Comma 2 5 2 6 2" xfId="18283"/>
    <cellStyle name="Comma 2 5 2 6 3" xfId="18679"/>
    <cellStyle name="Comma 2 5 2 6 4" xfId="19075"/>
    <cellStyle name="Comma 2 5 2 6 5" xfId="19471"/>
    <cellStyle name="Comma 2 5 2 6 6" xfId="19867"/>
    <cellStyle name="Comma 2 5 2 7" xfId="18085"/>
    <cellStyle name="Comma 2 5 2 8" xfId="18481"/>
    <cellStyle name="Comma 2 5 2 9" xfId="18877"/>
    <cellStyle name="Comma 2 5 3" xfId="2313"/>
    <cellStyle name="Comma 2 5 3 2" xfId="6795"/>
    <cellStyle name="Comma 2 5 3 2 2" xfId="15825"/>
    <cellStyle name="Comma 2 5 3 2 2 2" xfId="18360"/>
    <cellStyle name="Comma 2 5 3 2 2 3" xfId="18756"/>
    <cellStyle name="Comma 2 5 3 2 2 4" xfId="19152"/>
    <cellStyle name="Comma 2 5 3 2 2 5" xfId="19548"/>
    <cellStyle name="Comma 2 5 3 2 2 6" xfId="19944"/>
    <cellStyle name="Comma 2 5 3 2 3" xfId="18162"/>
    <cellStyle name="Comma 2 5 3 2 4" xfId="18558"/>
    <cellStyle name="Comma 2 5 3 2 5" xfId="18954"/>
    <cellStyle name="Comma 2 5 3 2 6" xfId="19350"/>
    <cellStyle name="Comma 2 5 3 2 7" xfId="19746"/>
    <cellStyle name="Comma 2 5 3 3" xfId="9000"/>
    <cellStyle name="Comma 2 5 3 3 2" xfId="18030"/>
    <cellStyle name="Comma 2 5 3 3 2 2" xfId="18426"/>
    <cellStyle name="Comma 2 5 3 3 2 3" xfId="18822"/>
    <cellStyle name="Comma 2 5 3 3 2 4" xfId="19218"/>
    <cellStyle name="Comma 2 5 3 3 2 5" xfId="19614"/>
    <cellStyle name="Comma 2 5 3 3 2 6" xfId="20010"/>
    <cellStyle name="Comma 2 5 3 3 3" xfId="18228"/>
    <cellStyle name="Comma 2 5 3 3 4" xfId="18624"/>
    <cellStyle name="Comma 2 5 3 3 5" xfId="19020"/>
    <cellStyle name="Comma 2 5 3 3 6" xfId="19416"/>
    <cellStyle name="Comma 2 5 3 3 7" xfId="19812"/>
    <cellStyle name="Comma 2 5 3 4" xfId="11343"/>
    <cellStyle name="Comma 2 5 3 4 2" xfId="18294"/>
    <cellStyle name="Comma 2 5 3 4 3" xfId="18690"/>
    <cellStyle name="Comma 2 5 3 4 4" xfId="19086"/>
    <cellStyle name="Comma 2 5 3 4 5" xfId="19482"/>
    <cellStyle name="Comma 2 5 3 4 6" xfId="19878"/>
    <cellStyle name="Comma 2 5 3 5" xfId="18096"/>
    <cellStyle name="Comma 2 5 3 6" xfId="18492"/>
    <cellStyle name="Comma 2 5 3 7" xfId="18888"/>
    <cellStyle name="Comma 2 5 3 8" xfId="19284"/>
    <cellStyle name="Comma 2 5 3 9" xfId="19680"/>
    <cellStyle name="Comma 2 5 4" xfId="3807"/>
    <cellStyle name="Comma 2 5 4 2" xfId="8289"/>
    <cellStyle name="Comma 2 5 4 2 2" xfId="17319"/>
    <cellStyle name="Comma 2 5 4 2 2 2" xfId="18382"/>
    <cellStyle name="Comma 2 5 4 2 2 3" xfId="18778"/>
    <cellStyle name="Comma 2 5 4 2 2 4" xfId="19174"/>
    <cellStyle name="Comma 2 5 4 2 2 5" xfId="19570"/>
    <cellStyle name="Comma 2 5 4 2 2 6" xfId="19966"/>
    <cellStyle name="Comma 2 5 4 2 3" xfId="18184"/>
    <cellStyle name="Comma 2 5 4 2 4" xfId="18580"/>
    <cellStyle name="Comma 2 5 4 2 5" xfId="18976"/>
    <cellStyle name="Comma 2 5 4 2 6" xfId="19372"/>
    <cellStyle name="Comma 2 5 4 2 7" xfId="19768"/>
    <cellStyle name="Comma 2 5 4 3" xfId="9022"/>
    <cellStyle name="Comma 2 5 4 3 2" xfId="18052"/>
    <cellStyle name="Comma 2 5 4 3 2 2" xfId="18448"/>
    <cellStyle name="Comma 2 5 4 3 2 3" xfId="18844"/>
    <cellStyle name="Comma 2 5 4 3 2 4" xfId="19240"/>
    <cellStyle name="Comma 2 5 4 3 2 5" xfId="19636"/>
    <cellStyle name="Comma 2 5 4 3 2 6" xfId="20032"/>
    <cellStyle name="Comma 2 5 4 3 3" xfId="18250"/>
    <cellStyle name="Comma 2 5 4 3 4" xfId="18646"/>
    <cellStyle name="Comma 2 5 4 3 5" xfId="19042"/>
    <cellStyle name="Comma 2 5 4 3 6" xfId="19438"/>
    <cellStyle name="Comma 2 5 4 3 7" xfId="19834"/>
    <cellStyle name="Comma 2 5 4 4" xfId="12837"/>
    <cellStyle name="Comma 2 5 4 4 2" xfId="18316"/>
    <cellStyle name="Comma 2 5 4 4 3" xfId="18712"/>
    <cellStyle name="Comma 2 5 4 4 4" xfId="19108"/>
    <cellStyle name="Comma 2 5 4 4 5" xfId="19504"/>
    <cellStyle name="Comma 2 5 4 4 6" xfId="19900"/>
    <cellStyle name="Comma 2 5 4 5" xfId="18118"/>
    <cellStyle name="Comma 2 5 4 6" xfId="18514"/>
    <cellStyle name="Comma 2 5 4 7" xfId="18910"/>
    <cellStyle name="Comma 2 5 4 8" xfId="19306"/>
    <cellStyle name="Comma 2 5 4 9" xfId="19702"/>
    <cellStyle name="Comma 2 5 5" xfId="5301"/>
    <cellStyle name="Comma 2 5 5 2" xfId="14331"/>
    <cellStyle name="Comma 2 5 5 2 2" xfId="18338"/>
    <cellStyle name="Comma 2 5 5 2 3" xfId="18734"/>
    <cellStyle name="Comma 2 5 5 2 4" xfId="19130"/>
    <cellStyle name="Comma 2 5 5 2 5" xfId="19526"/>
    <cellStyle name="Comma 2 5 5 2 6" xfId="19922"/>
    <cellStyle name="Comma 2 5 5 3" xfId="18140"/>
    <cellStyle name="Comma 2 5 5 4" xfId="18536"/>
    <cellStyle name="Comma 2 5 5 5" xfId="18932"/>
    <cellStyle name="Comma 2 5 5 6" xfId="19328"/>
    <cellStyle name="Comma 2 5 5 7" xfId="19724"/>
    <cellStyle name="Comma 2 5 6" xfId="8978"/>
    <cellStyle name="Comma 2 5 6 2" xfId="18008"/>
    <cellStyle name="Comma 2 5 6 2 2" xfId="18404"/>
    <cellStyle name="Comma 2 5 6 2 3" xfId="18800"/>
    <cellStyle name="Comma 2 5 6 2 4" xfId="19196"/>
    <cellStyle name="Comma 2 5 6 2 5" xfId="19592"/>
    <cellStyle name="Comma 2 5 6 2 6" xfId="19988"/>
    <cellStyle name="Comma 2 5 6 3" xfId="18206"/>
    <cellStyle name="Comma 2 5 6 4" xfId="18602"/>
    <cellStyle name="Comma 2 5 6 5" xfId="18998"/>
    <cellStyle name="Comma 2 5 6 6" xfId="19394"/>
    <cellStyle name="Comma 2 5 6 7" xfId="19790"/>
    <cellStyle name="Comma 2 5 7" xfId="9849"/>
    <cellStyle name="Comma 2 5 7 2" xfId="18272"/>
    <cellStyle name="Comma 2 5 7 3" xfId="18668"/>
    <cellStyle name="Comma 2 5 7 4" xfId="19064"/>
    <cellStyle name="Comma 2 5 7 5" xfId="19460"/>
    <cellStyle name="Comma 2 5 7 6" xfId="19856"/>
    <cellStyle name="Comma 2 5 8" xfId="18074"/>
    <cellStyle name="Comma 2 5 9" xfId="18470"/>
    <cellStyle name="Comma 2 6" xfId="1120"/>
    <cellStyle name="Comma 2 6 10" xfId="19264"/>
    <cellStyle name="Comma 2 6 11" xfId="19660"/>
    <cellStyle name="Comma 2 6 2" xfId="2614"/>
    <cellStyle name="Comma 2 6 2 2" xfId="7096"/>
    <cellStyle name="Comma 2 6 2 2 2" xfId="16126"/>
    <cellStyle name="Comma 2 6 2 2 2 2" xfId="18362"/>
    <cellStyle name="Comma 2 6 2 2 2 3" xfId="18758"/>
    <cellStyle name="Comma 2 6 2 2 2 4" xfId="19154"/>
    <cellStyle name="Comma 2 6 2 2 2 5" xfId="19550"/>
    <cellStyle name="Comma 2 6 2 2 2 6" xfId="19946"/>
    <cellStyle name="Comma 2 6 2 2 3" xfId="18164"/>
    <cellStyle name="Comma 2 6 2 2 4" xfId="18560"/>
    <cellStyle name="Comma 2 6 2 2 5" xfId="18956"/>
    <cellStyle name="Comma 2 6 2 2 6" xfId="19352"/>
    <cellStyle name="Comma 2 6 2 2 7" xfId="19748"/>
    <cellStyle name="Comma 2 6 2 3" xfId="9002"/>
    <cellStyle name="Comma 2 6 2 3 2" xfId="18032"/>
    <cellStyle name="Comma 2 6 2 3 2 2" xfId="18428"/>
    <cellStyle name="Comma 2 6 2 3 2 3" xfId="18824"/>
    <cellStyle name="Comma 2 6 2 3 2 4" xfId="19220"/>
    <cellStyle name="Comma 2 6 2 3 2 5" xfId="19616"/>
    <cellStyle name="Comma 2 6 2 3 2 6" xfId="20012"/>
    <cellStyle name="Comma 2 6 2 3 3" xfId="18230"/>
    <cellStyle name="Comma 2 6 2 3 4" xfId="18626"/>
    <cellStyle name="Comma 2 6 2 3 5" xfId="19022"/>
    <cellStyle name="Comma 2 6 2 3 6" xfId="19418"/>
    <cellStyle name="Comma 2 6 2 3 7" xfId="19814"/>
    <cellStyle name="Comma 2 6 2 4" xfId="11644"/>
    <cellStyle name="Comma 2 6 2 4 2" xfId="18296"/>
    <cellStyle name="Comma 2 6 2 4 3" xfId="18692"/>
    <cellStyle name="Comma 2 6 2 4 4" xfId="19088"/>
    <cellStyle name="Comma 2 6 2 4 5" xfId="19484"/>
    <cellStyle name="Comma 2 6 2 4 6" xfId="19880"/>
    <cellStyle name="Comma 2 6 2 5" xfId="18098"/>
    <cellStyle name="Comma 2 6 2 6" xfId="18494"/>
    <cellStyle name="Comma 2 6 2 7" xfId="18890"/>
    <cellStyle name="Comma 2 6 2 8" xfId="19286"/>
    <cellStyle name="Comma 2 6 2 9" xfId="19682"/>
    <cellStyle name="Comma 2 6 3" xfId="4108"/>
    <cellStyle name="Comma 2 6 3 2" xfId="8590"/>
    <cellStyle name="Comma 2 6 3 2 2" xfId="17620"/>
    <cellStyle name="Comma 2 6 3 2 2 2" xfId="18384"/>
    <cellStyle name="Comma 2 6 3 2 2 3" xfId="18780"/>
    <cellStyle name="Comma 2 6 3 2 2 4" xfId="19176"/>
    <cellStyle name="Comma 2 6 3 2 2 5" xfId="19572"/>
    <cellStyle name="Comma 2 6 3 2 2 6" xfId="19968"/>
    <cellStyle name="Comma 2 6 3 2 3" xfId="18186"/>
    <cellStyle name="Comma 2 6 3 2 4" xfId="18582"/>
    <cellStyle name="Comma 2 6 3 2 5" xfId="18978"/>
    <cellStyle name="Comma 2 6 3 2 6" xfId="19374"/>
    <cellStyle name="Comma 2 6 3 2 7" xfId="19770"/>
    <cellStyle name="Comma 2 6 3 3" xfId="9024"/>
    <cellStyle name="Comma 2 6 3 3 2" xfId="18054"/>
    <cellStyle name="Comma 2 6 3 3 2 2" xfId="18450"/>
    <cellStyle name="Comma 2 6 3 3 2 3" xfId="18846"/>
    <cellStyle name="Comma 2 6 3 3 2 4" xfId="19242"/>
    <cellStyle name="Comma 2 6 3 3 2 5" xfId="19638"/>
    <cellStyle name="Comma 2 6 3 3 2 6" xfId="20034"/>
    <cellStyle name="Comma 2 6 3 3 3" xfId="18252"/>
    <cellStyle name="Comma 2 6 3 3 4" xfId="18648"/>
    <cellStyle name="Comma 2 6 3 3 5" xfId="19044"/>
    <cellStyle name="Comma 2 6 3 3 6" xfId="19440"/>
    <cellStyle name="Comma 2 6 3 3 7" xfId="19836"/>
    <cellStyle name="Comma 2 6 3 4" xfId="13138"/>
    <cellStyle name="Comma 2 6 3 4 2" xfId="18318"/>
    <cellStyle name="Comma 2 6 3 4 3" xfId="18714"/>
    <cellStyle name="Comma 2 6 3 4 4" xfId="19110"/>
    <cellStyle name="Comma 2 6 3 4 5" xfId="19506"/>
    <cellStyle name="Comma 2 6 3 4 6" xfId="19902"/>
    <cellStyle name="Comma 2 6 3 5" xfId="18120"/>
    <cellStyle name="Comma 2 6 3 6" xfId="18516"/>
    <cellStyle name="Comma 2 6 3 7" xfId="18912"/>
    <cellStyle name="Comma 2 6 3 8" xfId="19308"/>
    <cellStyle name="Comma 2 6 3 9" xfId="19704"/>
    <cellStyle name="Comma 2 6 4" xfId="5602"/>
    <cellStyle name="Comma 2 6 4 2" xfId="14632"/>
    <cellStyle name="Comma 2 6 4 2 2" xfId="18340"/>
    <cellStyle name="Comma 2 6 4 2 3" xfId="18736"/>
    <cellStyle name="Comma 2 6 4 2 4" xfId="19132"/>
    <cellStyle name="Comma 2 6 4 2 5" xfId="19528"/>
    <cellStyle name="Comma 2 6 4 2 6" xfId="19924"/>
    <cellStyle name="Comma 2 6 4 3" xfId="18142"/>
    <cellStyle name="Comma 2 6 4 4" xfId="18538"/>
    <cellStyle name="Comma 2 6 4 5" xfId="18934"/>
    <cellStyle name="Comma 2 6 4 6" xfId="19330"/>
    <cellStyle name="Comma 2 6 4 7" xfId="19726"/>
    <cellStyle name="Comma 2 6 5" xfId="8980"/>
    <cellStyle name="Comma 2 6 5 2" xfId="18010"/>
    <cellStyle name="Comma 2 6 5 2 2" xfId="18406"/>
    <cellStyle name="Comma 2 6 5 2 3" xfId="18802"/>
    <cellStyle name="Comma 2 6 5 2 4" xfId="19198"/>
    <cellStyle name="Comma 2 6 5 2 5" xfId="19594"/>
    <cellStyle name="Comma 2 6 5 2 6" xfId="19990"/>
    <cellStyle name="Comma 2 6 5 3" xfId="18208"/>
    <cellStyle name="Comma 2 6 5 4" xfId="18604"/>
    <cellStyle name="Comma 2 6 5 5" xfId="19000"/>
    <cellStyle name="Comma 2 6 5 6" xfId="19396"/>
    <cellStyle name="Comma 2 6 5 7" xfId="19792"/>
    <cellStyle name="Comma 2 6 6" xfId="10150"/>
    <cellStyle name="Comma 2 6 6 2" xfId="18274"/>
    <cellStyle name="Comma 2 6 6 3" xfId="18670"/>
    <cellStyle name="Comma 2 6 6 4" xfId="19066"/>
    <cellStyle name="Comma 2 6 6 5" xfId="19462"/>
    <cellStyle name="Comma 2 6 6 6" xfId="19858"/>
    <cellStyle name="Comma 2 6 7" xfId="18076"/>
    <cellStyle name="Comma 2 6 8" xfId="18472"/>
    <cellStyle name="Comma 2 6 9" xfId="18868"/>
    <cellStyle name="Comma 2 7" xfId="1568"/>
    <cellStyle name="Comma 2 7 2" xfId="6050"/>
    <cellStyle name="Comma 2 7 2 2" xfId="15080"/>
    <cellStyle name="Comma 2 7 2 2 2" xfId="18351"/>
    <cellStyle name="Comma 2 7 2 2 3" xfId="18747"/>
    <cellStyle name="Comma 2 7 2 2 4" xfId="19143"/>
    <cellStyle name="Comma 2 7 2 2 5" xfId="19539"/>
    <cellStyle name="Comma 2 7 2 2 6" xfId="19935"/>
    <cellStyle name="Comma 2 7 2 3" xfId="18153"/>
    <cellStyle name="Comma 2 7 2 4" xfId="18549"/>
    <cellStyle name="Comma 2 7 2 5" xfId="18945"/>
    <cellStyle name="Comma 2 7 2 6" xfId="19341"/>
    <cellStyle name="Comma 2 7 2 7" xfId="19737"/>
    <cellStyle name="Comma 2 7 3" xfId="8991"/>
    <cellStyle name="Comma 2 7 3 2" xfId="18021"/>
    <cellStyle name="Comma 2 7 3 2 2" xfId="18417"/>
    <cellStyle name="Comma 2 7 3 2 3" xfId="18813"/>
    <cellStyle name="Comma 2 7 3 2 4" xfId="19209"/>
    <cellStyle name="Comma 2 7 3 2 5" xfId="19605"/>
    <cellStyle name="Comma 2 7 3 2 6" xfId="20001"/>
    <cellStyle name="Comma 2 7 3 3" xfId="18219"/>
    <cellStyle name="Comma 2 7 3 4" xfId="18615"/>
    <cellStyle name="Comma 2 7 3 5" xfId="19011"/>
    <cellStyle name="Comma 2 7 3 6" xfId="19407"/>
    <cellStyle name="Comma 2 7 3 7" xfId="19803"/>
    <cellStyle name="Comma 2 7 4" xfId="10598"/>
    <cellStyle name="Comma 2 7 4 2" xfId="18285"/>
    <cellStyle name="Comma 2 7 4 3" xfId="18681"/>
    <cellStyle name="Comma 2 7 4 4" xfId="19077"/>
    <cellStyle name="Comma 2 7 4 5" xfId="19473"/>
    <cellStyle name="Comma 2 7 4 6" xfId="19869"/>
    <cellStyle name="Comma 2 7 5" xfId="18087"/>
    <cellStyle name="Comma 2 7 6" xfId="18483"/>
    <cellStyle name="Comma 2 7 7" xfId="18879"/>
    <cellStyle name="Comma 2 7 8" xfId="19275"/>
    <cellStyle name="Comma 2 7 9" xfId="19671"/>
    <cellStyle name="Comma 2 8" xfId="3062"/>
    <cellStyle name="Comma 2 8 2" xfId="7544"/>
    <cellStyle name="Comma 2 8 2 2" xfId="16574"/>
    <cellStyle name="Comma 2 8 2 2 2" xfId="18373"/>
    <cellStyle name="Comma 2 8 2 2 3" xfId="18769"/>
    <cellStyle name="Comma 2 8 2 2 4" xfId="19165"/>
    <cellStyle name="Comma 2 8 2 2 5" xfId="19561"/>
    <cellStyle name="Comma 2 8 2 2 6" xfId="19957"/>
    <cellStyle name="Comma 2 8 2 3" xfId="18175"/>
    <cellStyle name="Comma 2 8 2 4" xfId="18571"/>
    <cellStyle name="Comma 2 8 2 5" xfId="18967"/>
    <cellStyle name="Comma 2 8 2 6" xfId="19363"/>
    <cellStyle name="Comma 2 8 2 7" xfId="19759"/>
    <cellStyle name="Comma 2 8 3" xfId="9013"/>
    <cellStyle name="Comma 2 8 3 2" xfId="18043"/>
    <cellStyle name="Comma 2 8 3 2 2" xfId="18439"/>
    <cellStyle name="Comma 2 8 3 2 3" xfId="18835"/>
    <cellStyle name="Comma 2 8 3 2 4" xfId="19231"/>
    <cellStyle name="Comma 2 8 3 2 5" xfId="19627"/>
    <cellStyle name="Comma 2 8 3 2 6" xfId="20023"/>
    <cellStyle name="Comma 2 8 3 3" xfId="18241"/>
    <cellStyle name="Comma 2 8 3 4" xfId="18637"/>
    <cellStyle name="Comma 2 8 3 5" xfId="19033"/>
    <cellStyle name="Comma 2 8 3 6" xfId="19429"/>
    <cellStyle name="Comma 2 8 3 7" xfId="19825"/>
    <cellStyle name="Comma 2 8 4" xfId="12092"/>
    <cellStyle name="Comma 2 8 4 2" xfId="18307"/>
    <cellStyle name="Comma 2 8 4 3" xfId="18703"/>
    <cellStyle name="Comma 2 8 4 4" xfId="19099"/>
    <cellStyle name="Comma 2 8 4 5" xfId="19495"/>
    <cellStyle name="Comma 2 8 4 6" xfId="19891"/>
    <cellStyle name="Comma 2 8 5" xfId="18109"/>
    <cellStyle name="Comma 2 8 6" xfId="18505"/>
    <cellStyle name="Comma 2 8 7" xfId="18901"/>
    <cellStyle name="Comma 2 8 8" xfId="19297"/>
    <cellStyle name="Comma 2 8 9" xfId="19693"/>
    <cellStyle name="Comma 2 9" xfId="4556"/>
    <cellStyle name="Comma 2 9 2" xfId="13586"/>
    <cellStyle name="Comma 2 9 2 2" xfId="18329"/>
    <cellStyle name="Comma 2 9 2 3" xfId="18725"/>
    <cellStyle name="Comma 2 9 2 4" xfId="19121"/>
    <cellStyle name="Comma 2 9 2 5" xfId="19517"/>
    <cellStyle name="Comma 2 9 2 6" xfId="19913"/>
    <cellStyle name="Comma 2 9 3" xfId="18131"/>
    <cellStyle name="Comma 2 9 4" xfId="18527"/>
    <cellStyle name="Comma 2 9 5" xfId="18923"/>
    <cellStyle name="Comma 2 9 6" xfId="19319"/>
    <cellStyle name="Comma 2 9 7" xfId="19715"/>
    <cellStyle name="Comma 3" xfId="98"/>
    <cellStyle name="Comma 3 10" xfId="8970"/>
    <cellStyle name="Comma 3 10 2" xfId="18000"/>
    <cellStyle name="Comma 3 10 2 2" xfId="18396"/>
    <cellStyle name="Comma 3 10 2 3" xfId="18792"/>
    <cellStyle name="Comma 3 10 2 4" xfId="19188"/>
    <cellStyle name="Comma 3 10 2 5" xfId="19584"/>
    <cellStyle name="Comma 3 10 2 6" xfId="19980"/>
    <cellStyle name="Comma 3 10 3" xfId="18198"/>
    <cellStyle name="Comma 3 10 4" xfId="18594"/>
    <cellStyle name="Comma 3 10 5" xfId="18990"/>
    <cellStyle name="Comma 3 10 6" xfId="19386"/>
    <cellStyle name="Comma 3 10 7" xfId="19782"/>
    <cellStyle name="Comma 3 11" xfId="9128"/>
    <cellStyle name="Comma 3 11 2" xfId="18264"/>
    <cellStyle name="Comma 3 11 3" xfId="18660"/>
    <cellStyle name="Comma 3 11 4" xfId="19056"/>
    <cellStyle name="Comma 3 11 5" xfId="19452"/>
    <cellStyle name="Comma 3 11 6" xfId="19848"/>
    <cellStyle name="Comma 3 12" xfId="18066"/>
    <cellStyle name="Comma 3 13" xfId="18462"/>
    <cellStyle name="Comma 3 14" xfId="18858"/>
    <cellStyle name="Comma 3 15" xfId="19254"/>
    <cellStyle name="Comma 3 16" xfId="19650"/>
    <cellStyle name="Comma 3 2" xfId="284"/>
    <cellStyle name="Comma 3 2 10" xfId="18860"/>
    <cellStyle name="Comma 3 2 11" xfId="19256"/>
    <cellStyle name="Comma 3 2 12" xfId="19652"/>
    <cellStyle name="Comma 3 2 2" xfId="1123"/>
    <cellStyle name="Comma 3 2 2 10" xfId="19267"/>
    <cellStyle name="Comma 3 2 2 11" xfId="19663"/>
    <cellStyle name="Comma 3 2 2 2" xfId="2617"/>
    <cellStyle name="Comma 3 2 2 2 2" xfId="7099"/>
    <cellStyle name="Comma 3 2 2 2 2 2" xfId="16129"/>
    <cellStyle name="Comma 3 2 2 2 2 2 2" xfId="18365"/>
    <cellStyle name="Comma 3 2 2 2 2 2 3" xfId="18761"/>
    <cellStyle name="Comma 3 2 2 2 2 2 4" xfId="19157"/>
    <cellStyle name="Comma 3 2 2 2 2 2 5" xfId="19553"/>
    <cellStyle name="Comma 3 2 2 2 2 2 6" xfId="19949"/>
    <cellStyle name="Comma 3 2 2 2 2 3" xfId="18167"/>
    <cellStyle name="Comma 3 2 2 2 2 4" xfId="18563"/>
    <cellStyle name="Comma 3 2 2 2 2 5" xfId="18959"/>
    <cellStyle name="Comma 3 2 2 2 2 6" xfId="19355"/>
    <cellStyle name="Comma 3 2 2 2 2 7" xfId="19751"/>
    <cellStyle name="Comma 3 2 2 2 3" xfId="9005"/>
    <cellStyle name="Comma 3 2 2 2 3 2" xfId="18035"/>
    <cellStyle name="Comma 3 2 2 2 3 2 2" xfId="18431"/>
    <cellStyle name="Comma 3 2 2 2 3 2 3" xfId="18827"/>
    <cellStyle name="Comma 3 2 2 2 3 2 4" xfId="19223"/>
    <cellStyle name="Comma 3 2 2 2 3 2 5" xfId="19619"/>
    <cellStyle name="Comma 3 2 2 2 3 2 6" xfId="20015"/>
    <cellStyle name="Comma 3 2 2 2 3 3" xfId="18233"/>
    <cellStyle name="Comma 3 2 2 2 3 4" xfId="18629"/>
    <cellStyle name="Comma 3 2 2 2 3 5" xfId="19025"/>
    <cellStyle name="Comma 3 2 2 2 3 6" xfId="19421"/>
    <cellStyle name="Comma 3 2 2 2 3 7" xfId="19817"/>
    <cellStyle name="Comma 3 2 2 2 4" xfId="11647"/>
    <cellStyle name="Comma 3 2 2 2 4 2" xfId="18299"/>
    <cellStyle name="Comma 3 2 2 2 4 3" xfId="18695"/>
    <cellStyle name="Comma 3 2 2 2 4 4" xfId="19091"/>
    <cellStyle name="Comma 3 2 2 2 4 5" xfId="19487"/>
    <cellStyle name="Comma 3 2 2 2 4 6" xfId="19883"/>
    <cellStyle name="Comma 3 2 2 2 5" xfId="18101"/>
    <cellStyle name="Comma 3 2 2 2 6" xfId="18497"/>
    <cellStyle name="Comma 3 2 2 2 7" xfId="18893"/>
    <cellStyle name="Comma 3 2 2 2 8" xfId="19289"/>
    <cellStyle name="Comma 3 2 2 2 9" xfId="19685"/>
    <cellStyle name="Comma 3 2 2 3" xfId="4111"/>
    <cellStyle name="Comma 3 2 2 3 2" xfId="8593"/>
    <cellStyle name="Comma 3 2 2 3 2 2" xfId="17623"/>
    <cellStyle name="Comma 3 2 2 3 2 2 2" xfId="18387"/>
    <cellStyle name="Comma 3 2 2 3 2 2 3" xfId="18783"/>
    <cellStyle name="Comma 3 2 2 3 2 2 4" xfId="19179"/>
    <cellStyle name="Comma 3 2 2 3 2 2 5" xfId="19575"/>
    <cellStyle name="Comma 3 2 2 3 2 2 6" xfId="19971"/>
    <cellStyle name="Comma 3 2 2 3 2 3" xfId="18189"/>
    <cellStyle name="Comma 3 2 2 3 2 4" xfId="18585"/>
    <cellStyle name="Comma 3 2 2 3 2 5" xfId="18981"/>
    <cellStyle name="Comma 3 2 2 3 2 6" xfId="19377"/>
    <cellStyle name="Comma 3 2 2 3 2 7" xfId="19773"/>
    <cellStyle name="Comma 3 2 2 3 3" xfId="9027"/>
    <cellStyle name="Comma 3 2 2 3 3 2" xfId="18057"/>
    <cellStyle name="Comma 3 2 2 3 3 2 2" xfId="18453"/>
    <cellStyle name="Comma 3 2 2 3 3 2 3" xfId="18849"/>
    <cellStyle name="Comma 3 2 2 3 3 2 4" xfId="19245"/>
    <cellStyle name="Comma 3 2 2 3 3 2 5" xfId="19641"/>
    <cellStyle name="Comma 3 2 2 3 3 2 6" xfId="20037"/>
    <cellStyle name="Comma 3 2 2 3 3 3" xfId="18255"/>
    <cellStyle name="Comma 3 2 2 3 3 4" xfId="18651"/>
    <cellStyle name="Comma 3 2 2 3 3 5" xfId="19047"/>
    <cellStyle name="Comma 3 2 2 3 3 6" xfId="19443"/>
    <cellStyle name="Comma 3 2 2 3 3 7" xfId="19839"/>
    <cellStyle name="Comma 3 2 2 3 4" xfId="13141"/>
    <cellStyle name="Comma 3 2 2 3 4 2" xfId="18321"/>
    <cellStyle name="Comma 3 2 2 3 4 3" xfId="18717"/>
    <cellStyle name="Comma 3 2 2 3 4 4" xfId="19113"/>
    <cellStyle name="Comma 3 2 2 3 4 5" xfId="19509"/>
    <cellStyle name="Comma 3 2 2 3 4 6" xfId="19905"/>
    <cellStyle name="Comma 3 2 2 3 5" xfId="18123"/>
    <cellStyle name="Comma 3 2 2 3 6" xfId="18519"/>
    <cellStyle name="Comma 3 2 2 3 7" xfId="18915"/>
    <cellStyle name="Comma 3 2 2 3 8" xfId="19311"/>
    <cellStyle name="Comma 3 2 2 3 9" xfId="19707"/>
    <cellStyle name="Comma 3 2 2 4" xfId="5605"/>
    <cellStyle name="Comma 3 2 2 4 2" xfId="14635"/>
    <cellStyle name="Comma 3 2 2 4 2 2" xfId="18343"/>
    <cellStyle name="Comma 3 2 2 4 2 3" xfId="18739"/>
    <cellStyle name="Comma 3 2 2 4 2 4" xfId="19135"/>
    <cellStyle name="Comma 3 2 2 4 2 5" xfId="19531"/>
    <cellStyle name="Comma 3 2 2 4 2 6" xfId="19927"/>
    <cellStyle name="Comma 3 2 2 4 3" xfId="18145"/>
    <cellStyle name="Comma 3 2 2 4 4" xfId="18541"/>
    <cellStyle name="Comma 3 2 2 4 5" xfId="18937"/>
    <cellStyle name="Comma 3 2 2 4 6" xfId="19333"/>
    <cellStyle name="Comma 3 2 2 4 7" xfId="19729"/>
    <cellStyle name="Comma 3 2 2 5" xfId="8983"/>
    <cellStyle name="Comma 3 2 2 5 2" xfId="18013"/>
    <cellStyle name="Comma 3 2 2 5 2 2" xfId="18409"/>
    <cellStyle name="Comma 3 2 2 5 2 3" xfId="18805"/>
    <cellStyle name="Comma 3 2 2 5 2 4" xfId="19201"/>
    <cellStyle name="Comma 3 2 2 5 2 5" xfId="19597"/>
    <cellStyle name="Comma 3 2 2 5 2 6" xfId="19993"/>
    <cellStyle name="Comma 3 2 2 5 3" xfId="18211"/>
    <cellStyle name="Comma 3 2 2 5 4" xfId="18607"/>
    <cellStyle name="Comma 3 2 2 5 5" xfId="19003"/>
    <cellStyle name="Comma 3 2 2 5 6" xfId="19399"/>
    <cellStyle name="Comma 3 2 2 5 7" xfId="19795"/>
    <cellStyle name="Comma 3 2 2 6" xfId="10153"/>
    <cellStyle name="Comma 3 2 2 6 2" xfId="18277"/>
    <cellStyle name="Comma 3 2 2 6 3" xfId="18673"/>
    <cellStyle name="Comma 3 2 2 6 4" xfId="19069"/>
    <cellStyle name="Comma 3 2 2 6 5" xfId="19465"/>
    <cellStyle name="Comma 3 2 2 6 6" xfId="19861"/>
    <cellStyle name="Comma 3 2 2 7" xfId="18079"/>
    <cellStyle name="Comma 3 2 2 8" xfId="18475"/>
    <cellStyle name="Comma 3 2 2 9" xfId="18871"/>
    <cellStyle name="Comma 3 2 3" xfId="1778"/>
    <cellStyle name="Comma 3 2 3 2" xfId="6260"/>
    <cellStyle name="Comma 3 2 3 2 2" xfId="15290"/>
    <cellStyle name="Comma 3 2 3 2 2 2" xfId="18354"/>
    <cellStyle name="Comma 3 2 3 2 2 3" xfId="18750"/>
    <cellStyle name="Comma 3 2 3 2 2 4" xfId="19146"/>
    <cellStyle name="Comma 3 2 3 2 2 5" xfId="19542"/>
    <cellStyle name="Comma 3 2 3 2 2 6" xfId="19938"/>
    <cellStyle name="Comma 3 2 3 2 3" xfId="18156"/>
    <cellStyle name="Comma 3 2 3 2 4" xfId="18552"/>
    <cellStyle name="Comma 3 2 3 2 5" xfId="18948"/>
    <cellStyle name="Comma 3 2 3 2 6" xfId="19344"/>
    <cellStyle name="Comma 3 2 3 2 7" xfId="19740"/>
    <cellStyle name="Comma 3 2 3 3" xfId="8994"/>
    <cellStyle name="Comma 3 2 3 3 2" xfId="18024"/>
    <cellStyle name="Comma 3 2 3 3 2 2" xfId="18420"/>
    <cellStyle name="Comma 3 2 3 3 2 3" xfId="18816"/>
    <cellStyle name="Comma 3 2 3 3 2 4" xfId="19212"/>
    <cellStyle name="Comma 3 2 3 3 2 5" xfId="19608"/>
    <cellStyle name="Comma 3 2 3 3 2 6" xfId="20004"/>
    <cellStyle name="Comma 3 2 3 3 3" xfId="18222"/>
    <cellStyle name="Comma 3 2 3 3 4" xfId="18618"/>
    <cellStyle name="Comma 3 2 3 3 5" xfId="19014"/>
    <cellStyle name="Comma 3 2 3 3 6" xfId="19410"/>
    <cellStyle name="Comma 3 2 3 3 7" xfId="19806"/>
    <cellStyle name="Comma 3 2 3 4" xfId="10808"/>
    <cellStyle name="Comma 3 2 3 4 2" xfId="18288"/>
    <cellStyle name="Comma 3 2 3 4 3" xfId="18684"/>
    <cellStyle name="Comma 3 2 3 4 4" xfId="19080"/>
    <cellStyle name="Comma 3 2 3 4 5" xfId="19476"/>
    <cellStyle name="Comma 3 2 3 4 6" xfId="19872"/>
    <cellStyle name="Comma 3 2 3 5" xfId="18090"/>
    <cellStyle name="Comma 3 2 3 6" xfId="18486"/>
    <cellStyle name="Comma 3 2 3 7" xfId="18882"/>
    <cellStyle name="Comma 3 2 3 8" xfId="19278"/>
    <cellStyle name="Comma 3 2 3 9" xfId="19674"/>
    <cellStyle name="Comma 3 2 4" xfId="3272"/>
    <cellStyle name="Comma 3 2 4 2" xfId="7754"/>
    <cellStyle name="Comma 3 2 4 2 2" xfId="16784"/>
    <cellStyle name="Comma 3 2 4 2 2 2" xfId="18376"/>
    <cellStyle name="Comma 3 2 4 2 2 3" xfId="18772"/>
    <cellStyle name="Comma 3 2 4 2 2 4" xfId="19168"/>
    <cellStyle name="Comma 3 2 4 2 2 5" xfId="19564"/>
    <cellStyle name="Comma 3 2 4 2 2 6" xfId="19960"/>
    <cellStyle name="Comma 3 2 4 2 3" xfId="18178"/>
    <cellStyle name="Comma 3 2 4 2 4" xfId="18574"/>
    <cellStyle name="Comma 3 2 4 2 5" xfId="18970"/>
    <cellStyle name="Comma 3 2 4 2 6" xfId="19366"/>
    <cellStyle name="Comma 3 2 4 2 7" xfId="19762"/>
    <cellStyle name="Comma 3 2 4 3" xfId="9016"/>
    <cellStyle name="Comma 3 2 4 3 2" xfId="18046"/>
    <cellStyle name="Comma 3 2 4 3 2 2" xfId="18442"/>
    <cellStyle name="Comma 3 2 4 3 2 3" xfId="18838"/>
    <cellStyle name="Comma 3 2 4 3 2 4" xfId="19234"/>
    <cellStyle name="Comma 3 2 4 3 2 5" xfId="19630"/>
    <cellStyle name="Comma 3 2 4 3 2 6" xfId="20026"/>
    <cellStyle name="Comma 3 2 4 3 3" xfId="18244"/>
    <cellStyle name="Comma 3 2 4 3 4" xfId="18640"/>
    <cellStyle name="Comma 3 2 4 3 5" xfId="19036"/>
    <cellStyle name="Comma 3 2 4 3 6" xfId="19432"/>
    <cellStyle name="Comma 3 2 4 3 7" xfId="19828"/>
    <cellStyle name="Comma 3 2 4 4" xfId="12302"/>
    <cellStyle name="Comma 3 2 4 4 2" xfId="18310"/>
    <cellStyle name="Comma 3 2 4 4 3" xfId="18706"/>
    <cellStyle name="Comma 3 2 4 4 4" xfId="19102"/>
    <cellStyle name="Comma 3 2 4 4 5" xfId="19498"/>
    <cellStyle name="Comma 3 2 4 4 6" xfId="19894"/>
    <cellStyle name="Comma 3 2 4 5" xfId="18112"/>
    <cellStyle name="Comma 3 2 4 6" xfId="18508"/>
    <cellStyle name="Comma 3 2 4 7" xfId="18904"/>
    <cellStyle name="Comma 3 2 4 8" xfId="19300"/>
    <cellStyle name="Comma 3 2 4 9" xfId="19696"/>
    <cellStyle name="Comma 3 2 5" xfId="4766"/>
    <cellStyle name="Comma 3 2 5 2" xfId="13796"/>
    <cellStyle name="Comma 3 2 5 2 2" xfId="18332"/>
    <cellStyle name="Comma 3 2 5 2 3" xfId="18728"/>
    <cellStyle name="Comma 3 2 5 2 4" xfId="19124"/>
    <cellStyle name="Comma 3 2 5 2 5" xfId="19520"/>
    <cellStyle name="Comma 3 2 5 2 6" xfId="19916"/>
    <cellStyle name="Comma 3 2 5 3" xfId="18134"/>
    <cellStyle name="Comma 3 2 5 4" xfId="18530"/>
    <cellStyle name="Comma 3 2 5 5" xfId="18926"/>
    <cellStyle name="Comma 3 2 5 6" xfId="19322"/>
    <cellStyle name="Comma 3 2 5 7" xfId="19718"/>
    <cellStyle name="Comma 3 2 6" xfId="8972"/>
    <cellStyle name="Comma 3 2 6 2" xfId="18002"/>
    <cellStyle name="Comma 3 2 6 2 2" xfId="18398"/>
    <cellStyle name="Comma 3 2 6 2 3" xfId="18794"/>
    <cellStyle name="Comma 3 2 6 2 4" xfId="19190"/>
    <cellStyle name="Comma 3 2 6 2 5" xfId="19586"/>
    <cellStyle name="Comma 3 2 6 2 6" xfId="19982"/>
    <cellStyle name="Comma 3 2 6 3" xfId="18200"/>
    <cellStyle name="Comma 3 2 6 4" xfId="18596"/>
    <cellStyle name="Comma 3 2 6 5" xfId="18992"/>
    <cellStyle name="Comma 3 2 6 6" xfId="19388"/>
    <cellStyle name="Comma 3 2 6 7" xfId="19784"/>
    <cellStyle name="Comma 3 2 7" xfId="9314"/>
    <cellStyle name="Comma 3 2 7 2" xfId="18266"/>
    <cellStyle name="Comma 3 2 7 3" xfId="18662"/>
    <cellStyle name="Comma 3 2 7 4" xfId="19058"/>
    <cellStyle name="Comma 3 2 7 5" xfId="19454"/>
    <cellStyle name="Comma 3 2 7 6" xfId="19850"/>
    <cellStyle name="Comma 3 2 8" xfId="18068"/>
    <cellStyle name="Comma 3 2 9" xfId="18464"/>
    <cellStyle name="Comma 3 3" xfId="470"/>
    <cellStyle name="Comma 3 3 10" xfId="18862"/>
    <cellStyle name="Comma 3 3 11" xfId="19258"/>
    <cellStyle name="Comma 3 3 12" xfId="19654"/>
    <cellStyle name="Comma 3 3 2" xfId="1217"/>
    <cellStyle name="Comma 3 3 2 10" xfId="19269"/>
    <cellStyle name="Comma 3 3 2 11" xfId="19665"/>
    <cellStyle name="Comma 3 3 2 2" xfId="2711"/>
    <cellStyle name="Comma 3 3 2 2 2" xfId="7193"/>
    <cellStyle name="Comma 3 3 2 2 2 2" xfId="16223"/>
    <cellStyle name="Comma 3 3 2 2 2 2 2" xfId="18367"/>
    <cellStyle name="Comma 3 3 2 2 2 2 3" xfId="18763"/>
    <cellStyle name="Comma 3 3 2 2 2 2 4" xfId="19159"/>
    <cellStyle name="Comma 3 3 2 2 2 2 5" xfId="19555"/>
    <cellStyle name="Comma 3 3 2 2 2 2 6" xfId="19951"/>
    <cellStyle name="Comma 3 3 2 2 2 3" xfId="18169"/>
    <cellStyle name="Comma 3 3 2 2 2 4" xfId="18565"/>
    <cellStyle name="Comma 3 3 2 2 2 5" xfId="18961"/>
    <cellStyle name="Comma 3 3 2 2 2 6" xfId="19357"/>
    <cellStyle name="Comma 3 3 2 2 2 7" xfId="19753"/>
    <cellStyle name="Comma 3 3 2 2 3" xfId="9007"/>
    <cellStyle name="Comma 3 3 2 2 3 2" xfId="18037"/>
    <cellStyle name="Comma 3 3 2 2 3 2 2" xfId="18433"/>
    <cellStyle name="Comma 3 3 2 2 3 2 3" xfId="18829"/>
    <cellStyle name="Comma 3 3 2 2 3 2 4" xfId="19225"/>
    <cellStyle name="Comma 3 3 2 2 3 2 5" xfId="19621"/>
    <cellStyle name="Comma 3 3 2 2 3 2 6" xfId="20017"/>
    <cellStyle name="Comma 3 3 2 2 3 3" xfId="18235"/>
    <cellStyle name="Comma 3 3 2 2 3 4" xfId="18631"/>
    <cellStyle name="Comma 3 3 2 2 3 5" xfId="19027"/>
    <cellStyle name="Comma 3 3 2 2 3 6" xfId="19423"/>
    <cellStyle name="Comma 3 3 2 2 3 7" xfId="19819"/>
    <cellStyle name="Comma 3 3 2 2 4" xfId="11741"/>
    <cellStyle name="Comma 3 3 2 2 4 2" xfId="18301"/>
    <cellStyle name="Comma 3 3 2 2 4 3" xfId="18697"/>
    <cellStyle name="Comma 3 3 2 2 4 4" xfId="19093"/>
    <cellStyle name="Comma 3 3 2 2 4 5" xfId="19489"/>
    <cellStyle name="Comma 3 3 2 2 4 6" xfId="19885"/>
    <cellStyle name="Comma 3 3 2 2 5" xfId="18103"/>
    <cellStyle name="Comma 3 3 2 2 6" xfId="18499"/>
    <cellStyle name="Comma 3 3 2 2 7" xfId="18895"/>
    <cellStyle name="Comma 3 3 2 2 8" xfId="19291"/>
    <cellStyle name="Comma 3 3 2 2 9" xfId="19687"/>
    <cellStyle name="Comma 3 3 2 3" xfId="4205"/>
    <cellStyle name="Comma 3 3 2 3 2" xfId="8687"/>
    <cellStyle name="Comma 3 3 2 3 2 2" xfId="17717"/>
    <cellStyle name="Comma 3 3 2 3 2 2 2" xfId="18389"/>
    <cellStyle name="Comma 3 3 2 3 2 2 3" xfId="18785"/>
    <cellStyle name="Comma 3 3 2 3 2 2 4" xfId="19181"/>
    <cellStyle name="Comma 3 3 2 3 2 2 5" xfId="19577"/>
    <cellStyle name="Comma 3 3 2 3 2 2 6" xfId="19973"/>
    <cellStyle name="Comma 3 3 2 3 2 3" xfId="18191"/>
    <cellStyle name="Comma 3 3 2 3 2 4" xfId="18587"/>
    <cellStyle name="Comma 3 3 2 3 2 5" xfId="18983"/>
    <cellStyle name="Comma 3 3 2 3 2 6" xfId="19379"/>
    <cellStyle name="Comma 3 3 2 3 2 7" xfId="19775"/>
    <cellStyle name="Comma 3 3 2 3 3" xfId="9029"/>
    <cellStyle name="Comma 3 3 2 3 3 2" xfId="18059"/>
    <cellStyle name="Comma 3 3 2 3 3 2 2" xfId="18455"/>
    <cellStyle name="Comma 3 3 2 3 3 2 3" xfId="18851"/>
    <cellStyle name="Comma 3 3 2 3 3 2 4" xfId="19247"/>
    <cellStyle name="Comma 3 3 2 3 3 2 5" xfId="19643"/>
    <cellStyle name="Comma 3 3 2 3 3 2 6" xfId="20039"/>
    <cellStyle name="Comma 3 3 2 3 3 3" xfId="18257"/>
    <cellStyle name="Comma 3 3 2 3 3 4" xfId="18653"/>
    <cellStyle name="Comma 3 3 2 3 3 5" xfId="19049"/>
    <cellStyle name="Comma 3 3 2 3 3 6" xfId="19445"/>
    <cellStyle name="Comma 3 3 2 3 3 7" xfId="19841"/>
    <cellStyle name="Comma 3 3 2 3 4" xfId="13235"/>
    <cellStyle name="Comma 3 3 2 3 4 2" xfId="18323"/>
    <cellStyle name="Comma 3 3 2 3 4 3" xfId="18719"/>
    <cellStyle name="Comma 3 3 2 3 4 4" xfId="19115"/>
    <cellStyle name="Comma 3 3 2 3 4 5" xfId="19511"/>
    <cellStyle name="Comma 3 3 2 3 4 6" xfId="19907"/>
    <cellStyle name="Comma 3 3 2 3 5" xfId="18125"/>
    <cellStyle name="Comma 3 3 2 3 6" xfId="18521"/>
    <cellStyle name="Comma 3 3 2 3 7" xfId="18917"/>
    <cellStyle name="Comma 3 3 2 3 8" xfId="19313"/>
    <cellStyle name="Comma 3 3 2 3 9" xfId="19709"/>
    <cellStyle name="Comma 3 3 2 4" xfId="5699"/>
    <cellStyle name="Comma 3 3 2 4 2" xfId="14729"/>
    <cellStyle name="Comma 3 3 2 4 2 2" xfId="18345"/>
    <cellStyle name="Comma 3 3 2 4 2 3" xfId="18741"/>
    <cellStyle name="Comma 3 3 2 4 2 4" xfId="19137"/>
    <cellStyle name="Comma 3 3 2 4 2 5" xfId="19533"/>
    <cellStyle name="Comma 3 3 2 4 2 6" xfId="19929"/>
    <cellStyle name="Comma 3 3 2 4 3" xfId="18147"/>
    <cellStyle name="Comma 3 3 2 4 4" xfId="18543"/>
    <cellStyle name="Comma 3 3 2 4 5" xfId="18939"/>
    <cellStyle name="Comma 3 3 2 4 6" xfId="19335"/>
    <cellStyle name="Comma 3 3 2 4 7" xfId="19731"/>
    <cellStyle name="Comma 3 3 2 5" xfId="8985"/>
    <cellStyle name="Comma 3 3 2 5 2" xfId="18015"/>
    <cellStyle name="Comma 3 3 2 5 2 2" xfId="18411"/>
    <cellStyle name="Comma 3 3 2 5 2 3" xfId="18807"/>
    <cellStyle name="Comma 3 3 2 5 2 4" xfId="19203"/>
    <cellStyle name="Comma 3 3 2 5 2 5" xfId="19599"/>
    <cellStyle name="Comma 3 3 2 5 2 6" xfId="19995"/>
    <cellStyle name="Comma 3 3 2 5 3" xfId="18213"/>
    <cellStyle name="Comma 3 3 2 5 4" xfId="18609"/>
    <cellStyle name="Comma 3 3 2 5 5" xfId="19005"/>
    <cellStyle name="Comma 3 3 2 5 6" xfId="19401"/>
    <cellStyle name="Comma 3 3 2 5 7" xfId="19797"/>
    <cellStyle name="Comma 3 3 2 6" xfId="10247"/>
    <cellStyle name="Comma 3 3 2 6 2" xfId="18279"/>
    <cellStyle name="Comma 3 3 2 6 3" xfId="18675"/>
    <cellStyle name="Comma 3 3 2 6 4" xfId="19071"/>
    <cellStyle name="Comma 3 3 2 6 5" xfId="19467"/>
    <cellStyle name="Comma 3 3 2 6 6" xfId="19863"/>
    <cellStyle name="Comma 3 3 2 7" xfId="18081"/>
    <cellStyle name="Comma 3 3 2 8" xfId="18477"/>
    <cellStyle name="Comma 3 3 2 9" xfId="18873"/>
    <cellStyle name="Comma 3 3 3" xfId="1964"/>
    <cellStyle name="Comma 3 3 3 2" xfId="6446"/>
    <cellStyle name="Comma 3 3 3 2 2" xfId="15476"/>
    <cellStyle name="Comma 3 3 3 2 2 2" xfId="18356"/>
    <cellStyle name="Comma 3 3 3 2 2 3" xfId="18752"/>
    <cellStyle name="Comma 3 3 3 2 2 4" xfId="19148"/>
    <cellStyle name="Comma 3 3 3 2 2 5" xfId="19544"/>
    <cellStyle name="Comma 3 3 3 2 2 6" xfId="19940"/>
    <cellStyle name="Comma 3 3 3 2 3" xfId="18158"/>
    <cellStyle name="Comma 3 3 3 2 4" xfId="18554"/>
    <cellStyle name="Comma 3 3 3 2 5" xfId="18950"/>
    <cellStyle name="Comma 3 3 3 2 6" xfId="19346"/>
    <cellStyle name="Comma 3 3 3 2 7" xfId="19742"/>
    <cellStyle name="Comma 3 3 3 3" xfId="8996"/>
    <cellStyle name="Comma 3 3 3 3 2" xfId="18026"/>
    <cellStyle name="Comma 3 3 3 3 2 2" xfId="18422"/>
    <cellStyle name="Comma 3 3 3 3 2 3" xfId="18818"/>
    <cellStyle name="Comma 3 3 3 3 2 4" xfId="19214"/>
    <cellStyle name="Comma 3 3 3 3 2 5" xfId="19610"/>
    <cellStyle name="Comma 3 3 3 3 2 6" xfId="20006"/>
    <cellStyle name="Comma 3 3 3 3 3" xfId="18224"/>
    <cellStyle name="Comma 3 3 3 3 4" xfId="18620"/>
    <cellStyle name="Comma 3 3 3 3 5" xfId="19016"/>
    <cellStyle name="Comma 3 3 3 3 6" xfId="19412"/>
    <cellStyle name="Comma 3 3 3 3 7" xfId="19808"/>
    <cellStyle name="Comma 3 3 3 4" xfId="10994"/>
    <cellStyle name="Comma 3 3 3 4 2" xfId="18290"/>
    <cellStyle name="Comma 3 3 3 4 3" xfId="18686"/>
    <cellStyle name="Comma 3 3 3 4 4" xfId="19082"/>
    <cellStyle name="Comma 3 3 3 4 5" xfId="19478"/>
    <cellStyle name="Comma 3 3 3 4 6" xfId="19874"/>
    <cellStyle name="Comma 3 3 3 5" xfId="18092"/>
    <cellStyle name="Comma 3 3 3 6" xfId="18488"/>
    <cellStyle name="Comma 3 3 3 7" xfId="18884"/>
    <cellStyle name="Comma 3 3 3 8" xfId="19280"/>
    <cellStyle name="Comma 3 3 3 9" xfId="19676"/>
    <cellStyle name="Comma 3 3 4" xfId="3458"/>
    <cellStyle name="Comma 3 3 4 2" xfId="7940"/>
    <cellStyle name="Comma 3 3 4 2 2" xfId="16970"/>
    <cellStyle name="Comma 3 3 4 2 2 2" xfId="18378"/>
    <cellStyle name="Comma 3 3 4 2 2 3" xfId="18774"/>
    <cellStyle name="Comma 3 3 4 2 2 4" xfId="19170"/>
    <cellStyle name="Comma 3 3 4 2 2 5" xfId="19566"/>
    <cellStyle name="Comma 3 3 4 2 2 6" xfId="19962"/>
    <cellStyle name="Comma 3 3 4 2 3" xfId="18180"/>
    <cellStyle name="Comma 3 3 4 2 4" xfId="18576"/>
    <cellStyle name="Comma 3 3 4 2 5" xfId="18972"/>
    <cellStyle name="Comma 3 3 4 2 6" xfId="19368"/>
    <cellStyle name="Comma 3 3 4 2 7" xfId="19764"/>
    <cellStyle name="Comma 3 3 4 3" xfId="9018"/>
    <cellStyle name="Comma 3 3 4 3 2" xfId="18048"/>
    <cellStyle name="Comma 3 3 4 3 2 2" xfId="18444"/>
    <cellStyle name="Comma 3 3 4 3 2 3" xfId="18840"/>
    <cellStyle name="Comma 3 3 4 3 2 4" xfId="19236"/>
    <cellStyle name="Comma 3 3 4 3 2 5" xfId="19632"/>
    <cellStyle name="Comma 3 3 4 3 2 6" xfId="20028"/>
    <cellStyle name="Comma 3 3 4 3 3" xfId="18246"/>
    <cellStyle name="Comma 3 3 4 3 4" xfId="18642"/>
    <cellStyle name="Comma 3 3 4 3 5" xfId="19038"/>
    <cellStyle name="Comma 3 3 4 3 6" xfId="19434"/>
    <cellStyle name="Comma 3 3 4 3 7" xfId="19830"/>
    <cellStyle name="Comma 3 3 4 4" xfId="12488"/>
    <cellStyle name="Comma 3 3 4 4 2" xfId="18312"/>
    <cellStyle name="Comma 3 3 4 4 3" xfId="18708"/>
    <cellStyle name="Comma 3 3 4 4 4" xfId="19104"/>
    <cellStyle name="Comma 3 3 4 4 5" xfId="19500"/>
    <cellStyle name="Comma 3 3 4 4 6" xfId="19896"/>
    <cellStyle name="Comma 3 3 4 5" xfId="18114"/>
    <cellStyle name="Comma 3 3 4 6" xfId="18510"/>
    <cellStyle name="Comma 3 3 4 7" xfId="18906"/>
    <cellStyle name="Comma 3 3 4 8" xfId="19302"/>
    <cellStyle name="Comma 3 3 4 9" xfId="19698"/>
    <cellStyle name="Comma 3 3 5" xfId="4952"/>
    <cellStyle name="Comma 3 3 5 2" xfId="13982"/>
    <cellStyle name="Comma 3 3 5 2 2" xfId="18334"/>
    <cellStyle name="Comma 3 3 5 2 3" xfId="18730"/>
    <cellStyle name="Comma 3 3 5 2 4" xfId="19126"/>
    <cellStyle name="Comma 3 3 5 2 5" xfId="19522"/>
    <cellStyle name="Comma 3 3 5 2 6" xfId="19918"/>
    <cellStyle name="Comma 3 3 5 3" xfId="18136"/>
    <cellStyle name="Comma 3 3 5 4" xfId="18532"/>
    <cellStyle name="Comma 3 3 5 5" xfId="18928"/>
    <cellStyle name="Comma 3 3 5 6" xfId="19324"/>
    <cellStyle name="Comma 3 3 5 7" xfId="19720"/>
    <cellStyle name="Comma 3 3 6" xfId="8974"/>
    <cellStyle name="Comma 3 3 6 2" xfId="18004"/>
    <cellStyle name="Comma 3 3 6 2 2" xfId="18400"/>
    <cellStyle name="Comma 3 3 6 2 3" xfId="18796"/>
    <cellStyle name="Comma 3 3 6 2 4" xfId="19192"/>
    <cellStyle name="Comma 3 3 6 2 5" xfId="19588"/>
    <cellStyle name="Comma 3 3 6 2 6" xfId="19984"/>
    <cellStyle name="Comma 3 3 6 3" xfId="18202"/>
    <cellStyle name="Comma 3 3 6 4" xfId="18598"/>
    <cellStyle name="Comma 3 3 6 5" xfId="18994"/>
    <cellStyle name="Comma 3 3 6 6" xfId="19390"/>
    <cellStyle name="Comma 3 3 6 7" xfId="19786"/>
    <cellStyle name="Comma 3 3 7" xfId="9500"/>
    <cellStyle name="Comma 3 3 7 2" xfId="18268"/>
    <cellStyle name="Comma 3 3 7 3" xfId="18664"/>
    <cellStyle name="Comma 3 3 7 4" xfId="19060"/>
    <cellStyle name="Comma 3 3 7 5" xfId="19456"/>
    <cellStyle name="Comma 3 3 7 6" xfId="19852"/>
    <cellStyle name="Comma 3 3 8" xfId="18070"/>
    <cellStyle name="Comma 3 3 9" xfId="18466"/>
    <cellStyle name="Comma 3 4" xfId="656"/>
    <cellStyle name="Comma 3 4 10" xfId="18864"/>
    <cellStyle name="Comma 3 4 11" xfId="19260"/>
    <cellStyle name="Comma 3 4 12" xfId="19656"/>
    <cellStyle name="Comma 3 4 2" xfId="1403"/>
    <cellStyle name="Comma 3 4 2 10" xfId="19271"/>
    <cellStyle name="Comma 3 4 2 11" xfId="19667"/>
    <cellStyle name="Comma 3 4 2 2" xfId="2897"/>
    <cellStyle name="Comma 3 4 2 2 2" xfId="7379"/>
    <cellStyle name="Comma 3 4 2 2 2 2" xfId="16409"/>
    <cellStyle name="Comma 3 4 2 2 2 2 2" xfId="18369"/>
    <cellStyle name="Comma 3 4 2 2 2 2 3" xfId="18765"/>
    <cellStyle name="Comma 3 4 2 2 2 2 4" xfId="19161"/>
    <cellStyle name="Comma 3 4 2 2 2 2 5" xfId="19557"/>
    <cellStyle name="Comma 3 4 2 2 2 2 6" xfId="19953"/>
    <cellStyle name="Comma 3 4 2 2 2 3" xfId="18171"/>
    <cellStyle name="Comma 3 4 2 2 2 4" xfId="18567"/>
    <cellStyle name="Comma 3 4 2 2 2 5" xfId="18963"/>
    <cellStyle name="Comma 3 4 2 2 2 6" xfId="19359"/>
    <cellStyle name="Comma 3 4 2 2 2 7" xfId="19755"/>
    <cellStyle name="Comma 3 4 2 2 3" xfId="9009"/>
    <cellStyle name="Comma 3 4 2 2 3 2" xfId="18039"/>
    <cellStyle name="Comma 3 4 2 2 3 2 2" xfId="18435"/>
    <cellStyle name="Comma 3 4 2 2 3 2 3" xfId="18831"/>
    <cellStyle name="Comma 3 4 2 2 3 2 4" xfId="19227"/>
    <cellStyle name="Comma 3 4 2 2 3 2 5" xfId="19623"/>
    <cellStyle name="Comma 3 4 2 2 3 2 6" xfId="20019"/>
    <cellStyle name="Comma 3 4 2 2 3 3" xfId="18237"/>
    <cellStyle name="Comma 3 4 2 2 3 4" xfId="18633"/>
    <cellStyle name="Comma 3 4 2 2 3 5" xfId="19029"/>
    <cellStyle name="Comma 3 4 2 2 3 6" xfId="19425"/>
    <cellStyle name="Comma 3 4 2 2 3 7" xfId="19821"/>
    <cellStyle name="Comma 3 4 2 2 4" xfId="11927"/>
    <cellStyle name="Comma 3 4 2 2 4 2" xfId="18303"/>
    <cellStyle name="Comma 3 4 2 2 4 3" xfId="18699"/>
    <cellStyle name="Comma 3 4 2 2 4 4" xfId="19095"/>
    <cellStyle name="Comma 3 4 2 2 4 5" xfId="19491"/>
    <cellStyle name="Comma 3 4 2 2 4 6" xfId="19887"/>
    <cellStyle name="Comma 3 4 2 2 5" xfId="18105"/>
    <cellStyle name="Comma 3 4 2 2 6" xfId="18501"/>
    <cellStyle name="Comma 3 4 2 2 7" xfId="18897"/>
    <cellStyle name="Comma 3 4 2 2 8" xfId="19293"/>
    <cellStyle name="Comma 3 4 2 2 9" xfId="19689"/>
    <cellStyle name="Comma 3 4 2 3" xfId="4391"/>
    <cellStyle name="Comma 3 4 2 3 2" xfId="8873"/>
    <cellStyle name="Comma 3 4 2 3 2 2" xfId="17903"/>
    <cellStyle name="Comma 3 4 2 3 2 2 2" xfId="18391"/>
    <cellStyle name="Comma 3 4 2 3 2 2 3" xfId="18787"/>
    <cellStyle name="Comma 3 4 2 3 2 2 4" xfId="19183"/>
    <cellStyle name="Comma 3 4 2 3 2 2 5" xfId="19579"/>
    <cellStyle name="Comma 3 4 2 3 2 2 6" xfId="19975"/>
    <cellStyle name="Comma 3 4 2 3 2 3" xfId="18193"/>
    <cellStyle name="Comma 3 4 2 3 2 4" xfId="18589"/>
    <cellStyle name="Comma 3 4 2 3 2 5" xfId="18985"/>
    <cellStyle name="Comma 3 4 2 3 2 6" xfId="19381"/>
    <cellStyle name="Comma 3 4 2 3 2 7" xfId="19777"/>
    <cellStyle name="Comma 3 4 2 3 3" xfId="9031"/>
    <cellStyle name="Comma 3 4 2 3 3 2" xfId="18061"/>
    <cellStyle name="Comma 3 4 2 3 3 2 2" xfId="18457"/>
    <cellStyle name="Comma 3 4 2 3 3 2 3" xfId="18853"/>
    <cellStyle name="Comma 3 4 2 3 3 2 4" xfId="19249"/>
    <cellStyle name="Comma 3 4 2 3 3 2 5" xfId="19645"/>
    <cellStyle name="Comma 3 4 2 3 3 2 6" xfId="20041"/>
    <cellStyle name="Comma 3 4 2 3 3 3" xfId="18259"/>
    <cellStyle name="Comma 3 4 2 3 3 4" xfId="18655"/>
    <cellStyle name="Comma 3 4 2 3 3 5" xfId="19051"/>
    <cellStyle name="Comma 3 4 2 3 3 6" xfId="19447"/>
    <cellStyle name="Comma 3 4 2 3 3 7" xfId="19843"/>
    <cellStyle name="Comma 3 4 2 3 4" xfId="13421"/>
    <cellStyle name="Comma 3 4 2 3 4 2" xfId="18325"/>
    <cellStyle name="Comma 3 4 2 3 4 3" xfId="18721"/>
    <cellStyle name="Comma 3 4 2 3 4 4" xfId="19117"/>
    <cellStyle name="Comma 3 4 2 3 4 5" xfId="19513"/>
    <cellStyle name="Comma 3 4 2 3 4 6" xfId="19909"/>
    <cellStyle name="Comma 3 4 2 3 5" xfId="18127"/>
    <cellStyle name="Comma 3 4 2 3 6" xfId="18523"/>
    <cellStyle name="Comma 3 4 2 3 7" xfId="18919"/>
    <cellStyle name="Comma 3 4 2 3 8" xfId="19315"/>
    <cellStyle name="Comma 3 4 2 3 9" xfId="19711"/>
    <cellStyle name="Comma 3 4 2 4" xfId="5885"/>
    <cellStyle name="Comma 3 4 2 4 2" xfId="14915"/>
    <cellStyle name="Comma 3 4 2 4 2 2" xfId="18347"/>
    <cellStyle name="Comma 3 4 2 4 2 3" xfId="18743"/>
    <cellStyle name="Comma 3 4 2 4 2 4" xfId="19139"/>
    <cellStyle name="Comma 3 4 2 4 2 5" xfId="19535"/>
    <cellStyle name="Comma 3 4 2 4 2 6" xfId="19931"/>
    <cellStyle name="Comma 3 4 2 4 3" xfId="18149"/>
    <cellStyle name="Comma 3 4 2 4 4" xfId="18545"/>
    <cellStyle name="Comma 3 4 2 4 5" xfId="18941"/>
    <cellStyle name="Comma 3 4 2 4 6" xfId="19337"/>
    <cellStyle name="Comma 3 4 2 4 7" xfId="19733"/>
    <cellStyle name="Comma 3 4 2 5" xfId="8987"/>
    <cellStyle name="Comma 3 4 2 5 2" xfId="18017"/>
    <cellStyle name="Comma 3 4 2 5 2 2" xfId="18413"/>
    <cellStyle name="Comma 3 4 2 5 2 3" xfId="18809"/>
    <cellStyle name="Comma 3 4 2 5 2 4" xfId="19205"/>
    <cellStyle name="Comma 3 4 2 5 2 5" xfId="19601"/>
    <cellStyle name="Comma 3 4 2 5 2 6" xfId="19997"/>
    <cellStyle name="Comma 3 4 2 5 3" xfId="18215"/>
    <cellStyle name="Comma 3 4 2 5 4" xfId="18611"/>
    <cellStyle name="Comma 3 4 2 5 5" xfId="19007"/>
    <cellStyle name="Comma 3 4 2 5 6" xfId="19403"/>
    <cellStyle name="Comma 3 4 2 5 7" xfId="19799"/>
    <cellStyle name="Comma 3 4 2 6" xfId="10433"/>
    <cellStyle name="Comma 3 4 2 6 2" xfId="18281"/>
    <cellStyle name="Comma 3 4 2 6 3" xfId="18677"/>
    <cellStyle name="Comma 3 4 2 6 4" xfId="19073"/>
    <cellStyle name="Comma 3 4 2 6 5" xfId="19469"/>
    <cellStyle name="Comma 3 4 2 6 6" xfId="19865"/>
    <cellStyle name="Comma 3 4 2 7" xfId="18083"/>
    <cellStyle name="Comma 3 4 2 8" xfId="18479"/>
    <cellStyle name="Comma 3 4 2 9" xfId="18875"/>
    <cellStyle name="Comma 3 4 3" xfId="2150"/>
    <cellStyle name="Comma 3 4 3 2" xfId="6632"/>
    <cellStyle name="Comma 3 4 3 2 2" xfId="15662"/>
    <cellStyle name="Comma 3 4 3 2 2 2" xfId="18358"/>
    <cellStyle name="Comma 3 4 3 2 2 3" xfId="18754"/>
    <cellStyle name="Comma 3 4 3 2 2 4" xfId="19150"/>
    <cellStyle name="Comma 3 4 3 2 2 5" xfId="19546"/>
    <cellStyle name="Comma 3 4 3 2 2 6" xfId="19942"/>
    <cellStyle name="Comma 3 4 3 2 3" xfId="18160"/>
    <cellStyle name="Comma 3 4 3 2 4" xfId="18556"/>
    <cellStyle name="Comma 3 4 3 2 5" xfId="18952"/>
    <cellStyle name="Comma 3 4 3 2 6" xfId="19348"/>
    <cellStyle name="Comma 3 4 3 2 7" xfId="19744"/>
    <cellStyle name="Comma 3 4 3 3" xfId="8998"/>
    <cellStyle name="Comma 3 4 3 3 2" xfId="18028"/>
    <cellStyle name="Comma 3 4 3 3 2 2" xfId="18424"/>
    <cellStyle name="Comma 3 4 3 3 2 3" xfId="18820"/>
    <cellStyle name="Comma 3 4 3 3 2 4" xfId="19216"/>
    <cellStyle name="Comma 3 4 3 3 2 5" xfId="19612"/>
    <cellStyle name="Comma 3 4 3 3 2 6" xfId="20008"/>
    <cellStyle name="Comma 3 4 3 3 3" xfId="18226"/>
    <cellStyle name="Comma 3 4 3 3 4" xfId="18622"/>
    <cellStyle name="Comma 3 4 3 3 5" xfId="19018"/>
    <cellStyle name="Comma 3 4 3 3 6" xfId="19414"/>
    <cellStyle name="Comma 3 4 3 3 7" xfId="19810"/>
    <cellStyle name="Comma 3 4 3 4" xfId="11180"/>
    <cellStyle name="Comma 3 4 3 4 2" xfId="18292"/>
    <cellStyle name="Comma 3 4 3 4 3" xfId="18688"/>
    <cellStyle name="Comma 3 4 3 4 4" xfId="19084"/>
    <cellStyle name="Comma 3 4 3 4 5" xfId="19480"/>
    <cellStyle name="Comma 3 4 3 4 6" xfId="19876"/>
    <cellStyle name="Comma 3 4 3 5" xfId="18094"/>
    <cellStyle name="Comma 3 4 3 6" xfId="18490"/>
    <cellStyle name="Comma 3 4 3 7" xfId="18886"/>
    <cellStyle name="Comma 3 4 3 8" xfId="19282"/>
    <cellStyle name="Comma 3 4 3 9" xfId="19678"/>
    <cellStyle name="Comma 3 4 4" xfId="3644"/>
    <cellStyle name="Comma 3 4 4 2" xfId="8126"/>
    <cellStyle name="Comma 3 4 4 2 2" xfId="17156"/>
    <cellStyle name="Comma 3 4 4 2 2 2" xfId="18380"/>
    <cellStyle name="Comma 3 4 4 2 2 3" xfId="18776"/>
    <cellStyle name="Comma 3 4 4 2 2 4" xfId="19172"/>
    <cellStyle name="Comma 3 4 4 2 2 5" xfId="19568"/>
    <cellStyle name="Comma 3 4 4 2 2 6" xfId="19964"/>
    <cellStyle name="Comma 3 4 4 2 3" xfId="18182"/>
    <cellStyle name="Comma 3 4 4 2 4" xfId="18578"/>
    <cellStyle name="Comma 3 4 4 2 5" xfId="18974"/>
    <cellStyle name="Comma 3 4 4 2 6" xfId="19370"/>
    <cellStyle name="Comma 3 4 4 2 7" xfId="19766"/>
    <cellStyle name="Comma 3 4 4 3" xfId="9020"/>
    <cellStyle name="Comma 3 4 4 3 2" xfId="18050"/>
    <cellStyle name="Comma 3 4 4 3 2 2" xfId="18446"/>
    <cellStyle name="Comma 3 4 4 3 2 3" xfId="18842"/>
    <cellStyle name="Comma 3 4 4 3 2 4" xfId="19238"/>
    <cellStyle name="Comma 3 4 4 3 2 5" xfId="19634"/>
    <cellStyle name="Comma 3 4 4 3 2 6" xfId="20030"/>
    <cellStyle name="Comma 3 4 4 3 3" xfId="18248"/>
    <cellStyle name="Comma 3 4 4 3 4" xfId="18644"/>
    <cellStyle name="Comma 3 4 4 3 5" xfId="19040"/>
    <cellStyle name="Comma 3 4 4 3 6" xfId="19436"/>
    <cellStyle name="Comma 3 4 4 3 7" xfId="19832"/>
    <cellStyle name="Comma 3 4 4 4" xfId="12674"/>
    <cellStyle name="Comma 3 4 4 4 2" xfId="18314"/>
    <cellStyle name="Comma 3 4 4 4 3" xfId="18710"/>
    <cellStyle name="Comma 3 4 4 4 4" xfId="19106"/>
    <cellStyle name="Comma 3 4 4 4 5" xfId="19502"/>
    <cellStyle name="Comma 3 4 4 4 6" xfId="19898"/>
    <cellStyle name="Comma 3 4 4 5" xfId="18116"/>
    <cellStyle name="Comma 3 4 4 6" xfId="18512"/>
    <cellStyle name="Comma 3 4 4 7" xfId="18908"/>
    <cellStyle name="Comma 3 4 4 8" xfId="19304"/>
    <cellStyle name="Comma 3 4 4 9" xfId="19700"/>
    <cellStyle name="Comma 3 4 5" xfId="5138"/>
    <cellStyle name="Comma 3 4 5 2" xfId="14168"/>
    <cellStyle name="Comma 3 4 5 2 2" xfId="18336"/>
    <cellStyle name="Comma 3 4 5 2 3" xfId="18732"/>
    <cellStyle name="Comma 3 4 5 2 4" xfId="19128"/>
    <cellStyle name="Comma 3 4 5 2 5" xfId="19524"/>
    <cellStyle name="Comma 3 4 5 2 6" xfId="19920"/>
    <cellStyle name="Comma 3 4 5 3" xfId="18138"/>
    <cellStyle name="Comma 3 4 5 4" xfId="18534"/>
    <cellStyle name="Comma 3 4 5 5" xfId="18930"/>
    <cellStyle name="Comma 3 4 5 6" xfId="19326"/>
    <cellStyle name="Comma 3 4 5 7" xfId="19722"/>
    <cellStyle name="Comma 3 4 6" xfId="8976"/>
    <cellStyle name="Comma 3 4 6 2" xfId="18006"/>
    <cellStyle name="Comma 3 4 6 2 2" xfId="18402"/>
    <cellStyle name="Comma 3 4 6 2 3" xfId="18798"/>
    <cellStyle name="Comma 3 4 6 2 4" xfId="19194"/>
    <cellStyle name="Comma 3 4 6 2 5" xfId="19590"/>
    <cellStyle name="Comma 3 4 6 2 6" xfId="19986"/>
    <cellStyle name="Comma 3 4 6 3" xfId="18204"/>
    <cellStyle name="Comma 3 4 6 4" xfId="18600"/>
    <cellStyle name="Comma 3 4 6 5" xfId="18996"/>
    <cellStyle name="Comma 3 4 6 6" xfId="19392"/>
    <cellStyle name="Comma 3 4 6 7" xfId="19788"/>
    <cellStyle name="Comma 3 4 7" xfId="9686"/>
    <cellStyle name="Comma 3 4 7 2" xfId="18270"/>
    <cellStyle name="Comma 3 4 7 3" xfId="18666"/>
    <cellStyle name="Comma 3 4 7 4" xfId="19062"/>
    <cellStyle name="Comma 3 4 7 5" xfId="19458"/>
    <cellStyle name="Comma 3 4 7 6" xfId="19854"/>
    <cellStyle name="Comma 3 4 8" xfId="18072"/>
    <cellStyle name="Comma 3 4 9" xfId="18468"/>
    <cellStyle name="Comma 3 5" xfId="843"/>
    <cellStyle name="Comma 3 5 10" xfId="18867"/>
    <cellStyle name="Comma 3 5 11" xfId="19263"/>
    <cellStyle name="Comma 3 5 12" xfId="19659"/>
    <cellStyle name="Comma 3 5 2" xfId="1498"/>
    <cellStyle name="Comma 3 5 2 10" xfId="19274"/>
    <cellStyle name="Comma 3 5 2 11" xfId="19670"/>
    <cellStyle name="Comma 3 5 2 2" xfId="2992"/>
    <cellStyle name="Comma 3 5 2 2 2" xfId="7474"/>
    <cellStyle name="Comma 3 5 2 2 2 2" xfId="16504"/>
    <cellStyle name="Comma 3 5 2 2 2 2 2" xfId="18372"/>
    <cellStyle name="Comma 3 5 2 2 2 2 3" xfId="18768"/>
    <cellStyle name="Comma 3 5 2 2 2 2 4" xfId="19164"/>
    <cellStyle name="Comma 3 5 2 2 2 2 5" xfId="19560"/>
    <cellStyle name="Comma 3 5 2 2 2 2 6" xfId="19956"/>
    <cellStyle name="Comma 3 5 2 2 2 3" xfId="18174"/>
    <cellStyle name="Comma 3 5 2 2 2 4" xfId="18570"/>
    <cellStyle name="Comma 3 5 2 2 2 5" xfId="18966"/>
    <cellStyle name="Comma 3 5 2 2 2 6" xfId="19362"/>
    <cellStyle name="Comma 3 5 2 2 2 7" xfId="19758"/>
    <cellStyle name="Comma 3 5 2 2 3" xfId="9012"/>
    <cellStyle name="Comma 3 5 2 2 3 2" xfId="18042"/>
    <cellStyle name="Comma 3 5 2 2 3 2 2" xfId="18438"/>
    <cellStyle name="Comma 3 5 2 2 3 2 3" xfId="18834"/>
    <cellStyle name="Comma 3 5 2 2 3 2 4" xfId="19230"/>
    <cellStyle name="Comma 3 5 2 2 3 2 5" xfId="19626"/>
    <cellStyle name="Comma 3 5 2 2 3 2 6" xfId="20022"/>
    <cellStyle name="Comma 3 5 2 2 3 3" xfId="18240"/>
    <cellStyle name="Comma 3 5 2 2 3 4" xfId="18636"/>
    <cellStyle name="Comma 3 5 2 2 3 5" xfId="19032"/>
    <cellStyle name="Comma 3 5 2 2 3 6" xfId="19428"/>
    <cellStyle name="Comma 3 5 2 2 3 7" xfId="19824"/>
    <cellStyle name="Comma 3 5 2 2 4" xfId="12022"/>
    <cellStyle name="Comma 3 5 2 2 4 2" xfId="18306"/>
    <cellStyle name="Comma 3 5 2 2 4 3" xfId="18702"/>
    <cellStyle name="Comma 3 5 2 2 4 4" xfId="19098"/>
    <cellStyle name="Comma 3 5 2 2 4 5" xfId="19494"/>
    <cellStyle name="Comma 3 5 2 2 4 6" xfId="19890"/>
    <cellStyle name="Comma 3 5 2 2 5" xfId="18108"/>
    <cellStyle name="Comma 3 5 2 2 6" xfId="18504"/>
    <cellStyle name="Comma 3 5 2 2 7" xfId="18900"/>
    <cellStyle name="Comma 3 5 2 2 8" xfId="19296"/>
    <cellStyle name="Comma 3 5 2 2 9" xfId="19692"/>
    <cellStyle name="Comma 3 5 2 3" xfId="4486"/>
    <cellStyle name="Comma 3 5 2 3 2" xfId="8968"/>
    <cellStyle name="Comma 3 5 2 3 2 2" xfId="17998"/>
    <cellStyle name="Comma 3 5 2 3 2 2 2" xfId="18394"/>
    <cellStyle name="Comma 3 5 2 3 2 2 3" xfId="18790"/>
    <cellStyle name="Comma 3 5 2 3 2 2 4" xfId="19186"/>
    <cellStyle name="Comma 3 5 2 3 2 2 5" xfId="19582"/>
    <cellStyle name="Comma 3 5 2 3 2 2 6" xfId="19978"/>
    <cellStyle name="Comma 3 5 2 3 2 3" xfId="18196"/>
    <cellStyle name="Comma 3 5 2 3 2 4" xfId="18592"/>
    <cellStyle name="Comma 3 5 2 3 2 5" xfId="18988"/>
    <cellStyle name="Comma 3 5 2 3 2 6" xfId="19384"/>
    <cellStyle name="Comma 3 5 2 3 2 7" xfId="19780"/>
    <cellStyle name="Comma 3 5 2 3 3" xfId="9034"/>
    <cellStyle name="Comma 3 5 2 3 3 2" xfId="18064"/>
    <cellStyle name="Comma 3 5 2 3 3 2 2" xfId="18460"/>
    <cellStyle name="Comma 3 5 2 3 3 2 3" xfId="18856"/>
    <cellStyle name="Comma 3 5 2 3 3 2 4" xfId="19252"/>
    <cellStyle name="Comma 3 5 2 3 3 2 5" xfId="19648"/>
    <cellStyle name="Comma 3 5 2 3 3 2 6" xfId="20044"/>
    <cellStyle name="Comma 3 5 2 3 3 3" xfId="18262"/>
    <cellStyle name="Comma 3 5 2 3 3 4" xfId="18658"/>
    <cellStyle name="Comma 3 5 2 3 3 5" xfId="19054"/>
    <cellStyle name="Comma 3 5 2 3 3 6" xfId="19450"/>
    <cellStyle name="Comma 3 5 2 3 3 7" xfId="19846"/>
    <cellStyle name="Comma 3 5 2 3 4" xfId="13516"/>
    <cellStyle name="Comma 3 5 2 3 4 2" xfId="18328"/>
    <cellStyle name="Comma 3 5 2 3 4 3" xfId="18724"/>
    <cellStyle name="Comma 3 5 2 3 4 4" xfId="19120"/>
    <cellStyle name="Comma 3 5 2 3 4 5" xfId="19516"/>
    <cellStyle name="Comma 3 5 2 3 4 6" xfId="19912"/>
    <cellStyle name="Comma 3 5 2 3 5" xfId="18130"/>
    <cellStyle name="Comma 3 5 2 3 6" xfId="18526"/>
    <cellStyle name="Comma 3 5 2 3 7" xfId="18922"/>
    <cellStyle name="Comma 3 5 2 3 8" xfId="19318"/>
    <cellStyle name="Comma 3 5 2 3 9" xfId="19714"/>
    <cellStyle name="Comma 3 5 2 4" xfId="5980"/>
    <cellStyle name="Comma 3 5 2 4 2" xfId="15010"/>
    <cellStyle name="Comma 3 5 2 4 2 2" xfId="18350"/>
    <cellStyle name="Comma 3 5 2 4 2 3" xfId="18746"/>
    <cellStyle name="Comma 3 5 2 4 2 4" xfId="19142"/>
    <cellStyle name="Comma 3 5 2 4 2 5" xfId="19538"/>
    <cellStyle name="Comma 3 5 2 4 2 6" xfId="19934"/>
    <cellStyle name="Comma 3 5 2 4 3" xfId="18152"/>
    <cellStyle name="Comma 3 5 2 4 4" xfId="18548"/>
    <cellStyle name="Comma 3 5 2 4 5" xfId="18944"/>
    <cellStyle name="Comma 3 5 2 4 6" xfId="19340"/>
    <cellStyle name="Comma 3 5 2 4 7" xfId="19736"/>
    <cellStyle name="Comma 3 5 2 5" xfId="8990"/>
    <cellStyle name="Comma 3 5 2 5 2" xfId="18020"/>
    <cellStyle name="Comma 3 5 2 5 2 2" xfId="18416"/>
    <cellStyle name="Comma 3 5 2 5 2 3" xfId="18812"/>
    <cellStyle name="Comma 3 5 2 5 2 4" xfId="19208"/>
    <cellStyle name="Comma 3 5 2 5 2 5" xfId="19604"/>
    <cellStyle name="Comma 3 5 2 5 2 6" xfId="20000"/>
    <cellStyle name="Comma 3 5 2 5 3" xfId="18218"/>
    <cellStyle name="Comma 3 5 2 5 4" xfId="18614"/>
    <cellStyle name="Comma 3 5 2 5 5" xfId="19010"/>
    <cellStyle name="Comma 3 5 2 5 6" xfId="19406"/>
    <cellStyle name="Comma 3 5 2 5 7" xfId="19802"/>
    <cellStyle name="Comma 3 5 2 6" xfId="10528"/>
    <cellStyle name="Comma 3 5 2 6 2" xfId="18284"/>
    <cellStyle name="Comma 3 5 2 6 3" xfId="18680"/>
    <cellStyle name="Comma 3 5 2 6 4" xfId="19076"/>
    <cellStyle name="Comma 3 5 2 6 5" xfId="19472"/>
    <cellStyle name="Comma 3 5 2 6 6" xfId="19868"/>
    <cellStyle name="Comma 3 5 2 7" xfId="18086"/>
    <cellStyle name="Comma 3 5 2 8" xfId="18482"/>
    <cellStyle name="Comma 3 5 2 9" xfId="18878"/>
    <cellStyle name="Comma 3 5 3" xfId="2337"/>
    <cellStyle name="Comma 3 5 3 2" xfId="6819"/>
    <cellStyle name="Comma 3 5 3 2 2" xfId="15849"/>
    <cellStyle name="Comma 3 5 3 2 2 2" xfId="18361"/>
    <cellStyle name="Comma 3 5 3 2 2 3" xfId="18757"/>
    <cellStyle name="Comma 3 5 3 2 2 4" xfId="19153"/>
    <cellStyle name="Comma 3 5 3 2 2 5" xfId="19549"/>
    <cellStyle name="Comma 3 5 3 2 2 6" xfId="19945"/>
    <cellStyle name="Comma 3 5 3 2 3" xfId="18163"/>
    <cellStyle name="Comma 3 5 3 2 4" xfId="18559"/>
    <cellStyle name="Comma 3 5 3 2 5" xfId="18955"/>
    <cellStyle name="Comma 3 5 3 2 6" xfId="19351"/>
    <cellStyle name="Comma 3 5 3 2 7" xfId="19747"/>
    <cellStyle name="Comma 3 5 3 3" xfId="9001"/>
    <cellStyle name="Comma 3 5 3 3 2" xfId="18031"/>
    <cellStyle name="Comma 3 5 3 3 2 2" xfId="18427"/>
    <cellStyle name="Comma 3 5 3 3 2 3" xfId="18823"/>
    <cellStyle name="Comma 3 5 3 3 2 4" xfId="19219"/>
    <cellStyle name="Comma 3 5 3 3 2 5" xfId="19615"/>
    <cellStyle name="Comma 3 5 3 3 2 6" xfId="20011"/>
    <cellStyle name="Comma 3 5 3 3 3" xfId="18229"/>
    <cellStyle name="Comma 3 5 3 3 4" xfId="18625"/>
    <cellStyle name="Comma 3 5 3 3 5" xfId="19021"/>
    <cellStyle name="Comma 3 5 3 3 6" xfId="19417"/>
    <cellStyle name="Comma 3 5 3 3 7" xfId="19813"/>
    <cellStyle name="Comma 3 5 3 4" xfId="11367"/>
    <cellStyle name="Comma 3 5 3 4 2" xfId="18295"/>
    <cellStyle name="Comma 3 5 3 4 3" xfId="18691"/>
    <cellStyle name="Comma 3 5 3 4 4" xfId="19087"/>
    <cellStyle name="Comma 3 5 3 4 5" xfId="19483"/>
    <cellStyle name="Comma 3 5 3 4 6" xfId="19879"/>
    <cellStyle name="Comma 3 5 3 5" xfId="18097"/>
    <cellStyle name="Comma 3 5 3 6" xfId="18493"/>
    <cellStyle name="Comma 3 5 3 7" xfId="18889"/>
    <cellStyle name="Comma 3 5 3 8" xfId="19285"/>
    <cellStyle name="Comma 3 5 3 9" xfId="19681"/>
    <cellStyle name="Comma 3 5 4" xfId="3831"/>
    <cellStyle name="Comma 3 5 4 2" xfId="8313"/>
    <cellStyle name="Comma 3 5 4 2 2" xfId="17343"/>
    <cellStyle name="Comma 3 5 4 2 2 2" xfId="18383"/>
    <cellStyle name="Comma 3 5 4 2 2 3" xfId="18779"/>
    <cellStyle name="Comma 3 5 4 2 2 4" xfId="19175"/>
    <cellStyle name="Comma 3 5 4 2 2 5" xfId="19571"/>
    <cellStyle name="Comma 3 5 4 2 2 6" xfId="19967"/>
    <cellStyle name="Comma 3 5 4 2 3" xfId="18185"/>
    <cellStyle name="Comma 3 5 4 2 4" xfId="18581"/>
    <cellStyle name="Comma 3 5 4 2 5" xfId="18977"/>
    <cellStyle name="Comma 3 5 4 2 6" xfId="19373"/>
    <cellStyle name="Comma 3 5 4 2 7" xfId="19769"/>
    <cellStyle name="Comma 3 5 4 3" xfId="9023"/>
    <cellStyle name="Comma 3 5 4 3 2" xfId="18053"/>
    <cellStyle name="Comma 3 5 4 3 2 2" xfId="18449"/>
    <cellStyle name="Comma 3 5 4 3 2 3" xfId="18845"/>
    <cellStyle name="Comma 3 5 4 3 2 4" xfId="19241"/>
    <cellStyle name="Comma 3 5 4 3 2 5" xfId="19637"/>
    <cellStyle name="Comma 3 5 4 3 2 6" xfId="20033"/>
    <cellStyle name="Comma 3 5 4 3 3" xfId="18251"/>
    <cellStyle name="Comma 3 5 4 3 4" xfId="18647"/>
    <cellStyle name="Comma 3 5 4 3 5" xfId="19043"/>
    <cellStyle name="Comma 3 5 4 3 6" xfId="19439"/>
    <cellStyle name="Comma 3 5 4 3 7" xfId="19835"/>
    <cellStyle name="Comma 3 5 4 4" xfId="12861"/>
    <cellStyle name="Comma 3 5 4 4 2" xfId="18317"/>
    <cellStyle name="Comma 3 5 4 4 3" xfId="18713"/>
    <cellStyle name="Comma 3 5 4 4 4" xfId="19109"/>
    <cellStyle name="Comma 3 5 4 4 5" xfId="19505"/>
    <cellStyle name="Comma 3 5 4 4 6" xfId="19901"/>
    <cellStyle name="Comma 3 5 4 5" xfId="18119"/>
    <cellStyle name="Comma 3 5 4 6" xfId="18515"/>
    <cellStyle name="Comma 3 5 4 7" xfId="18911"/>
    <cellStyle name="Comma 3 5 4 8" xfId="19307"/>
    <cellStyle name="Comma 3 5 4 9" xfId="19703"/>
    <cellStyle name="Comma 3 5 5" xfId="5325"/>
    <cellStyle name="Comma 3 5 5 2" xfId="14355"/>
    <cellStyle name="Comma 3 5 5 2 2" xfId="18339"/>
    <cellStyle name="Comma 3 5 5 2 3" xfId="18735"/>
    <cellStyle name="Comma 3 5 5 2 4" xfId="19131"/>
    <cellStyle name="Comma 3 5 5 2 5" xfId="19527"/>
    <cellStyle name="Comma 3 5 5 2 6" xfId="19923"/>
    <cellStyle name="Comma 3 5 5 3" xfId="18141"/>
    <cellStyle name="Comma 3 5 5 4" xfId="18537"/>
    <cellStyle name="Comma 3 5 5 5" xfId="18933"/>
    <cellStyle name="Comma 3 5 5 6" xfId="19329"/>
    <cellStyle name="Comma 3 5 5 7" xfId="19725"/>
    <cellStyle name="Comma 3 5 6" xfId="8979"/>
    <cellStyle name="Comma 3 5 6 2" xfId="18009"/>
    <cellStyle name="Comma 3 5 6 2 2" xfId="18405"/>
    <cellStyle name="Comma 3 5 6 2 3" xfId="18801"/>
    <cellStyle name="Comma 3 5 6 2 4" xfId="19197"/>
    <cellStyle name="Comma 3 5 6 2 5" xfId="19593"/>
    <cellStyle name="Comma 3 5 6 2 6" xfId="19989"/>
    <cellStyle name="Comma 3 5 6 3" xfId="18207"/>
    <cellStyle name="Comma 3 5 6 4" xfId="18603"/>
    <cellStyle name="Comma 3 5 6 5" xfId="18999"/>
    <cellStyle name="Comma 3 5 6 6" xfId="19395"/>
    <cellStyle name="Comma 3 5 6 7" xfId="19791"/>
    <cellStyle name="Comma 3 5 7" xfId="9873"/>
    <cellStyle name="Comma 3 5 7 2" xfId="18273"/>
    <cellStyle name="Comma 3 5 7 3" xfId="18669"/>
    <cellStyle name="Comma 3 5 7 4" xfId="19065"/>
    <cellStyle name="Comma 3 5 7 5" xfId="19461"/>
    <cellStyle name="Comma 3 5 7 6" xfId="19857"/>
    <cellStyle name="Comma 3 5 8" xfId="18075"/>
    <cellStyle name="Comma 3 5 9" xfId="18471"/>
    <cellStyle name="Comma 3 6" xfId="1121"/>
    <cellStyle name="Comma 3 6 10" xfId="19265"/>
    <cellStyle name="Comma 3 6 11" xfId="19661"/>
    <cellStyle name="Comma 3 6 2" xfId="2615"/>
    <cellStyle name="Comma 3 6 2 2" xfId="7097"/>
    <cellStyle name="Comma 3 6 2 2 2" xfId="16127"/>
    <cellStyle name="Comma 3 6 2 2 2 2" xfId="18363"/>
    <cellStyle name="Comma 3 6 2 2 2 3" xfId="18759"/>
    <cellStyle name="Comma 3 6 2 2 2 4" xfId="19155"/>
    <cellStyle name="Comma 3 6 2 2 2 5" xfId="19551"/>
    <cellStyle name="Comma 3 6 2 2 2 6" xfId="19947"/>
    <cellStyle name="Comma 3 6 2 2 3" xfId="18165"/>
    <cellStyle name="Comma 3 6 2 2 4" xfId="18561"/>
    <cellStyle name="Comma 3 6 2 2 5" xfId="18957"/>
    <cellStyle name="Comma 3 6 2 2 6" xfId="19353"/>
    <cellStyle name="Comma 3 6 2 2 7" xfId="19749"/>
    <cellStyle name="Comma 3 6 2 3" xfId="9003"/>
    <cellStyle name="Comma 3 6 2 3 2" xfId="18033"/>
    <cellStyle name="Comma 3 6 2 3 2 2" xfId="18429"/>
    <cellStyle name="Comma 3 6 2 3 2 3" xfId="18825"/>
    <cellStyle name="Comma 3 6 2 3 2 4" xfId="19221"/>
    <cellStyle name="Comma 3 6 2 3 2 5" xfId="19617"/>
    <cellStyle name="Comma 3 6 2 3 2 6" xfId="20013"/>
    <cellStyle name="Comma 3 6 2 3 3" xfId="18231"/>
    <cellStyle name="Comma 3 6 2 3 4" xfId="18627"/>
    <cellStyle name="Comma 3 6 2 3 5" xfId="19023"/>
    <cellStyle name="Comma 3 6 2 3 6" xfId="19419"/>
    <cellStyle name="Comma 3 6 2 3 7" xfId="19815"/>
    <cellStyle name="Comma 3 6 2 4" xfId="11645"/>
    <cellStyle name="Comma 3 6 2 4 2" xfId="18297"/>
    <cellStyle name="Comma 3 6 2 4 3" xfId="18693"/>
    <cellStyle name="Comma 3 6 2 4 4" xfId="19089"/>
    <cellStyle name="Comma 3 6 2 4 5" xfId="19485"/>
    <cellStyle name="Comma 3 6 2 4 6" xfId="19881"/>
    <cellStyle name="Comma 3 6 2 5" xfId="18099"/>
    <cellStyle name="Comma 3 6 2 6" xfId="18495"/>
    <cellStyle name="Comma 3 6 2 7" xfId="18891"/>
    <cellStyle name="Comma 3 6 2 8" xfId="19287"/>
    <cellStyle name="Comma 3 6 2 9" xfId="19683"/>
    <cellStyle name="Comma 3 6 3" xfId="4109"/>
    <cellStyle name="Comma 3 6 3 2" xfId="8591"/>
    <cellStyle name="Comma 3 6 3 2 2" xfId="17621"/>
    <cellStyle name="Comma 3 6 3 2 2 2" xfId="18385"/>
    <cellStyle name="Comma 3 6 3 2 2 3" xfId="18781"/>
    <cellStyle name="Comma 3 6 3 2 2 4" xfId="19177"/>
    <cellStyle name="Comma 3 6 3 2 2 5" xfId="19573"/>
    <cellStyle name="Comma 3 6 3 2 2 6" xfId="19969"/>
    <cellStyle name="Comma 3 6 3 2 3" xfId="18187"/>
    <cellStyle name="Comma 3 6 3 2 4" xfId="18583"/>
    <cellStyle name="Comma 3 6 3 2 5" xfId="18979"/>
    <cellStyle name="Comma 3 6 3 2 6" xfId="19375"/>
    <cellStyle name="Comma 3 6 3 2 7" xfId="19771"/>
    <cellStyle name="Comma 3 6 3 3" xfId="9025"/>
    <cellStyle name="Comma 3 6 3 3 2" xfId="18055"/>
    <cellStyle name="Comma 3 6 3 3 2 2" xfId="18451"/>
    <cellStyle name="Comma 3 6 3 3 2 3" xfId="18847"/>
    <cellStyle name="Comma 3 6 3 3 2 4" xfId="19243"/>
    <cellStyle name="Comma 3 6 3 3 2 5" xfId="19639"/>
    <cellStyle name="Comma 3 6 3 3 2 6" xfId="20035"/>
    <cellStyle name="Comma 3 6 3 3 3" xfId="18253"/>
    <cellStyle name="Comma 3 6 3 3 4" xfId="18649"/>
    <cellStyle name="Comma 3 6 3 3 5" xfId="19045"/>
    <cellStyle name="Comma 3 6 3 3 6" xfId="19441"/>
    <cellStyle name="Comma 3 6 3 3 7" xfId="19837"/>
    <cellStyle name="Comma 3 6 3 4" xfId="13139"/>
    <cellStyle name="Comma 3 6 3 4 2" xfId="18319"/>
    <cellStyle name="Comma 3 6 3 4 3" xfId="18715"/>
    <cellStyle name="Comma 3 6 3 4 4" xfId="19111"/>
    <cellStyle name="Comma 3 6 3 4 5" xfId="19507"/>
    <cellStyle name="Comma 3 6 3 4 6" xfId="19903"/>
    <cellStyle name="Comma 3 6 3 5" xfId="18121"/>
    <cellStyle name="Comma 3 6 3 6" xfId="18517"/>
    <cellStyle name="Comma 3 6 3 7" xfId="18913"/>
    <cellStyle name="Comma 3 6 3 8" xfId="19309"/>
    <cellStyle name="Comma 3 6 3 9" xfId="19705"/>
    <cellStyle name="Comma 3 6 4" xfId="5603"/>
    <cellStyle name="Comma 3 6 4 2" xfId="14633"/>
    <cellStyle name="Comma 3 6 4 2 2" xfId="18341"/>
    <cellStyle name="Comma 3 6 4 2 3" xfId="18737"/>
    <cellStyle name="Comma 3 6 4 2 4" xfId="19133"/>
    <cellStyle name="Comma 3 6 4 2 5" xfId="19529"/>
    <cellStyle name="Comma 3 6 4 2 6" xfId="19925"/>
    <cellStyle name="Comma 3 6 4 3" xfId="18143"/>
    <cellStyle name="Comma 3 6 4 4" xfId="18539"/>
    <cellStyle name="Comma 3 6 4 5" xfId="18935"/>
    <cellStyle name="Comma 3 6 4 6" xfId="19331"/>
    <cellStyle name="Comma 3 6 4 7" xfId="19727"/>
    <cellStyle name="Comma 3 6 5" xfId="8981"/>
    <cellStyle name="Comma 3 6 5 2" xfId="18011"/>
    <cellStyle name="Comma 3 6 5 2 2" xfId="18407"/>
    <cellStyle name="Comma 3 6 5 2 3" xfId="18803"/>
    <cellStyle name="Comma 3 6 5 2 4" xfId="19199"/>
    <cellStyle name="Comma 3 6 5 2 5" xfId="19595"/>
    <cellStyle name="Comma 3 6 5 2 6" xfId="19991"/>
    <cellStyle name="Comma 3 6 5 3" xfId="18209"/>
    <cellStyle name="Comma 3 6 5 4" xfId="18605"/>
    <cellStyle name="Comma 3 6 5 5" xfId="19001"/>
    <cellStyle name="Comma 3 6 5 6" xfId="19397"/>
    <cellStyle name="Comma 3 6 5 7" xfId="19793"/>
    <cellStyle name="Comma 3 6 6" xfId="10151"/>
    <cellStyle name="Comma 3 6 6 2" xfId="18275"/>
    <cellStyle name="Comma 3 6 6 3" xfId="18671"/>
    <cellStyle name="Comma 3 6 6 4" xfId="19067"/>
    <cellStyle name="Comma 3 6 6 5" xfId="19463"/>
    <cellStyle name="Comma 3 6 6 6" xfId="19859"/>
    <cellStyle name="Comma 3 6 7" xfId="18077"/>
    <cellStyle name="Comma 3 6 8" xfId="18473"/>
    <cellStyle name="Comma 3 6 9" xfId="18869"/>
    <cellStyle name="Comma 3 7" xfId="1592"/>
    <cellStyle name="Comma 3 7 2" xfId="6074"/>
    <cellStyle name="Comma 3 7 2 2" xfId="15104"/>
    <cellStyle name="Comma 3 7 2 2 2" xfId="18352"/>
    <cellStyle name="Comma 3 7 2 2 3" xfId="18748"/>
    <cellStyle name="Comma 3 7 2 2 4" xfId="19144"/>
    <cellStyle name="Comma 3 7 2 2 5" xfId="19540"/>
    <cellStyle name="Comma 3 7 2 2 6" xfId="19936"/>
    <cellStyle name="Comma 3 7 2 3" xfId="18154"/>
    <cellStyle name="Comma 3 7 2 4" xfId="18550"/>
    <cellStyle name="Comma 3 7 2 5" xfId="18946"/>
    <cellStyle name="Comma 3 7 2 6" xfId="19342"/>
    <cellStyle name="Comma 3 7 2 7" xfId="19738"/>
    <cellStyle name="Comma 3 7 3" xfId="8992"/>
    <cellStyle name="Comma 3 7 3 2" xfId="18022"/>
    <cellStyle name="Comma 3 7 3 2 2" xfId="18418"/>
    <cellStyle name="Comma 3 7 3 2 3" xfId="18814"/>
    <cellStyle name="Comma 3 7 3 2 4" xfId="19210"/>
    <cellStyle name="Comma 3 7 3 2 5" xfId="19606"/>
    <cellStyle name="Comma 3 7 3 2 6" xfId="20002"/>
    <cellStyle name="Comma 3 7 3 3" xfId="18220"/>
    <cellStyle name="Comma 3 7 3 4" xfId="18616"/>
    <cellStyle name="Comma 3 7 3 5" xfId="19012"/>
    <cellStyle name="Comma 3 7 3 6" xfId="19408"/>
    <cellStyle name="Comma 3 7 3 7" xfId="19804"/>
    <cellStyle name="Comma 3 7 4" xfId="10622"/>
    <cellStyle name="Comma 3 7 4 2" xfId="18286"/>
    <cellStyle name="Comma 3 7 4 3" xfId="18682"/>
    <cellStyle name="Comma 3 7 4 4" xfId="19078"/>
    <cellStyle name="Comma 3 7 4 5" xfId="19474"/>
    <cellStyle name="Comma 3 7 4 6" xfId="19870"/>
    <cellStyle name="Comma 3 7 5" xfId="18088"/>
    <cellStyle name="Comma 3 7 6" xfId="18484"/>
    <cellStyle name="Comma 3 7 7" xfId="18880"/>
    <cellStyle name="Comma 3 7 8" xfId="19276"/>
    <cellStyle name="Comma 3 7 9" xfId="19672"/>
    <cellStyle name="Comma 3 8" xfId="3086"/>
    <cellStyle name="Comma 3 8 2" xfId="7568"/>
    <cellStyle name="Comma 3 8 2 2" xfId="16598"/>
    <cellStyle name="Comma 3 8 2 2 2" xfId="18374"/>
    <cellStyle name="Comma 3 8 2 2 3" xfId="18770"/>
    <cellStyle name="Comma 3 8 2 2 4" xfId="19166"/>
    <cellStyle name="Comma 3 8 2 2 5" xfId="19562"/>
    <cellStyle name="Comma 3 8 2 2 6" xfId="19958"/>
    <cellStyle name="Comma 3 8 2 3" xfId="18176"/>
    <cellStyle name="Comma 3 8 2 4" xfId="18572"/>
    <cellStyle name="Comma 3 8 2 5" xfId="18968"/>
    <cellStyle name="Comma 3 8 2 6" xfId="19364"/>
    <cellStyle name="Comma 3 8 2 7" xfId="19760"/>
    <cellStyle name="Comma 3 8 3" xfId="9014"/>
    <cellStyle name="Comma 3 8 3 2" xfId="18044"/>
    <cellStyle name="Comma 3 8 3 2 2" xfId="18440"/>
    <cellStyle name="Comma 3 8 3 2 3" xfId="18836"/>
    <cellStyle name="Comma 3 8 3 2 4" xfId="19232"/>
    <cellStyle name="Comma 3 8 3 2 5" xfId="19628"/>
    <cellStyle name="Comma 3 8 3 2 6" xfId="20024"/>
    <cellStyle name="Comma 3 8 3 3" xfId="18242"/>
    <cellStyle name="Comma 3 8 3 4" xfId="18638"/>
    <cellStyle name="Comma 3 8 3 5" xfId="19034"/>
    <cellStyle name="Comma 3 8 3 6" xfId="19430"/>
    <cellStyle name="Comma 3 8 3 7" xfId="19826"/>
    <cellStyle name="Comma 3 8 4" xfId="12116"/>
    <cellStyle name="Comma 3 8 4 2" xfId="18308"/>
    <cellStyle name="Comma 3 8 4 3" xfId="18704"/>
    <cellStyle name="Comma 3 8 4 4" xfId="19100"/>
    <cellStyle name="Comma 3 8 4 5" xfId="19496"/>
    <cellStyle name="Comma 3 8 4 6" xfId="19892"/>
    <cellStyle name="Comma 3 8 5" xfId="18110"/>
    <cellStyle name="Comma 3 8 6" xfId="18506"/>
    <cellStyle name="Comma 3 8 7" xfId="18902"/>
    <cellStyle name="Comma 3 8 8" xfId="19298"/>
    <cellStyle name="Comma 3 8 9" xfId="19694"/>
    <cellStyle name="Comma 3 9" xfId="4580"/>
    <cellStyle name="Comma 3 9 2" xfId="13610"/>
    <cellStyle name="Comma 3 9 2 2" xfId="18330"/>
    <cellStyle name="Comma 3 9 2 3" xfId="18726"/>
    <cellStyle name="Comma 3 9 2 4" xfId="19122"/>
    <cellStyle name="Comma 3 9 2 5" xfId="19518"/>
    <cellStyle name="Comma 3 9 2 6" xfId="19914"/>
    <cellStyle name="Comma 3 9 3" xfId="18132"/>
    <cellStyle name="Comma 3 9 4" xfId="18528"/>
    <cellStyle name="Comma 3 9 5" xfId="18924"/>
    <cellStyle name="Comma 3 9 6" xfId="19320"/>
    <cellStyle name="Comma 3 9 7" xfId="19716"/>
    <cellStyle name="Comma 4" xfId="749"/>
    <cellStyle name="Comma 4 10" xfId="18865"/>
    <cellStyle name="Comma 4 11" xfId="19261"/>
    <cellStyle name="Comma 4 12" xfId="19657"/>
    <cellStyle name="Comma 4 2" xfId="1496"/>
    <cellStyle name="Comma 4 2 10" xfId="19272"/>
    <cellStyle name="Comma 4 2 11" xfId="19668"/>
    <cellStyle name="Comma 4 2 2" xfId="2990"/>
    <cellStyle name="Comma 4 2 2 2" xfId="7472"/>
    <cellStyle name="Comma 4 2 2 2 2" xfId="16502"/>
    <cellStyle name="Comma 4 2 2 2 2 2" xfId="18370"/>
    <cellStyle name="Comma 4 2 2 2 2 3" xfId="18766"/>
    <cellStyle name="Comma 4 2 2 2 2 4" xfId="19162"/>
    <cellStyle name="Comma 4 2 2 2 2 5" xfId="19558"/>
    <cellStyle name="Comma 4 2 2 2 2 6" xfId="19954"/>
    <cellStyle name="Comma 4 2 2 2 3" xfId="18172"/>
    <cellStyle name="Comma 4 2 2 2 4" xfId="18568"/>
    <cellStyle name="Comma 4 2 2 2 5" xfId="18964"/>
    <cellStyle name="Comma 4 2 2 2 6" xfId="19360"/>
    <cellStyle name="Comma 4 2 2 2 7" xfId="19756"/>
    <cellStyle name="Comma 4 2 2 3" xfId="9010"/>
    <cellStyle name="Comma 4 2 2 3 2" xfId="18040"/>
    <cellStyle name="Comma 4 2 2 3 2 2" xfId="18436"/>
    <cellStyle name="Comma 4 2 2 3 2 3" xfId="18832"/>
    <cellStyle name="Comma 4 2 2 3 2 4" xfId="19228"/>
    <cellStyle name="Comma 4 2 2 3 2 5" xfId="19624"/>
    <cellStyle name="Comma 4 2 2 3 2 6" xfId="20020"/>
    <cellStyle name="Comma 4 2 2 3 3" xfId="18238"/>
    <cellStyle name="Comma 4 2 2 3 4" xfId="18634"/>
    <cellStyle name="Comma 4 2 2 3 5" xfId="19030"/>
    <cellStyle name="Comma 4 2 2 3 6" xfId="19426"/>
    <cellStyle name="Comma 4 2 2 3 7" xfId="19822"/>
    <cellStyle name="Comma 4 2 2 4" xfId="12020"/>
    <cellStyle name="Comma 4 2 2 4 2" xfId="18304"/>
    <cellStyle name="Comma 4 2 2 4 3" xfId="18700"/>
    <cellStyle name="Comma 4 2 2 4 4" xfId="19096"/>
    <cellStyle name="Comma 4 2 2 4 5" xfId="19492"/>
    <cellStyle name="Comma 4 2 2 4 6" xfId="19888"/>
    <cellStyle name="Comma 4 2 2 5" xfId="18106"/>
    <cellStyle name="Comma 4 2 2 6" xfId="18502"/>
    <cellStyle name="Comma 4 2 2 7" xfId="18898"/>
    <cellStyle name="Comma 4 2 2 8" xfId="19294"/>
    <cellStyle name="Comma 4 2 2 9" xfId="19690"/>
    <cellStyle name="Comma 4 2 3" xfId="4484"/>
    <cellStyle name="Comma 4 2 3 2" xfId="8966"/>
    <cellStyle name="Comma 4 2 3 2 2" xfId="17996"/>
    <cellStyle name="Comma 4 2 3 2 2 2" xfId="18392"/>
    <cellStyle name="Comma 4 2 3 2 2 3" xfId="18788"/>
    <cellStyle name="Comma 4 2 3 2 2 4" xfId="19184"/>
    <cellStyle name="Comma 4 2 3 2 2 5" xfId="19580"/>
    <cellStyle name="Comma 4 2 3 2 2 6" xfId="19976"/>
    <cellStyle name="Comma 4 2 3 2 3" xfId="18194"/>
    <cellStyle name="Comma 4 2 3 2 4" xfId="18590"/>
    <cellStyle name="Comma 4 2 3 2 5" xfId="18986"/>
    <cellStyle name="Comma 4 2 3 2 6" xfId="19382"/>
    <cellStyle name="Comma 4 2 3 2 7" xfId="19778"/>
    <cellStyle name="Comma 4 2 3 3" xfId="9032"/>
    <cellStyle name="Comma 4 2 3 3 2" xfId="18062"/>
    <cellStyle name="Comma 4 2 3 3 2 2" xfId="18458"/>
    <cellStyle name="Comma 4 2 3 3 2 3" xfId="18854"/>
    <cellStyle name="Comma 4 2 3 3 2 4" xfId="19250"/>
    <cellStyle name="Comma 4 2 3 3 2 5" xfId="19646"/>
    <cellStyle name="Comma 4 2 3 3 2 6" xfId="20042"/>
    <cellStyle name="Comma 4 2 3 3 3" xfId="18260"/>
    <cellStyle name="Comma 4 2 3 3 4" xfId="18656"/>
    <cellStyle name="Comma 4 2 3 3 5" xfId="19052"/>
    <cellStyle name="Comma 4 2 3 3 6" xfId="19448"/>
    <cellStyle name="Comma 4 2 3 3 7" xfId="19844"/>
    <cellStyle name="Comma 4 2 3 4" xfId="13514"/>
    <cellStyle name="Comma 4 2 3 4 2" xfId="18326"/>
    <cellStyle name="Comma 4 2 3 4 3" xfId="18722"/>
    <cellStyle name="Comma 4 2 3 4 4" xfId="19118"/>
    <cellStyle name="Comma 4 2 3 4 5" xfId="19514"/>
    <cellStyle name="Comma 4 2 3 4 6" xfId="19910"/>
    <cellStyle name="Comma 4 2 3 5" xfId="18128"/>
    <cellStyle name="Comma 4 2 3 6" xfId="18524"/>
    <cellStyle name="Comma 4 2 3 7" xfId="18920"/>
    <cellStyle name="Comma 4 2 3 8" xfId="19316"/>
    <cellStyle name="Comma 4 2 3 9" xfId="19712"/>
    <cellStyle name="Comma 4 2 4" xfId="5978"/>
    <cellStyle name="Comma 4 2 4 2" xfId="15008"/>
    <cellStyle name="Comma 4 2 4 2 2" xfId="18348"/>
    <cellStyle name="Comma 4 2 4 2 3" xfId="18744"/>
    <cellStyle name="Comma 4 2 4 2 4" xfId="19140"/>
    <cellStyle name="Comma 4 2 4 2 5" xfId="19536"/>
    <cellStyle name="Comma 4 2 4 2 6" xfId="19932"/>
    <cellStyle name="Comma 4 2 4 3" xfId="18150"/>
    <cellStyle name="Comma 4 2 4 4" xfId="18546"/>
    <cellStyle name="Comma 4 2 4 5" xfId="18942"/>
    <cellStyle name="Comma 4 2 4 6" xfId="19338"/>
    <cellStyle name="Comma 4 2 4 7" xfId="19734"/>
    <cellStyle name="Comma 4 2 5" xfId="8988"/>
    <cellStyle name="Comma 4 2 5 2" xfId="18018"/>
    <cellStyle name="Comma 4 2 5 2 2" xfId="18414"/>
    <cellStyle name="Comma 4 2 5 2 3" xfId="18810"/>
    <cellStyle name="Comma 4 2 5 2 4" xfId="19206"/>
    <cellStyle name="Comma 4 2 5 2 5" xfId="19602"/>
    <cellStyle name="Comma 4 2 5 2 6" xfId="19998"/>
    <cellStyle name="Comma 4 2 5 3" xfId="18216"/>
    <cellStyle name="Comma 4 2 5 4" xfId="18612"/>
    <cellStyle name="Comma 4 2 5 5" xfId="19008"/>
    <cellStyle name="Comma 4 2 5 6" xfId="19404"/>
    <cellStyle name="Comma 4 2 5 7" xfId="19800"/>
    <cellStyle name="Comma 4 2 6" xfId="10526"/>
    <cellStyle name="Comma 4 2 6 2" xfId="18282"/>
    <cellStyle name="Comma 4 2 6 3" xfId="18678"/>
    <cellStyle name="Comma 4 2 6 4" xfId="19074"/>
    <cellStyle name="Comma 4 2 6 5" xfId="19470"/>
    <cellStyle name="Comma 4 2 6 6" xfId="19866"/>
    <cellStyle name="Comma 4 2 7" xfId="18084"/>
    <cellStyle name="Comma 4 2 8" xfId="18480"/>
    <cellStyle name="Comma 4 2 9" xfId="18876"/>
    <cellStyle name="Comma 4 3" xfId="2243"/>
    <cellStyle name="Comma 4 3 2" xfId="6725"/>
    <cellStyle name="Comma 4 3 2 2" xfId="15755"/>
    <cellStyle name="Comma 4 3 2 2 2" xfId="18359"/>
    <cellStyle name="Comma 4 3 2 2 3" xfId="18755"/>
    <cellStyle name="Comma 4 3 2 2 4" xfId="19151"/>
    <cellStyle name="Comma 4 3 2 2 5" xfId="19547"/>
    <cellStyle name="Comma 4 3 2 2 6" xfId="19943"/>
    <cellStyle name="Comma 4 3 2 3" xfId="18161"/>
    <cellStyle name="Comma 4 3 2 4" xfId="18557"/>
    <cellStyle name="Comma 4 3 2 5" xfId="18953"/>
    <cellStyle name="Comma 4 3 2 6" xfId="19349"/>
    <cellStyle name="Comma 4 3 2 7" xfId="19745"/>
    <cellStyle name="Comma 4 3 3" xfId="8999"/>
    <cellStyle name="Comma 4 3 3 2" xfId="18029"/>
    <cellStyle name="Comma 4 3 3 2 2" xfId="18425"/>
    <cellStyle name="Comma 4 3 3 2 3" xfId="18821"/>
    <cellStyle name="Comma 4 3 3 2 4" xfId="19217"/>
    <cellStyle name="Comma 4 3 3 2 5" xfId="19613"/>
    <cellStyle name="Comma 4 3 3 2 6" xfId="20009"/>
    <cellStyle name="Comma 4 3 3 3" xfId="18227"/>
    <cellStyle name="Comma 4 3 3 4" xfId="18623"/>
    <cellStyle name="Comma 4 3 3 5" xfId="19019"/>
    <cellStyle name="Comma 4 3 3 6" xfId="19415"/>
    <cellStyle name="Comma 4 3 3 7" xfId="19811"/>
    <cellStyle name="Comma 4 3 4" xfId="11273"/>
    <cellStyle name="Comma 4 3 4 2" xfId="18293"/>
    <cellStyle name="Comma 4 3 4 3" xfId="18689"/>
    <cellStyle name="Comma 4 3 4 4" xfId="19085"/>
    <cellStyle name="Comma 4 3 4 5" xfId="19481"/>
    <cellStyle name="Comma 4 3 4 6" xfId="19877"/>
    <cellStyle name="Comma 4 3 5" xfId="18095"/>
    <cellStyle name="Comma 4 3 6" xfId="18491"/>
    <cellStyle name="Comma 4 3 7" xfId="18887"/>
    <cellStyle name="Comma 4 3 8" xfId="19283"/>
    <cellStyle name="Comma 4 3 9" xfId="19679"/>
    <cellStyle name="Comma 4 4" xfId="3737"/>
    <cellStyle name="Comma 4 4 2" xfId="8219"/>
    <cellStyle name="Comma 4 4 2 2" xfId="17249"/>
    <cellStyle name="Comma 4 4 2 2 2" xfId="18381"/>
    <cellStyle name="Comma 4 4 2 2 3" xfId="18777"/>
    <cellStyle name="Comma 4 4 2 2 4" xfId="19173"/>
    <cellStyle name="Comma 4 4 2 2 5" xfId="19569"/>
    <cellStyle name="Comma 4 4 2 2 6" xfId="19965"/>
    <cellStyle name="Comma 4 4 2 3" xfId="18183"/>
    <cellStyle name="Comma 4 4 2 4" xfId="18579"/>
    <cellStyle name="Comma 4 4 2 5" xfId="18975"/>
    <cellStyle name="Comma 4 4 2 6" xfId="19371"/>
    <cellStyle name="Comma 4 4 2 7" xfId="19767"/>
    <cellStyle name="Comma 4 4 3" xfId="9021"/>
    <cellStyle name="Comma 4 4 3 2" xfId="18051"/>
    <cellStyle name="Comma 4 4 3 2 2" xfId="18447"/>
    <cellStyle name="Comma 4 4 3 2 3" xfId="18843"/>
    <cellStyle name="Comma 4 4 3 2 4" xfId="19239"/>
    <cellStyle name="Comma 4 4 3 2 5" xfId="19635"/>
    <cellStyle name="Comma 4 4 3 2 6" xfId="20031"/>
    <cellStyle name="Comma 4 4 3 3" xfId="18249"/>
    <cellStyle name="Comma 4 4 3 4" xfId="18645"/>
    <cellStyle name="Comma 4 4 3 5" xfId="19041"/>
    <cellStyle name="Comma 4 4 3 6" xfId="19437"/>
    <cellStyle name="Comma 4 4 3 7" xfId="19833"/>
    <cellStyle name="Comma 4 4 4" xfId="12767"/>
    <cellStyle name="Comma 4 4 4 2" xfId="18315"/>
    <cellStyle name="Comma 4 4 4 3" xfId="18711"/>
    <cellStyle name="Comma 4 4 4 4" xfId="19107"/>
    <cellStyle name="Comma 4 4 4 5" xfId="19503"/>
    <cellStyle name="Comma 4 4 4 6" xfId="19899"/>
    <cellStyle name="Comma 4 4 5" xfId="18117"/>
    <cellStyle name="Comma 4 4 6" xfId="18513"/>
    <cellStyle name="Comma 4 4 7" xfId="18909"/>
    <cellStyle name="Comma 4 4 8" xfId="19305"/>
    <cellStyle name="Comma 4 4 9" xfId="19701"/>
    <cellStyle name="Comma 4 5" xfId="5231"/>
    <cellStyle name="Comma 4 5 2" xfId="14261"/>
    <cellStyle name="Comma 4 5 2 2" xfId="18337"/>
    <cellStyle name="Comma 4 5 2 3" xfId="18733"/>
    <cellStyle name="Comma 4 5 2 4" xfId="19129"/>
    <cellStyle name="Comma 4 5 2 5" xfId="19525"/>
    <cellStyle name="Comma 4 5 2 6" xfId="19921"/>
    <cellStyle name="Comma 4 5 3" xfId="18139"/>
    <cellStyle name="Comma 4 5 4" xfId="18535"/>
    <cellStyle name="Comma 4 5 5" xfId="18931"/>
    <cellStyle name="Comma 4 5 6" xfId="19327"/>
    <cellStyle name="Comma 4 5 7" xfId="19723"/>
    <cellStyle name="Comma 4 6" xfId="8977"/>
    <cellStyle name="Comma 4 6 2" xfId="18007"/>
    <cellStyle name="Comma 4 6 2 2" xfId="18403"/>
    <cellStyle name="Comma 4 6 2 3" xfId="18799"/>
    <cellStyle name="Comma 4 6 2 4" xfId="19195"/>
    <cellStyle name="Comma 4 6 2 5" xfId="19591"/>
    <cellStyle name="Comma 4 6 2 6" xfId="19987"/>
    <cellStyle name="Comma 4 6 3" xfId="18205"/>
    <cellStyle name="Comma 4 6 4" xfId="18601"/>
    <cellStyle name="Comma 4 6 5" xfId="18997"/>
    <cellStyle name="Comma 4 6 6" xfId="19393"/>
    <cellStyle name="Comma 4 6 7" xfId="19789"/>
    <cellStyle name="Comma 4 7" xfId="9779"/>
    <cellStyle name="Comma 4 7 2" xfId="18271"/>
    <cellStyle name="Comma 4 7 3" xfId="18667"/>
    <cellStyle name="Comma 4 7 4" xfId="19063"/>
    <cellStyle name="Comma 4 7 5" xfId="19459"/>
    <cellStyle name="Comma 4 7 6" xfId="19855"/>
    <cellStyle name="Comma 4 8" xfId="18073"/>
    <cellStyle name="Comma 4 9" xfId="18469"/>
    <cellStyle name="Normal" xfId="0" builtinId="0"/>
    <cellStyle name="Normal 2" xfId="5"/>
    <cellStyle name="Normal 2 10" xfId="124"/>
    <cellStyle name="Normal 2 10 2" xfId="310"/>
    <cellStyle name="Normal 2 10 2 2" xfId="1053"/>
    <cellStyle name="Normal 2 10 2 2 2" xfId="2547"/>
    <cellStyle name="Normal 2 10 2 2 2 2" xfId="7029"/>
    <cellStyle name="Normal 2 10 2 2 2 2 2" xfId="16059"/>
    <cellStyle name="Normal 2 10 2 2 2 3" xfId="11577"/>
    <cellStyle name="Normal 2 10 2 2 3" xfId="4041"/>
    <cellStyle name="Normal 2 10 2 2 3 2" xfId="8523"/>
    <cellStyle name="Normal 2 10 2 2 3 2 2" xfId="17553"/>
    <cellStyle name="Normal 2 10 2 2 3 3" xfId="13071"/>
    <cellStyle name="Normal 2 10 2 2 4" xfId="5535"/>
    <cellStyle name="Normal 2 10 2 2 4 2" xfId="14565"/>
    <cellStyle name="Normal 2 10 2 2 5" xfId="10083"/>
    <cellStyle name="Normal 2 10 2 3" xfId="1804"/>
    <cellStyle name="Normal 2 10 2 3 2" xfId="6286"/>
    <cellStyle name="Normal 2 10 2 3 2 2" xfId="15316"/>
    <cellStyle name="Normal 2 10 2 3 3" xfId="10834"/>
    <cellStyle name="Normal 2 10 2 4" xfId="3298"/>
    <cellStyle name="Normal 2 10 2 4 2" xfId="7780"/>
    <cellStyle name="Normal 2 10 2 4 2 2" xfId="16810"/>
    <cellStyle name="Normal 2 10 2 4 3" xfId="12328"/>
    <cellStyle name="Normal 2 10 2 5" xfId="4792"/>
    <cellStyle name="Normal 2 10 2 5 2" xfId="13822"/>
    <cellStyle name="Normal 2 10 2 6" xfId="9340"/>
    <cellStyle name="Normal 2 10 3" xfId="496"/>
    <cellStyle name="Normal 2 10 3 2" xfId="1243"/>
    <cellStyle name="Normal 2 10 3 2 2" xfId="2737"/>
    <cellStyle name="Normal 2 10 3 2 2 2" xfId="7219"/>
    <cellStyle name="Normal 2 10 3 2 2 2 2" xfId="16249"/>
    <cellStyle name="Normal 2 10 3 2 2 3" xfId="11767"/>
    <cellStyle name="Normal 2 10 3 2 3" xfId="4231"/>
    <cellStyle name="Normal 2 10 3 2 3 2" xfId="8713"/>
    <cellStyle name="Normal 2 10 3 2 3 2 2" xfId="17743"/>
    <cellStyle name="Normal 2 10 3 2 3 3" xfId="13261"/>
    <cellStyle name="Normal 2 10 3 2 4" xfId="5725"/>
    <cellStyle name="Normal 2 10 3 2 4 2" xfId="14755"/>
    <cellStyle name="Normal 2 10 3 2 5" xfId="10273"/>
    <cellStyle name="Normal 2 10 3 3" xfId="1990"/>
    <cellStyle name="Normal 2 10 3 3 2" xfId="6472"/>
    <cellStyle name="Normal 2 10 3 3 2 2" xfId="15502"/>
    <cellStyle name="Normal 2 10 3 3 3" xfId="11020"/>
    <cellStyle name="Normal 2 10 3 4" xfId="3484"/>
    <cellStyle name="Normal 2 10 3 4 2" xfId="7966"/>
    <cellStyle name="Normal 2 10 3 4 2 2" xfId="16996"/>
    <cellStyle name="Normal 2 10 3 4 3" xfId="12514"/>
    <cellStyle name="Normal 2 10 3 5" xfId="4978"/>
    <cellStyle name="Normal 2 10 3 5 2" xfId="14008"/>
    <cellStyle name="Normal 2 10 3 6" xfId="9526"/>
    <cellStyle name="Normal 2 10 4" xfId="682"/>
    <cellStyle name="Normal 2 10 4 2" xfId="1429"/>
    <cellStyle name="Normal 2 10 4 2 2" xfId="2923"/>
    <cellStyle name="Normal 2 10 4 2 2 2" xfId="7405"/>
    <cellStyle name="Normal 2 10 4 2 2 2 2" xfId="16435"/>
    <cellStyle name="Normal 2 10 4 2 2 3" xfId="11953"/>
    <cellStyle name="Normal 2 10 4 2 3" xfId="4417"/>
    <cellStyle name="Normal 2 10 4 2 3 2" xfId="8899"/>
    <cellStyle name="Normal 2 10 4 2 3 2 2" xfId="17929"/>
    <cellStyle name="Normal 2 10 4 2 3 3" xfId="13447"/>
    <cellStyle name="Normal 2 10 4 2 4" xfId="5911"/>
    <cellStyle name="Normal 2 10 4 2 4 2" xfId="14941"/>
    <cellStyle name="Normal 2 10 4 2 5" xfId="10459"/>
    <cellStyle name="Normal 2 10 4 3" xfId="2176"/>
    <cellStyle name="Normal 2 10 4 3 2" xfId="6658"/>
    <cellStyle name="Normal 2 10 4 3 2 2" xfId="15688"/>
    <cellStyle name="Normal 2 10 4 3 3" xfId="11206"/>
    <cellStyle name="Normal 2 10 4 4" xfId="3670"/>
    <cellStyle name="Normal 2 10 4 4 2" xfId="8152"/>
    <cellStyle name="Normal 2 10 4 4 2 2" xfId="17182"/>
    <cellStyle name="Normal 2 10 4 4 3" xfId="12700"/>
    <cellStyle name="Normal 2 10 4 5" xfId="5164"/>
    <cellStyle name="Normal 2 10 4 5 2" xfId="14194"/>
    <cellStyle name="Normal 2 10 4 6" xfId="9712"/>
    <cellStyle name="Normal 2 10 5" xfId="869"/>
    <cellStyle name="Normal 2 10 5 2" xfId="2363"/>
    <cellStyle name="Normal 2 10 5 2 2" xfId="6845"/>
    <cellStyle name="Normal 2 10 5 2 2 2" xfId="15875"/>
    <cellStyle name="Normal 2 10 5 2 3" xfId="11393"/>
    <cellStyle name="Normal 2 10 5 3" xfId="3857"/>
    <cellStyle name="Normal 2 10 5 3 2" xfId="8339"/>
    <cellStyle name="Normal 2 10 5 3 2 2" xfId="17369"/>
    <cellStyle name="Normal 2 10 5 3 3" xfId="12887"/>
    <cellStyle name="Normal 2 10 5 4" xfId="5351"/>
    <cellStyle name="Normal 2 10 5 4 2" xfId="14381"/>
    <cellStyle name="Normal 2 10 5 5" xfId="9899"/>
    <cellStyle name="Normal 2 10 6" xfId="1618"/>
    <cellStyle name="Normal 2 10 6 2" xfId="6100"/>
    <cellStyle name="Normal 2 10 6 2 2" xfId="15130"/>
    <cellStyle name="Normal 2 10 6 3" xfId="10648"/>
    <cellStyle name="Normal 2 10 7" xfId="3112"/>
    <cellStyle name="Normal 2 10 7 2" xfId="7594"/>
    <cellStyle name="Normal 2 10 7 2 2" xfId="16624"/>
    <cellStyle name="Normal 2 10 7 3" xfId="12142"/>
    <cellStyle name="Normal 2 10 8" xfId="4606"/>
    <cellStyle name="Normal 2 10 8 2" xfId="13636"/>
    <cellStyle name="Normal 2 10 9" xfId="9154"/>
    <cellStyle name="Normal 2 11" xfId="147"/>
    <cellStyle name="Normal 2 11 2" xfId="333"/>
    <cellStyle name="Normal 2 11 2 2" xfId="1076"/>
    <cellStyle name="Normal 2 11 2 2 2" xfId="2570"/>
    <cellStyle name="Normal 2 11 2 2 2 2" xfId="7052"/>
    <cellStyle name="Normal 2 11 2 2 2 2 2" xfId="16082"/>
    <cellStyle name="Normal 2 11 2 2 2 3" xfId="11600"/>
    <cellStyle name="Normal 2 11 2 2 3" xfId="4064"/>
    <cellStyle name="Normal 2 11 2 2 3 2" xfId="8546"/>
    <cellStyle name="Normal 2 11 2 2 3 2 2" xfId="17576"/>
    <cellStyle name="Normal 2 11 2 2 3 3" xfId="13094"/>
    <cellStyle name="Normal 2 11 2 2 4" xfId="5558"/>
    <cellStyle name="Normal 2 11 2 2 4 2" xfId="14588"/>
    <cellStyle name="Normal 2 11 2 2 5" xfId="10106"/>
    <cellStyle name="Normal 2 11 2 3" xfId="1827"/>
    <cellStyle name="Normal 2 11 2 3 2" xfId="6309"/>
    <cellStyle name="Normal 2 11 2 3 2 2" xfId="15339"/>
    <cellStyle name="Normal 2 11 2 3 3" xfId="10857"/>
    <cellStyle name="Normal 2 11 2 4" xfId="3321"/>
    <cellStyle name="Normal 2 11 2 4 2" xfId="7803"/>
    <cellStyle name="Normal 2 11 2 4 2 2" xfId="16833"/>
    <cellStyle name="Normal 2 11 2 4 3" xfId="12351"/>
    <cellStyle name="Normal 2 11 2 5" xfId="4815"/>
    <cellStyle name="Normal 2 11 2 5 2" xfId="13845"/>
    <cellStyle name="Normal 2 11 2 6" xfId="9363"/>
    <cellStyle name="Normal 2 11 3" xfId="519"/>
    <cellStyle name="Normal 2 11 3 2" xfId="1266"/>
    <cellStyle name="Normal 2 11 3 2 2" xfId="2760"/>
    <cellStyle name="Normal 2 11 3 2 2 2" xfId="7242"/>
    <cellStyle name="Normal 2 11 3 2 2 2 2" xfId="16272"/>
    <cellStyle name="Normal 2 11 3 2 2 3" xfId="11790"/>
    <cellStyle name="Normal 2 11 3 2 3" xfId="4254"/>
    <cellStyle name="Normal 2 11 3 2 3 2" xfId="8736"/>
    <cellStyle name="Normal 2 11 3 2 3 2 2" xfId="17766"/>
    <cellStyle name="Normal 2 11 3 2 3 3" xfId="13284"/>
    <cellStyle name="Normal 2 11 3 2 4" xfId="5748"/>
    <cellStyle name="Normal 2 11 3 2 4 2" xfId="14778"/>
    <cellStyle name="Normal 2 11 3 2 5" xfId="10296"/>
    <cellStyle name="Normal 2 11 3 3" xfId="2013"/>
    <cellStyle name="Normal 2 11 3 3 2" xfId="6495"/>
    <cellStyle name="Normal 2 11 3 3 2 2" xfId="15525"/>
    <cellStyle name="Normal 2 11 3 3 3" xfId="11043"/>
    <cellStyle name="Normal 2 11 3 4" xfId="3507"/>
    <cellStyle name="Normal 2 11 3 4 2" xfId="7989"/>
    <cellStyle name="Normal 2 11 3 4 2 2" xfId="17019"/>
    <cellStyle name="Normal 2 11 3 4 3" xfId="12537"/>
    <cellStyle name="Normal 2 11 3 5" xfId="5001"/>
    <cellStyle name="Normal 2 11 3 5 2" xfId="14031"/>
    <cellStyle name="Normal 2 11 3 6" xfId="9549"/>
    <cellStyle name="Normal 2 11 4" xfId="705"/>
    <cellStyle name="Normal 2 11 4 2" xfId="1452"/>
    <cellStyle name="Normal 2 11 4 2 2" xfId="2946"/>
    <cellStyle name="Normal 2 11 4 2 2 2" xfId="7428"/>
    <cellStyle name="Normal 2 11 4 2 2 2 2" xfId="16458"/>
    <cellStyle name="Normal 2 11 4 2 2 3" xfId="11976"/>
    <cellStyle name="Normal 2 11 4 2 3" xfId="4440"/>
    <cellStyle name="Normal 2 11 4 2 3 2" xfId="8922"/>
    <cellStyle name="Normal 2 11 4 2 3 2 2" xfId="17952"/>
    <cellStyle name="Normal 2 11 4 2 3 3" xfId="13470"/>
    <cellStyle name="Normal 2 11 4 2 4" xfId="5934"/>
    <cellStyle name="Normal 2 11 4 2 4 2" xfId="14964"/>
    <cellStyle name="Normal 2 11 4 2 5" xfId="10482"/>
    <cellStyle name="Normal 2 11 4 3" xfId="2199"/>
    <cellStyle name="Normal 2 11 4 3 2" xfId="6681"/>
    <cellStyle name="Normal 2 11 4 3 2 2" xfId="15711"/>
    <cellStyle name="Normal 2 11 4 3 3" xfId="11229"/>
    <cellStyle name="Normal 2 11 4 4" xfId="3693"/>
    <cellStyle name="Normal 2 11 4 4 2" xfId="8175"/>
    <cellStyle name="Normal 2 11 4 4 2 2" xfId="17205"/>
    <cellStyle name="Normal 2 11 4 4 3" xfId="12723"/>
    <cellStyle name="Normal 2 11 4 5" xfId="5187"/>
    <cellStyle name="Normal 2 11 4 5 2" xfId="14217"/>
    <cellStyle name="Normal 2 11 4 6" xfId="9735"/>
    <cellStyle name="Normal 2 11 5" xfId="892"/>
    <cellStyle name="Normal 2 11 5 2" xfId="2386"/>
    <cellStyle name="Normal 2 11 5 2 2" xfId="6868"/>
    <cellStyle name="Normal 2 11 5 2 2 2" xfId="15898"/>
    <cellStyle name="Normal 2 11 5 2 3" xfId="11416"/>
    <cellStyle name="Normal 2 11 5 3" xfId="3880"/>
    <cellStyle name="Normal 2 11 5 3 2" xfId="8362"/>
    <cellStyle name="Normal 2 11 5 3 2 2" xfId="17392"/>
    <cellStyle name="Normal 2 11 5 3 3" xfId="12910"/>
    <cellStyle name="Normal 2 11 5 4" xfId="5374"/>
    <cellStyle name="Normal 2 11 5 4 2" xfId="14404"/>
    <cellStyle name="Normal 2 11 5 5" xfId="9922"/>
    <cellStyle name="Normal 2 11 6" xfId="1641"/>
    <cellStyle name="Normal 2 11 6 2" xfId="6123"/>
    <cellStyle name="Normal 2 11 6 2 2" xfId="15153"/>
    <cellStyle name="Normal 2 11 6 3" xfId="10671"/>
    <cellStyle name="Normal 2 11 7" xfId="3135"/>
    <cellStyle name="Normal 2 11 7 2" xfId="7617"/>
    <cellStyle name="Normal 2 11 7 2 2" xfId="16647"/>
    <cellStyle name="Normal 2 11 7 3" xfId="12165"/>
    <cellStyle name="Normal 2 11 8" xfId="4629"/>
    <cellStyle name="Normal 2 11 8 2" xfId="13659"/>
    <cellStyle name="Normal 2 11 9" xfId="9177"/>
    <cellStyle name="Normal 2 12" xfId="170"/>
    <cellStyle name="Normal 2 12 2" xfId="356"/>
    <cellStyle name="Normal 2 12 2 2" xfId="1099"/>
    <cellStyle name="Normal 2 12 2 2 2" xfId="2593"/>
    <cellStyle name="Normal 2 12 2 2 2 2" xfId="7075"/>
    <cellStyle name="Normal 2 12 2 2 2 2 2" xfId="16105"/>
    <cellStyle name="Normal 2 12 2 2 2 3" xfId="11623"/>
    <cellStyle name="Normal 2 12 2 2 3" xfId="4087"/>
    <cellStyle name="Normal 2 12 2 2 3 2" xfId="8569"/>
    <cellStyle name="Normal 2 12 2 2 3 2 2" xfId="17599"/>
    <cellStyle name="Normal 2 12 2 2 3 3" xfId="13117"/>
    <cellStyle name="Normal 2 12 2 2 4" xfId="5581"/>
    <cellStyle name="Normal 2 12 2 2 4 2" xfId="14611"/>
    <cellStyle name="Normal 2 12 2 2 5" xfId="10129"/>
    <cellStyle name="Normal 2 12 2 3" xfId="1850"/>
    <cellStyle name="Normal 2 12 2 3 2" xfId="6332"/>
    <cellStyle name="Normal 2 12 2 3 2 2" xfId="15362"/>
    <cellStyle name="Normal 2 12 2 3 3" xfId="10880"/>
    <cellStyle name="Normal 2 12 2 4" xfId="3344"/>
    <cellStyle name="Normal 2 12 2 4 2" xfId="7826"/>
    <cellStyle name="Normal 2 12 2 4 2 2" xfId="16856"/>
    <cellStyle name="Normal 2 12 2 4 3" xfId="12374"/>
    <cellStyle name="Normal 2 12 2 5" xfId="4838"/>
    <cellStyle name="Normal 2 12 2 5 2" xfId="13868"/>
    <cellStyle name="Normal 2 12 2 6" xfId="9386"/>
    <cellStyle name="Normal 2 12 3" xfId="542"/>
    <cellStyle name="Normal 2 12 3 2" xfId="1289"/>
    <cellStyle name="Normal 2 12 3 2 2" xfId="2783"/>
    <cellStyle name="Normal 2 12 3 2 2 2" xfId="7265"/>
    <cellStyle name="Normal 2 12 3 2 2 2 2" xfId="16295"/>
    <cellStyle name="Normal 2 12 3 2 2 3" xfId="11813"/>
    <cellStyle name="Normal 2 12 3 2 3" xfId="4277"/>
    <cellStyle name="Normal 2 12 3 2 3 2" xfId="8759"/>
    <cellStyle name="Normal 2 12 3 2 3 2 2" xfId="17789"/>
    <cellStyle name="Normal 2 12 3 2 3 3" xfId="13307"/>
    <cellStyle name="Normal 2 12 3 2 4" xfId="5771"/>
    <cellStyle name="Normal 2 12 3 2 4 2" xfId="14801"/>
    <cellStyle name="Normal 2 12 3 2 5" xfId="10319"/>
    <cellStyle name="Normal 2 12 3 3" xfId="2036"/>
    <cellStyle name="Normal 2 12 3 3 2" xfId="6518"/>
    <cellStyle name="Normal 2 12 3 3 2 2" xfId="15548"/>
    <cellStyle name="Normal 2 12 3 3 3" xfId="11066"/>
    <cellStyle name="Normal 2 12 3 4" xfId="3530"/>
    <cellStyle name="Normal 2 12 3 4 2" xfId="8012"/>
    <cellStyle name="Normal 2 12 3 4 2 2" xfId="17042"/>
    <cellStyle name="Normal 2 12 3 4 3" xfId="12560"/>
    <cellStyle name="Normal 2 12 3 5" xfId="5024"/>
    <cellStyle name="Normal 2 12 3 5 2" xfId="14054"/>
    <cellStyle name="Normal 2 12 3 6" xfId="9572"/>
    <cellStyle name="Normal 2 12 4" xfId="728"/>
    <cellStyle name="Normal 2 12 4 2" xfId="1475"/>
    <cellStyle name="Normal 2 12 4 2 2" xfId="2969"/>
    <cellStyle name="Normal 2 12 4 2 2 2" xfId="7451"/>
    <cellStyle name="Normal 2 12 4 2 2 2 2" xfId="16481"/>
    <cellStyle name="Normal 2 12 4 2 2 3" xfId="11999"/>
    <cellStyle name="Normal 2 12 4 2 3" xfId="4463"/>
    <cellStyle name="Normal 2 12 4 2 3 2" xfId="8945"/>
    <cellStyle name="Normal 2 12 4 2 3 2 2" xfId="17975"/>
    <cellStyle name="Normal 2 12 4 2 3 3" xfId="13493"/>
    <cellStyle name="Normal 2 12 4 2 4" xfId="5957"/>
    <cellStyle name="Normal 2 12 4 2 4 2" xfId="14987"/>
    <cellStyle name="Normal 2 12 4 2 5" xfId="10505"/>
    <cellStyle name="Normal 2 12 4 3" xfId="2222"/>
    <cellStyle name="Normal 2 12 4 3 2" xfId="6704"/>
    <cellStyle name="Normal 2 12 4 3 2 2" xfId="15734"/>
    <cellStyle name="Normal 2 12 4 3 3" xfId="11252"/>
    <cellStyle name="Normal 2 12 4 4" xfId="3716"/>
    <cellStyle name="Normal 2 12 4 4 2" xfId="8198"/>
    <cellStyle name="Normal 2 12 4 4 2 2" xfId="17228"/>
    <cellStyle name="Normal 2 12 4 4 3" xfId="12746"/>
    <cellStyle name="Normal 2 12 4 5" xfId="5210"/>
    <cellStyle name="Normal 2 12 4 5 2" xfId="14240"/>
    <cellStyle name="Normal 2 12 4 6" xfId="9758"/>
    <cellStyle name="Normal 2 12 5" xfId="915"/>
    <cellStyle name="Normal 2 12 5 2" xfId="2409"/>
    <cellStyle name="Normal 2 12 5 2 2" xfId="6891"/>
    <cellStyle name="Normal 2 12 5 2 2 2" xfId="15921"/>
    <cellStyle name="Normal 2 12 5 2 3" xfId="11439"/>
    <cellStyle name="Normal 2 12 5 3" xfId="3903"/>
    <cellStyle name="Normal 2 12 5 3 2" xfId="8385"/>
    <cellStyle name="Normal 2 12 5 3 2 2" xfId="17415"/>
    <cellStyle name="Normal 2 12 5 3 3" xfId="12933"/>
    <cellStyle name="Normal 2 12 5 4" xfId="5397"/>
    <cellStyle name="Normal 2 12 5 4 2" xfId="14427"/>
    <cellStyle name="Normal 2 12 5 5" xfId="9945"/>
    <cellStyle name="Normal 2 12 6" xfId="1664"/>
    <cellStyle name="Normal 2 12 6 2" xfId="6146"/>
    <cellStyle name="Normal 2 12 6 2 2" xfId="15176"/>
    <cellStyle name="Normal 2 12 6 3" xfId="10694"/>
    <cellStyle name="Normal 2 12 7" xfId="3158"/>
    <cellStyle name="Normal 2 12 7 2" xfId="7640"/>
    <cellStyle name="Normal 2 12 7 2 2" xfId="16670"/>
    <cellStyle name="Normal 2 12 7 3" xfId="12188"/>
    <cellStyle name="Normal 2 12 8" xfId="4652"/>
    <cellStyle name="Normal 2 12 8 2" xfId="13682"/>
    <cellStyle name="Normal 2 12 9" xfId="9200"/>
    <cellStyle name="Normal 2 13" xfId="193"/>
    <cellStyle name="Normal 2 13 2" xfId="938"/>
    <cellStyle name="Normal 2 13 2 2" xfId="2432"/>
    <cellStyle name="Normal 2 13 2 2 2" xfId="6914"/>
    <cellStyle name="Normal 2 13 2 2 2 2" xfId="15944"/>
    <cellStyle name="Normal 2 13 2 2 3" xfId="11462"/>
    <cellStyle name="Normal 2 13 2 3" xfId="3926"/>
    <cellStyle name="Normal 2 13 2 3 2" xfId="8408"/>
    <cellStyle name="Normal 2 13 2 3 2 2" xfId="17438"/>
    <cellStyle name="Normal 2 13 2 3 3" xfId="12956"/>
    <cellStyle name="Normal 2 13 2 4" xfId="5420"/>
    <cellStyle name="Normal 2 13 2 4 2" xfId="14450"/>
    <cellStyle name="Normal 2 13 2 5" xfId="9968"/>
    <cellStyle name="Normal 2 13 3" xfId="1687"/>
    <cellStyle name="Normal 2 13 3 2" xfId="6169"/>
    <cellStyle name="Normal 2 13 3 2 2" xfId="15199"/>
    <cellStyle name="Normal 2 13 3 3" xfId="10717"/>
    <cellStyle name="Normal 2 13 4" xfId="3181"/>
    <cellStyle name="Normal 2 13 4 2" xfId="7663"/>
    <cellStyle name="Normal 2 13 4 2 2" xfId="16693"/>
    <cellStyle name="Normal 2 13 4 3" xfId="12211"/>
    <cellStyle name="Normal 2 13 5" xfId="4675"/>
    <cellStyle name="Normal 2 13 5 2" xfId="13705"/>
    <cellStyle name="Normal 2 13 6" xfId="9223"/>
    <cellStyle name="Normal 2 14" xfId="379"/>
    <cellStyle name="Normal 2 14 2" xfId="1126"/>
    <cellStyle name="Normal 2 14 2 2" xfId="2620"/>
    <cellStyle name="Normal 2 14 2 2 2" xfId="7102"/>
    <cellStyle name="Normal 2 14 2 2 2 2" xfId="16132"/>
    <cellStyle name="Normal 2 14 2 2 3" xfId="11650"/>
    <cellStyle name="Normal 2 14 2 3" xfId="4114"/>
    <cellStyle name="Normal 2 14 2 3 2" xfId="8596"/>
    <cellStyle name="Normal 2 14 2 3 2 2" xfId="17626"/>
    <cellStyle name="Normal 2 14 2 3 3" xfId="13144"/>
    <cellStyle name="Normal 2 14 2 4" xfId="5608"/>
    <cellStyle name="Normal 2 14 2 4 2" xfId="14638"/>
    <cellStyle name="Normal 2 14 2 5" xfId="10156"/>
    <cellStyle name="Normal 2 14 3" xfId="1873"/>
    <cellStyle name="Normal 2 14 3 2" xfId="6355"/>
    <cellStyle name="Normal 2 14 3 2 2" xfId="15385"/>
    <cellStyle name="Normal 2 14 3 3" xfId="10903"/>
    <cellStyle name="Normal 2 14 4" xfId="3367"/>
    <cellStyle name="Normal 2 14 4 2" xfId="7849"/>
    <cellStyle name="Normal 2 14 4 2 2" xfId="16879"/>
    <cellStyle name="Normal 2 14 4 3" xfId="12397"/>
    <cellStyle name="Normal 2 14 5" xfId="4861"/>
    <cellStyle name="Normal 2 14 5 2" xfId="13891"/>
    <cellStyle name="Normal 2 14 6" xfId="9409"/>
    <cellStyle name="Normal 2 15" xfId="565"/>
    <cellStyle name="Normal 2 15 2" xfId="1312"/>
    <cellStyle name="Normal 2 15 2 2" xfId="2806"/>
    <cellStyle name="Normal 2 15 2 2 2" xfId="7288"/>
    <cellStyle name="Normal 2 15 2 2 2 2" xfId="16318"/>
    <cellStyle name="Normal 2 15 2 2 3" xfId="11836"/>
    <cellStyle name="Normal 2 15 2 3" xfId="4300"/>
    <cellStyle name="Normal 2 15 2 3 2" xfId="8782"/>
    <cellStyle name="Normal 2 15 2 3 2 2" xfId="17812"/>
    <cellStyle name="Normal 2 15 2 3 3" xfId="13330"/>
    <cellStyle name="Normal 2 15 2 4" xfId="5794"/>
    <cellStyle name="Normal 2 15 2 4 2" xfId="14824"/>
    <cellStyle name="Normal 2 15 2 5" xfId="10342"/>
    <cellStyle name="Normal 2 15 3" xfId="2059"/>
    <cellStyle name="Normal 2 15 3 2" xfId="6541"/>
    <cellStyle name="Normal 2 15 3 2 2" xfId="15571"/>
    <cellStyle name="Normal 2 15 3 3" xfId="11089"/>
    <cellStyle name="Normal 2 15 4" xfId="3553"/>
    <cellStyle name="Normal 2 15 4 2" xfId="8035"/>
    <cellStyle name="Normal 2 15 4 2 2" xfId="17065"/>
    <cellStyle name="Normal 2 15 4 3" xfId="12583"/>
    <cellStyle name="Normal 2 15 5" xfId="5047"/>
    <cellStyle name="Normal 2 15 5 2" xfId="14077"/>
    <cellStyle name="Normal 2 15 6" xfId="9595"/>
    <cellStyle name="Normal 2 16" xfId="752"/>
    <cellStyle name="Normal 2 16 2" xfId="2246"/>
    <cellStyle name="Normal 2 16 2 2" xfId="6728"/>
    <cellStyle name="Normal 2 16 2 2 2" xfId="15758"/>
    <cellStyle name="Normal 2 16 2 3" xfId="11276"/>
    <cellStyle name="Normal 2 16 3" xfId="3740"/>
    <cellStyle name="Normal 2 16 3 2" xfId="8222"/>
    <cellStyle name="Normal 2 16 3 2 2" xfId="17252"/>
    <cellStyle name="Normal 2 16 3 3" xfId="12770"/>
    <cellStyle name="Normal 2 16 4" xfId="5234"/>
    <cellStyle name="Normal 2 16 4 2" xfId="14264"/>
    <cellStyle name="Normal 2 16 5" xfId="9782"/>
    <cellStyle name="Normal 2 17" xfId="1501"/>
    <cellStyle name="Normal 2 17 2" xfId="5983"/>
    <cellStyle name="Normal 2 17 2 2" xfId="15013"/>
    <cellStyle name="Normal 2 17 3" xfId="10531"/>
    <cellStyle name="Normal 2 18" xfId="2995"/>
    <cellStyle name="Normal 2 18 2" xfId="7477"/>
    <cellStyle name="Normal 2 18 2 2" xfId="16507"/>
    <cellStyle name="Normal 2 18 3" xfId="12025"/>
    <cellStyle name="Normal 2 19" xfId="4489"/>
    <cellStyle name="Normal 2 19 2" xfId="13519"/>
    <cellStyle name="Normal 2 2" xfId="7"/>
    <cellStyle name="Normal 2 2 10" xfId="172"/>
    <cellStyle name="Normal 2 2 10 2" xfId="358"/>
    <cellStyle name="Normal 2 2 10 2 2" xfId="1101"/>
    <cellStyle name="Normal 2 2 10 2 2 2" xfId="2595"/>
    <cellStyle name="Normal 2 2 10 2 2 2 2" xfId="7077"/>
    <cellStyle name="Normal 2 2 10 2 2 2 2 2" xfId="16107"/>
    <cellStyle name="Normal 2 2 10 2 2 2 3" xfId="11625"/>
    <cellStyle name="Normal 2 2 10 2 2 3" xfId="4089"/>
    <cellStyle name="Normal 2 2 10 2 2 3 2" xfId="8571"/>
    <cellStyle name="Normal 2 2 10 2 2 3 2 2" xfId="17601"/>
    <cellStyle name="Normal 2 2 10 2 2 3 3" xfId="13119"/>
    <cellStyle name="Normal 2 2 10 2 2 4" xfId="5583"/>
    <cellStyle name="Normal 2 2 10 2 2 4 2" xfId="14613"/>
    <cellStyle name="Normal 2 2 10 2 2 5" xfId="10131"/>
    <cellStyle name="Normal 2 2 10 2 3" xfId="1852"/>
    <cellStyle name="Normal 2 2 10 2 3 2" xfId="6334"/>
    <cellStyle name="Normal 2 2 10 2 3 2 2" xfId="15364"/>
    <cellStyle name="Normal 2 2 10 2 3 3" xfId="10882"/>
    <cellStyle name="Normal 2 2 10 2 4" xfId="3346"/>
    <cellStyle name="Normal 2 2 10 2 4 2" xfId="7828"/>
    <cellStyle name="Normal 2 2 10 2 4 2 2" xfId="16858"/>
    <cellStyle name="Normal 2 2 10 2 4 3" xfId="12376"/>
    <cellStyle name="Normal 2 2 10 2 5" xfId="4840"/>
    <cellStyle name="Normal 2 2 10 2 5 2" xfId="13870"/>
    <cellStyle name="Normal 2 2 10 2 6" xfId="9388"/>
    <cellStyle name="Normal 2 2 10 3" xfId="544"/>
    <cellStyle name="Normal 2 2 10 3 2" xfId="1291"/>
    <cellStyle name="Normal 2 2 10 3 2 2" xfId="2785"/>
    <cellStyle name="Normal 2 2 10 3 2 2 2" xfId="7267"/>
    <cellStyle name="Normal 2 2 10 3 2 2 2 2" xfId="16297"/>
    <cellStyle name="Normal 2 2 10 3 2 2 3" xfId="11815"/>
    <cellStyle name="Normal 2 2 10 3 2 3" xfId="4279"/>
    <cellStyle name="Normal 2 2 10 3 2 3 2" xfId="8761"/>
    <cellStyle name="Normal 2 2 10 3 2 3 2 2" xfId="17791"/>
    <cellStyle name="Normal 2 2 10 3 2 3 3" xfId="13309"/>
    <cellStyle name="Normal 2 2 10 3 2 4" xfId="5773"/>
    <cellStyle name="Normal 2 2 10 3 2 4 2" xfId="14803"/>
    <cellStyle name="Normal 2 2 10 3 2 5" xfId="10321"/>
    <cellStyle name="Normal 2 2 10 3 3" xfId="2038"/>
    <cellStyle name="Normal 2 2 10 3 3 2" xfId="6520"/>
    <cellStyle name="Normal 2 2 10 3 3 2 2" xfId="15550"/>
    <cellStyle name="Normal 2 2 10 3 3 3" xfId="11068"/>
    <cellStyle name="Normal 2 2 10 3 4" xfId="3532"/>
    <cellStyle name="Normal 2 2 10 3 4 2" xfId="8014"/>
    <cellStyle name="Normal 2 2 10 3 4 2 2" xfId="17044"/>
    <cellStyle name="Normal 2 2 10 3 4 3" xfId="12562"/>
    <cellStyle name="Normal 2 2 10 3 5" xfId="5026"/>
    <cellStyle name="Normal 2 2 10 3 5 2" xfId="14056"/>
    <cellStyle name="Normal 2 2 10 3 6" xfId="9574"/>
    <cellStyle name="Normal 2 2 10 4" xfId="730"/>
    <cellStyle name="Normal 2 2 10 4 2" xfId="1477"/>
    <cellStyle name="Normal 2 2 10 4 2 2" xfId="2971"/>
    <cellStyle name="Normal 2 2 10 4 2 2 2" xfId="7453"/>
    <cellStyle name="Normal 2 2 10 4 2 2 2 2" xfId="16483"/>
    <cellStyle name="Normal 2 2 10 4 2 2 3" xfId="12001"/>
    <cellStyle name="Normal 2 2 10 4 2 3" xfId="4465"/>
    <cellStyle name="Normal 2 2 10 4 2 3 2" xfId="8947"/>
    <cellStyle name="Normal 2 2 10 4 2 3 2 2" xfId="17977"/>
    <cellStyle name="Normal 2 2 10 4 2 3 3" xfId="13495"/>
    <cellStyle name="Normal 2 2 10 4 2 4" xfId="5959"/>
    <cellStyle name="Normal 2 2 10 4 2 4 2" xfId="14989"/>
    <cellStyle name="Normal 2 2 10 4 2 5" xfId="10507"/>
    <cellStyle name="Normal 2 2 10 4 3" xfId="2224"/>
    <cellStyle name="Normal 2 2 10 4 3 2" xfId="6706"/>
    <cellStyle name="Normal 2 2 10 4 3 2 2" xfId="15736"/>
    <cellStyle name="Normal 2 2 10 4 3 3" xfId="11254"/>
    <cellStyle name="Normal 2 2 10 4 4" xfId="3718"/>
    <cellStyle name="Normal 2 2 10 4 4 2" xfId="8200"/>
    <cellStyle name="Normal 2 2 10 4 4 2 2" xfId="17230"/>
    <cellStyle name="Normal 2 2 10 4 4 3" xfId="12748"/>
    <cellStyle name="Normal 2 2 10 4 5" xfId="5212"/>
    <cellStyle name="Normal 2 2 10 4 5 2" xfId="14242"/>
    <cellStyle name="Normal 2 2 10 4 6" xfId="9760"/>
    <cellStyle name="Normal 2 2 10 5" xfId="917"/>
    <cellStyle name="Normal 2 2 10 5 2" xfId="2411"/>
    <cellStyle name="Normal 2 2 10 5 2 2" xfId="6893"/>
    <cellStyle name="Normal 2 2 10 5 2 2 2" xfId="15923"/>
    <cellStyle name="Normal 2 2 10 5 2 3" xfId="11441"/>
    <cellStyle name="Normal 2 2 10 5 3" xfId="3905"/>
    <cellStyle name="Normal 2 2 10 5 3 2" xfId="8387"/>
    <cellStyle name="Normal 2 2 10 5 3 2 2" xfId="17417"/>
    <cellStyle name="Normal 2 2 10 5 3 3" xfId="12935"/>
    <cellStyle name="Normal 2 2 10 5 4" xfId="5399"/>
    <cellStyle name="Normal 2 2 10 5 4 2" xfId="14429"/>
    <cellStyle name="Normal 2 2 10 5 5" xfId="9947"/>
    <cellStyle name="Normal 2 2 10 6" xfId="1666"/>
    <cellStyle name="Normal 2 2 10 6 2" xfId="6148"/>
    <cellStyle name="Normal 2 2 10 6 2 2" xfId="15178"/>
    <cellStyle name="Normal 2 2 10 6 3" xfId="10696"/>
    <cellStyle name="Normal 2 2 10 7" xfId="3160"/>
    <cellStyle name="Normal 2 2 10 7 2" xfId="7642"/>
    <cellStyle name="Normal 2 2 10 7 2 2" xfId="16672"/>
    <cellStyle name="Normal 2 2 10 7 3" xfId="12190"/>
    <cellStyle name="Normal 2 2 10 8" xfId="4654"/>
    <cellStyle name="Normal 2 2 10 8 2" xfId="13684"/>
    <cellStyle name="Normal 2 2 10 9" xfId="9202"/>
    <cellStyle name="Normal 2 2 11" xfId="195"/>
    <cellStyle name="Normal 2 2 11 2" xfId="940"/>
    <cellStyle name="Normal 2 2 11 2 2" xfId="2434"/>
    <cellStyle name="Normal 2 2 11 2 2 2" xfId="6916"/>
    <cellStyle name="Normal 2 2 11 2 2 2 2" xfId="15946"/>
    <cellStyle name="Normal 2 2 11 2 2 3" xfId="11464"/>
    <cellStyle name="Normal 2 2 11 2 3" xfId="3928"/>
    <cellStyle name="Normal 2 2 11 2 3 2" xfId="8410"/>
    <cellStyle name="Normal 2 2 11 2 3 2 2" xfId="17440"/>
    <cellStyle name="Normal 2 2 11 2 3 3" xfId="12958"/>
    <cellStyle name="Normal 2 2 11 2 4" xfId="5422"/>
    <cellStyle name="Normal 2 2 11 2 4 2" xfId="14452"/>
    <cellStyle name="Normal 2 2 11 2 5" xfId="9970"/>
    <cellStyle name="Normal 2 2 11 3" xfId="1689"/>
    <cellStyle name="Normal 2 2 11 3 2" xfId="6171"/>
    <cellStyle name="Normal 2 2 11 3 2 2" xfId="15201"/>
    <cellStyle name="Normal 2 2 11 3 3" xfId="10719"/>
    <cellStyle name="Normal 2 2 11 4" xfId="3183"/>
    <cellStyle name="Normal 2 2 11 4 2" xfId="7665"/>
    <cellStyle name="Normal 2 2 11 4 2 2" xfId="16695"/>
    <cellStyle name="Normal 2 2 11 4 3" xfId="12213"/>
    <cellStyle name="Normal 2 2 11 5" xfId="4677"/>
    <cellStyle name="Normal 2 2 11 5 2" xfId="13707"/>
    <cellStyle name="Normal 2 2 11 6" xfId="9225"/>
    <cellStyle name="Normal 2 2 12" xfId="381"/>
    <cellStyle name="Normal 2 2 12 2" xfId="1128"/>
    <cellStyle name="Normal 2 2 12 2 2" xfId="2622"/>
    <cellStyle name="Normal 2 2 12 2 2 2" xfId="7104"/>
    <cellStyle name="Normal 2 2 12 2 2 2 2" xfId="16134"/>
    <cellStyle name="Normal 2 2 12 2 2 3" xfId="11652"/>
    <cellStyle name="Normal 2 2 12 2 3" xfId="4116"/>
    <cellStyle name="Normal 2 2 12 2 3 2" xfId="8598"/>
    <cellStyle name="Normal 2 2 12 2 3 2 2" xfId="17628"/>
    <cellStyle name="Normal 2 2 12 2 3 3" xfId="13146"/>
    <cellStyle name="Normal 2 2 12 2 4" xfId="5610"/>
    <cellStyle name="Normal 2 2 12 2 4 2" xfId="14640"/>
    <cellStyle name="Normal 2 2 12 2 5" xfId="10158"/>
    <cellStyle name="Normal 2 2 12 3" xfId="1875"/>
    <cellStyle name="Normal 2 2 12 3 2" xfId="6357"/>
    <cellStyle name="Normal 2 2 12 3 2 2" xfId="15387"/>
    <cellStyle name="Normal 2 2 12 3 3" xfId="10905"/>
    <cellStyle name="Normal 2 2 12 4" xfId="3369"/>
    <cellStyle name="Normal 2 2 12 4 2" xfId="7851"/>
    <cellStyle name="Normal 2 2 12 4 2 2" xfId="16881"/>
    <cellStyle name="Normal 2 2 12 4 3" xfId="12399"/>
    <cellStyle name="Normal 2 2 12 5" xfId="4863"/>
    <cellStyle name="Normal 2 2 12 5 2" xfId="13893"/>
    <cellStyle name="Normal 2 2 12 6" xfId="9411"/>
    <cellStyle name="Normal 2 2 13" xfId="567"/>
    <cellStyle name="Normal 2 2 13 2" xfId="1314"/>
    <cellStyle name="Normal 2 2 13 2 2" xfId="2808"/>
    <cellStyle name="Normal 2 2 13 2 2 2" xfId="7290"/>
    <cellStyle name="Normal 2 2 13 2 2 2 2" xfId="16320"/>
    <cellStyle name="Normal 2 2 13 2 2 3" xfId="11838"/>
    <cellStyle name="Normal 2 2 13 2 3" xfId="4302"/>
    <cellStyle name="Normal 2 2 13 2 3 2" xfId="8784"/>
    <cellStyle name="Normal 2 2 13 2 3 2 2" xfId="17814"/>
    <cellStyle name="Normal 2 2 13 2 3 3" xfId="13332"/>
    <cellStyle name="Normal 2 2 13 2 4" xfId="5796"/>
    <cellStyle name="Normal 2 2 13 2 4 2" xfId="14826"/>
    <cellStyle name="Normal 2 2 13 2 5" xfId="10344"/>
    <cellStyle name="Normal 2 2 13 3" xfId="2061"/>
    <cellStyle name="Normal 2 2 13 3 2" xfId="6543"/>
    <cellStyle name="Normal 2 2 13 3 2 2" xfId="15573"/>
    <cellStyle name="Normal 2 2 13 3 3" xfId="11091"/>
    <cellStyle name="Normal 2 2 13 4" xfId="3555"/>
    <cellStyle name="Normal 2 2 13 4 2" xfId="8037"/>
    <cellStyle name="Normal 2 2 13 4 2 2" xfId="17067"/>
    <cellStyle name="Normal 2 2 13 4 3" xfId="12585"/>
    <cellStyle name="Normal 2 2 13 5" xfId="5049"/>
    <cellStyle name="Normal 2 2 13 5 2" xfId="14079"/>
    <cellStyle name="Normal 2 2 13 6" xfId="9597"/>
    <cellStyle name="Normal 2 2 14" xfId="754"/>
    <cellStyle name="Normal 2 2 14 2" xfId="2248"/>
    <cellStyle name="Normal 2 2 14 2 2" xfId="6730"/>
    <cellStyle name="Normal 2 2 14 2 2 2" xfId="15760"/>
    <cellStyle name="Normal 2 2 14 2 3" xfId="11278"/>
    <cellStyle name="Normal 2 2 14 3" xfId="3742"/>
    <cellStyle name="Normal 2 2 14 3 2" xfId="8224"/>
    <cellStyle name="Normal 2 2 14 3 2 2" xfId="17254"/>
    <cellStyle name="Normal 2 2 14 3 3" xfId="12772"/>
    <cellStyle name="Normal 2 2 14 4" xfId="5236"/>
    <cellStyle name="Normal 2 2 14 4 2" xfId="14266"/>
    <cellStyle name="Normal 2 2 14 5" xfId="9784"/>
    <cellStyle name="Normal 2 2 15" xfId="1503"/>
    <cellStyle name="Normal 2 2 15 2" xfId="5985"/>
    <cellStyle name="Normal 2 2 15 2 2" xfId="15015"/>
    <cellStyle name="Normal 2 2 15 3" xfId="10533"/>
    <cellStyle name="Normal 2 2 16" xfId="2997"/>
    <cellStyle name="Normal 2 2 16 2" xfId="7479"/>
    <cellStyle name="Normal 2 2 16 2 2" xfId="16509"/>
    <cellStyle name="Normal 2 2 16 3" xfId="12027"/>
    <cellStyle name="Normal 2 2 17" xfId="4491"/>
    <cellStyle name="Normal 2 2 17 2" xfId="13521"/>
    <cellStyle name="Normal 2 2 18" xfId="9039"/>
    <cellStyle name="Normal 2 2 2" xfId="14"/>
    <cellStyle name="Normal 2 2 2 10" xfId="177"/>
    <cellStyle name="Normal 2 2 2 10 2" xfId="363"/>
    <cellStyle name="Normal 2 2 2 10 2 2" xfId="1106"/>
    <cellStyle name="Normal 2 2 2 10 2 2 2" xfId="2600"/>
    <cellStyle name="Normal 2 2 2 10 2 2 2 2" xfId="7082"/>
    <cellStyle name="Normal 2 2 2 10 2 2 2 2 2" xfId="16112"/>
    <cellStyle name="Normal 2 2 2 10 2 2 2 3" xfId="11630"/>
    <cellStyle name="Normal 2 2 2 10 2 2 3" xfId="4094"/>
    <cellStyle name="Normal 2 2 2 10 2 2 3 2" xfId="8576"/>
    <cellStyle name="Normal 2 2 2 10 2 2 3 2 2" xfId="17606"/>
    <cellStyle name="Normal 2 2 2 10 2 2 3 3" xfId="13124"/>
    <cellStyle name="Normal 2 2 2 10 2 2 4" xfId="5588"/>
    <cellStyle name="Normal 2 2 2 10 2 2 4 2" xfId="14618"/>
    <cellStyle name="Normal 2 2 2 10 2 2 5" xfId="10136"/>
    <cellStyle name="Normal 2 2 2 10 2 3" xfId="1857"/>
    <cellStyle name="Normal 2 2 2 10 2 3 2" xfId="6339"/>
    <cellStyle name="Normal 2 2 2 10 2 3 2 2" xfId="15369"/>
    <cellStyle name="Normal 2 2 2 10 2 3 3" xfId="10887"/>
    <cellStyle name="Normal 2 2 2 10 2 4" xfId="3351"/>
    <cellStyle name="Normal 2 2 2 10 2 4 2" xfId="7833"/>
    <cellStyle name="Normal 2 2 2 10 2 4 2 2" xfId="16863"/>
    <cellStyle name="Normal 2 2 2 10 2 4 3" xfId="12381"/>
    <cellStyle name="Normal 2 2 2 10 2 5" xfId="4845"/>
    <cellStyle name="Normal 2 2 2 10 2 5 2" xfId="13875"/>
    <cellStyle name="Normal 2 2 2 10 2 6" xfId="9393"/>
    <cellStyle name="Normal 2 2 2 10 3" xfId="549"/>
    <cellStyle name="Normal 2 2 2 10 3 2" xfId="1296"/>
    <cellStyle name="Normal 2 2 2 10 3 2 2" xfId="2790"/>
    <cellStyle name="Normal 2 2 2 10 3 2 2 2" xfId="7272"/>
    <cellStyle name="Normal 2 2 2 10 3 2 2 2 2" xfId="16302"/>
    <cellStyle name="Normal 2 2 2 10 3 2 2 3" xfId="11820"/>
    <cellStyle name="Normal 2 2 2 10 3 2 3" xfId="4284"/>
    <cellStyle name="Normal 2 2 2 10 3 2 3 2" xfId="8766"/>
    <cellStyle name="Normal 2 2 2 10 3 2 3 2 2" xfId="17796"/>
    <cellStyle name="Normal 2 2 2 10 3 2 3 3" xfId="13314"/>
    <cellStyle name="Normal 2 2 2 10 3 2 4" xfId="5778"/>
    <cellStyle name="Normal 2 2 2 10 3 2 4 2" xfId="14808"/>
    <cellStyle name="Normal 2 2 2 10 3 2 5" xfId="10326"/>
    <cellStyle name="Normal 2 2 2 10 3 3" xfId="2043"/>
    <cellStyle name="Normal 2 2 2 10 3 3 2" xfId="6525"/>
    <cellStyle name="Normal 2 2 2 10 3 3 2 2" xfId="15555"/>
    <cellStyle name="Normal 2 2 2 10 3 3 3" xfId="11073"/>
    <cellStyle name="Normal 2 2 2 10 3 4" xfId="3537"/>
    <cellStyle name="Normal 2 2 2 10 3 4 2" xfId="8019"/>
    <cellStyle name="Normal 2 2 2 10 3 4 2 2" xfId="17049"/>
    <cellStyle name="Normal 2 2 2 10 3 4 3" xfId="12567"/>
    <cellStyle name="Normal 2 2 2 10 3 5" xfId="5031"/>
    <cellStyle name="Normal 2 2 2 10 3 5 2" xfId="14061"/>
    <cellStyle name="Normal 2 2 2 10 3 6" xfId="9579"/>
    <cellStyle name="Normal 2 2 2 10 4" xfId="735"/>
    <cellStyle name="Normal 2 2 2 10 4 2" xfId="1482"/>
    <cellStyle name="Normal 2 2 2 10 4 2 2" xfId="2976"/>
    <cellStyle name="Normal 2 2 2 10 4 2 2 2" xfId="7458"/>
    <cellStyle name="Normal 2 2 2 10 4 2 2 2 2" xfId="16488"/>
    <cellStyle name="Normal 2 2 2 10 4 2 2 3" xfId="12006"/>
    <cellStyle name="Normal 2 2 2 10 4 2 3" xfId="4470"/>
    <cellStyle name="Normal 2 2 2 10 4 2 3 2" xfId="8952"/>
    <cellStyle name="Normal 2 2 2 10 4 2 3 2 2" xfId="17982"/>
    <cellStyle name="Normal 2 2 2 10 4 2 3 3" xfId="13500"/>
    <cellStyle name="Normal 2 2 2 10 4 2 4" xfId="5964"/>
    <cellStyle name="Normal 2 2 2 10 4 2 4 2" xfId="14994"/>
    <cellStyle name="Normal 2 2 2 10 4 2 5" xfId="10512"/>
    <cellStyle name="Normal 2 2 2 10 4 3" xfId="2229"/>
    <cellStyle name="Normal 2 2 2 10 4 3 2" xfId="6711"/>
    <cellStyle name="Normal 2 2 2 10 4 3 2 2" xfId="15741"/>
    <cellStyle name="Normal 2 2 2 10 4 3 3" xfId="11259"/>
    <cellStyle name="Normal 2 2 2 10 4 4" xfId="3723"/>
    <cellStyle name="Normal 2 2 2 10 4 4 2" xfId="8205"/>
    <cellStyle name="Normal 2 2 2 10 4 4 2 2" xfId="17235"/>
    <cellStyle name="Normal 2 2 2 10 4 4 3" xfId="12753"/>
    <cellStyle name="Normal 2 2 2 10 4 5" xfId="5217"/>
    <cellStyle name="Normal 2 2 2 10 4 5 2" xfId="14247"/>
    <cellStyle name="Normal 2 2 2 10 4 6" xfId="9765"/>
    <cellStyle name="Normal 2 2 2 10 5" xfId="922"/>
    <cellStyle name="Normal 2 2 2 10 5 2" xfId="2416"/>
    <cellStyle name="Normal 2 2 2 10 5 2 2" xfId="6898"/>
    <cellStyle name="Normal 2 2 2 10 5 2 2 2" xfId="15928"/>
    <cellStyle name="Normal 2 2 2 10 5 2 3" xfId="11446"/>
    <cellStyle name="Normal 2 2 2 10 5 3" xfId="3910"/>
    <cellStyle name="Normal 2 2 2 10 5 3 2" xfId="8392"/>
    <cellStyle name="Normal 2 2 2 10 5 3 2 2" xfId="17422"/>
    <cellStyle name="Normal 2 2 2 10 5 3 3" xfId="12940"/>
    <cellStyle name="Normal 2 2 2 10 5 4" xfId="5404"/>
    <cellStyle name="Normal 2 2 2 10 5 4 2" xfId="14434"/>
    <cellStyle name="Normal 2 2 2 10 5 5" xfId="9952"/>
    <cellStyle name="Normal 2 2 2 10 6" xfId="1671"/>
    <cellStyle name="Normal 2 2 2 10 6 2" xfId="6153"/>
    <cellStyle name="Normal 2 2 2 10 6 2 2" xfId="15183"/>
    <cellStyle name="Normal 2 2 2 10 6 3" xfId="10701"/>
    <cellStyle name="Normal 2 2 2 10 7" xfId="3165"/>
    <cellStyle name="Normal 2 2 2 10 7 2" xfId="7647"/>
    <cellStyle name="Normal 2 2 2 10 7 2 2" xfId="16677"/>
    <cellStyle name="Normal 2 2 2 10 7 3" xfId="12195"/>
    <cellStyle name="Normal 2 2 2 10 8" xfId="4659"/>
    <cellStyle name="Normal 2 2 2 10 8 2" xfId="13689"/>
    <cellStyle name="Normal 2 2 2 10 9" xfId="9207"/>
    <cellStyle name="Normal 2 2 2 11" xfId="200"/>
    <cellStyle name="Normal 2 2 2 11 2" xfId="945"/>
    <cellStyle name="Normal 2 2 2 11 2 2" xfId="2439"/>
    <cellStyle name="Normal 2 2 2 11 2 2 2" xfId="6921"/>
    <cellStyle name="Normal 2 2 2 11 2 2 2 2" xfId="15951"/>
    <cellStyle name="Normal 2 2 2 11 2 2 3" xfId="11469"/>
    <cellStyle name="Normal 2 2 2 11 2 3" xfId="3933"/>
    <cellStyle name="Normal 2 2 2 11 2 3 2" xfId="8415"/>
    <cellStyle name="Normal 2 2 2 11 2 3 2 2" xfId="17445"/>
    <cellStyle name="Normal 2 2 2 11 2 3 3" xfId="12963"/>
    <cellStyle name="Normal 2 2 2 11 2 4" xfId="5427"/>
    <cellStyle name="Normal 2 2 2 11 2 4 2" xfId="14457"/>
    <cellStyle name="Normal 2 2 2 11 2 5" xfId="9975"/>
    <cellStyle name="Normal 2 2 2 11 3" xfId="1694"/>
    <cellStyle name="Normal 2 2 2 11 3 2" xfId="6176"/>
    <cellStyle name="Normal 2 2 2 11 3 2 2" xfId="15206"/>
    <cellStyle name="Normal 2 2 2 11 3 3" xfId="10724"/>
    <cellStyle name="Normal 2 2 2 11 4" xfId="3188"/>
    <cellStyle name="Normal 2 2 2 11 4 2" xfId="7670"/>
    <cellStyle name="Normal 2 2 2 11 4 2 2" xfId="16700"/>
    <cellStyle name="Normal 2 2 2 11 4 3" xfId="12218"/>
    <cellStyle name="Normal 2 2 2 11 5" xfId="4682"/>
    <cellStyle name="Normal 2 2 2 11 5 2" xfId="13712"/>
    <cellStyle name="Normal 2 2 2 11 6" xfId="9230"/>
    <cellStyle name="Normal 2 2 2 12" xfId="386"/>
    <cellStyle name="Normal 2 2 2 12 2" xfId="1133"/>
    <cellStyle name="Normal 2 2 2 12 2 2" xfId="2627"/>
    <cellStyle name="Normal 2 2 2 12 2 2 2" xfId="7109"/>
    <cellStyle name="Normal 2 2 2 12 2 2 2 2" xfId="16139"/>
    <cellStyle name="Normal 2 2 2 12 2 2 3" xfId="11657"/>
    <cellStyle name="Normal 2 2 2 12 2 3" xfId="4121"/>
    <cellStyle name="Normal 2 2 2 12 2 3 2" xfId="8603"/>
    <cellStyle name="Normal 2 2 2 12 2 3 2 2" xfId="17633"/>
    <cellStyle name="Normal 2 2 2 12 2 3 3" xfId="13151"/>
    <cellStyle name="Normal 2 2 2 12 2 4" xfId="5615"/>
    <cellStyle name="Normal 2 2 2 12 2 4 2" xfId="14645"/>
    <cellStyle name="Normal 2 2 2 12 2 5" xfId="10163"/>
    <cellStyle name="Normal 2 2 2 12 3" xfId="1880"/>
    <cellStyle name="Normal 2 2 2 12 3 2" xfId="6362"/>
    <cellStyle name="Normal 2 2 2 12 3 2 2" xfId="15392"/>
    <cellStyle name="Normal 2 2 2 12 3 3" xfId="10910"/>
    <cellStyle name="Normal 2 2 2 12 4" xfId="3374"/>
    <cellStyle name="Normal 2 2 2 12 4 2" xfId="7856"/>
    <cellStyle name="Normal 2 2 2 12 4 2 2" xfId="16886"/>
    <cellStyle name="Normal 2 2 2 12 4 3" xfId="12404"/>
    <cellStyle name="Normal 2 2 2 12 5" xfId="4868"/>
    <cellStyle name="Normal 2 2 2 12 5 2" xfId="13898"/>
    <cellStyle name="Normal 2 2 2 12 6" xfId="9416"/>
    <cellStyle name="Normal 2 2 2 13" xfId="572"/>
    <cellStyle name="Normal 2 2 2 13 2" xfId="1319"/>
    <cellStyle name="Normal 2 2 2 13 2 2" xfId="2813"/>
    <cellStyle name="Normal 2 2 2 13 2 2 2" xfId="7295"/>
    <cellStyle name="Normal 2 2 2 13 2 2 2 2" xfId="16325"/>
    <cellStyle name="Normal 2 2 2 13 2 2 3" xfId="11843"/>
    <cellStyle name="Normal 2 2 2 13 2 3" xfId="4307"/>
    <cellStyle name="Normal 2 2 2 13 2 3 2" xfId="8789"/>
    <cellStyle name="Normal 2 2 2 13 2 3 2 2" xfId="17819"/>
    <cellStyle name="Normal 2 2 2 13 2 3 3" xfId="13337"/>
    <cellStyle name="Normal 2 2 2 13 2 4" xfId="5801"/>
    <cellStyle name="Normal 2 2 2 13 2 4 2" xfId="14831"/>
    <cellStyle name="Normal 2 2 2 13 2 5" xfId="10349"/>
    <cellStyle name="Normal 2 2 2 13 3" xfId="2066"/>
    <cellStyle name="Normal 2 2 2 13 3 2" xfId="6548"/>
    <cellStyle name="Normal 2 2 2 13 3 2 2" xfId="15578"/>
    <cellStyle name="Normal 2 2 2 13 3 3" xfId="11096"/>
    <cellStyle name="Normal 2 2 2 13 4" xfId="3560"/>
    <cellStyle name="Normal 2 2 2 13 4 2" xfId="8042"/>
    <cellStyle name="Normal 2 2 2 13 4 2 2" xfId="17072"/>
    <cellStyle name="Normal 2 2 2 13 4 3" xfId="12590"/>
    <cellStyle name="Normal 2 2 2 13 5" xfId="5054"/>
    <cellStyle name="Normal 2 2 2 13 5 2" xfId="14084"/>
    <cellStyle name="Normal 2 2 2 13 6" xfId="9602"/>
    <cellStyle name="Normal 2 2 2 14" xfId="759"/>
    <cellStyle name="Normal 2 2 2 14 2" xfId="2253"/>
    <cellStyle name="Normal 2 2 2 14 2 2" xfId="6735"/>
    <cellStyle name="Normal 2 2 2 14 2 2 2" xfId="15765"/>
    <cellStyle name="Normal 2 2 2 14 2 3" xfId="11283"/>
    <cellStyle name="Normal 2 2 2 14 3" xfId="3747"/>
    <cellStyle name="Normal 2 2 2 14 3 2" xfId="8229"/>
    <cellStyle name="Normal 2 2 2 14 3 2 2" xfId="17259"/>
    <cellStyle name="Normal 2 2 2 14 3 3" xfId="12777"/>
    <cellStyle name="Normal 2 2 2 14 4" xfId="5241"/>
    <cellStyle name="Normal 2 2 2 14 4 2" xfId="14271"/>
    <cellStyle name="Normal 2 2 2 14 5" xfId="9789"/>
    <cellStyle name="Normal 2 2 2 15" xfId="1508"/>
    <cellStyle name="Normal 2 2 2 15 2" xfId="5990"/>
    <cellStyle name="Normal 2 2 2 15 2 2" xfId="15020"/>
    <cellStyle name="Normal 2 2 2 15 3" xfId="10538"/>
    <cellStyle name="Normal 2 2 2 16" xfId="3002"/>
    <cellStyle name="Normal 2 2 2 16 2" xfId="7484"/>
    <cellStyle name="Normal 2 2 2 16 2 2" xfId="16514"/>
    <cellStyle name="Normal 2 2 2 16 3" xfId="12032"/>
    <cellStyle name="Normal 2 2 2 17" xfId="4496"/>
    <cellStyle name="Normal 2 2 2 17 2" xfId="13526"/>
    <cellStyle name="Normal 2 2 2 18" xfId="9044"/>
    <cellStyle name="Normal 2 2 2 2" xfId="24"/>
    <cellStyle name="Normal 2 2 2 2 10" xfId="210"/>
    <cellStyle name="Normal 2 2 2 2 10 2" xfId="955"/>
    <cellStyle name="Normal 2 2 2 2 10 2 2" xfId="2449"/>
    <cellStyle name="Normal 2 2 2 2 10 2 2 2" xfId="6931"/>
    <cellStyle name="Normal 2 2 2 2 10 2 2 2 2" xfId="15961"/>
    <cellStyle name="Normal 2 2 2 2 10 2 2 3" xfId="11479"/>
    <cellStyle name="Normal 2 2 2 2 10 2 3" xfId="3943"/>
    <cellStyle name="Normal 2 2 2 2 10 2 3 2" xfId="8425"/>
    <cellStyle name="Normal 2 2 2 2 10 2 3 2 2" xfId="17455"/>
    <cellStyle name="Normal 2 2 2 2 10 2 3 3" xfId="12973"/>
    <cellStyle name="Normal 2 2 2 2 10 2 4" xfId="5437"/>
    <cellStyle name="Normal 2 2 2 2 10 2 4 2" xfId="14467"/>
    <cellStyle name="Normal 2 2 2 2 10 2 5" xfId="9985"/>
    <cellStyle name="Normal 2 2 2 2 10 3" xfId="1704"/>
    <cellStyle name="Normal 2 2 2 2 10 3 2" xfId="6186"/>
    <cellStyle name="Normal 2 2 2 2 10 3 2 2" xfId="15216"/>
    <cellStyle name="Normal 2 2 2 2 10 3 3" xfId="10734"/>
    <cellStyle name="Normal 2 2 2 2 10 4" xfId="3198"/>
    <cellStyle name="Normal 2 2 2 2 10 4 2" xfId="7680"/>
    <cellStyle name="Normal 2 2 2 2 10 4 2 2" xfId="16710"/>
    <cellStyle name="Normal 2 2 2 2 10 4 3" xfId="12228"/>
    <cellStyle name="Normal 2 2 2 2 10 5" xfId="4692"/>
    <cellStyle name="Normal 2 2 2 2 10 5 2" xfId="13722"/>
    <cellStyle name="Normal 2 2 2 2 10 6" xfId="9240"/>
    <cellStyle name="Normal 2 2 2 2 11" xfId="396"/>
    <cellStyle name="Normal 2 2 2 2 11 2" xfId="1143"/>
    <cellStyle name="Normal 2 2 2 2 11 2 2" xfId="2637"/>
    <cellStyle name="Normal 2 2 2 2 11 2 2 2" xfId="7119"/>
    <cellStyle name="Normal 2 2 2 2 11 2 2 2 2" xfId="16149"/>
    <cellStyle name="Normal 2 2 2 2 11 2 2 3" xfId="11667"/>
    <cellStyle name="Normal 2 2 2 2 11 2 3" xfId="4131"/>
    <cellStyle name="Normal 2 2 2 2 11 2 3 2" xfId="8613"/>
    <cellStyle name="Normal 2 2 2 2 11 2 3 2 2" xfId="17643"/>
    <cellStyle name="Normal 2 2 2 2 11 2 3 3" xfId="13161"/>
    <cellStyle name="Normal 2 2 2 2 11 2 4" xfId="5625"/>
    <cellStyle name="Normal 2 2 2 2 11 2 4 2" xfId="14655"/>
    <cellStyle name="Normal 2 2 2 2 11 2 5" xfId="10173"/>
    <cellStyle name="Normal 2 2 2 2 11 3" xfId="1890"/>
    <cellStyle name="Normal 2 2 2 2 11 3 2" xfId="6372"/>
    <cellStyle name="Normal 2 2 2 2 11 3 2 2" xfId="15402"/>
    <cellStyle name="Normal 2 2 2 2 11 3 3" xfId="10920"/>
    <cellStyle name="Normal 2 2 2 2 11 4" xfId="3384"/>
    <cellStyle name="Normal 2 2 2 2 11 4 2" xfId="7866"/>
    <cellStyle name="Normal 2 2 2 2 11 4 2 2" xfId="16896"/>
    <cellStyle name="Normal 2 2 2 2 11 4 3" xfId="12414"/>
    <cellStyle name="Normal 2 2 2 2 11 5" xfId="4878"/>
    <cellStyle name="Normal 2 2 2 2 11 5 2" xfId="13908"/>
    <cellStyle name="Normal 2 2 2 2 11 6" xfId="9426"/>
    <cellStyle name="Normal 2 2 2 2 12" xfId="582"/>
    <cellStyle name="Normal 2 2 2 2 12 2" xfId="1329"/>
    <cellStyle name="Normal 2 2 2 2 12 2 2" xfId="2823"/>
    <cellStyle name="Normal 2 2 2 2 12 2 2 2" xfId="7305"/>
    <cellStyle name="Normal 2 2 2 2 12 2 2 2 2" xfId="16335"/>
    <cellStyle name="Normal 2 2 2 2 12 2 2 3" xfId="11853"/>
    <cellStyle name="Normal 2 2 2 2 12 2 3" xfId="4317"/>
    <cellStyle name="Normal 2 2 2 2 12 2 3 2" xfId="8799"/>
    <cellStyle name="Normal 2 2 2 2 12 2 3 2 2" xfId="17829"/>
    <cellStyle name="Normal 2 2 2 2 12 2 3 3" xfId="13347"/>
    <cellStyle name="Normal 2 2 2 2 12 2 4" xfId="5811"/>
    <cellStyle name="Normal 2 2 2 2 12 2 4 2" xfId="14841"/>
    <cellStyle name="Normal 2 2 2 2 12 2 5" xfId="10359"/>
    <cellStyle name="Normal 2 2 2 2 12 3" xfId="2076"/>
    <cellStyle name="Normal 2 2 2 2 12 3 2" xfId="6558"/>
    <cellStyle name="Normal 2 2 2 2 12 3 2 2" xfId="15588"/>
    <cellStyle name="Normal 2 2 2 2 12 3 3" xfId="11106"/>
    <cellStyle name="Normal 2 2 2 2 12 4" xfId="3570"/>
    <cellStyle name="Normal 2 2 2 2 12 4 2" xfId="8052"/>
    <cellStyle name="Normal 2 2 2 2 12 4 2 2" xfId="17082"/>
    <cellStyle name="Normal 2 2 2 2 12 4 3" xfId="12600"/>
    <cellStyle name="Normal 2 2 2 2 12 5" xfId="5064"/>
    <cellStyle name="Normal 2 2 2 2 12 5 2" xfId="14094"/>
    <cellStyle name="Normal 2 2 2 2 12 6" xfId="9612"/>
    <cellStyle name="Normal 2 2 2 2 13" xfId="769"/>
    <cellStyle name="Normal 2 2 2 2 13 2" xfId="2263"/>
    <cellStyle name="Normal 2 2 2 2 13 2 2" xfId="6745"/>
    <cellStyle name="Normal 2 2 2 2 13 2 2 2" xfId="15775"/>
    <cellStyle name="Normal 2 2 2 2 13 2 3" xfId="11293"/>
    <cellStyle name="Normal 2 2 2 2 13 3" xfId="3757"/>
    <cellStyle name="Normal 2 2 2 2 13 3 2" xfId="8239"/>
    <cellStyle name="Normal 2 2 2 2 13 3 2 2" xfId="17269"/>
    <cellStyle name="Normal 2 2 2 2 13 3 3" xfId="12787"/>
    <cellStyle name="Normal 2 2 2 2 13 4" xfId="5251"/>
    <cellStyle name="Normal 2 2 2 2 13 4 2" xfId="14281"/>
    <cellStyle name="Normal 2 2 2 2 13 5" xfId="9799"/>
    <cellStyle name="Normal 2 2 2 2 14" xfId="1518"/>
    <cellStyle name="Normal 2 2 2 2 14 2" xfId="6000"/>
    <cellStyle name="Normal 2 2 2 2 14 2 2" xfId="15030"/>
    <cellStyle name="Normal 2 2 2 2 14 3" xfId="10548"/>
    <cellStyle name="Normal 2 2 2 2 15" xfId="3012"/>
    <cellStyle name="Normal 2 2 2 2 15 2" xfId="7494"/>
    <cellStyle name="Normal 2 2 2 2 15 2 2" xfId="16524"/>
    <cellStyle name="Normal 2 2 2 2 15 3" xfId="12042"/>
    <cellStyle name="Normal 2 2 2 2 16" xfId="4506"/>
    <cellStyle name="Normal 2 2 2 2 16 2" xfId="13536"/>
    <cellStyle name="Normal 2 2 2 2 17" xfId="9054"/>
    <cellStyle name="Normal 2 2 2 2 2" xfId="27"/>
    <cellStyle name="Normal 2 2 2 2 2 10" xfId="399"/>
    <cellStyle name="Normal 2 2 2 2 2 10 2" xfId="1146"/>
    <cellStyle name="Normal 2 2 2 2 2 10 2 2" xfId="2640"/>
    <cellStyle name="Normal 2 2 2 2 2 10 2 2 2" xfId="7122"/>
    <cellStyle name="Normal 2 2 2 2 2 10 2 2 2 2" xfId="16152"/>
    <cellStyle name="Normal 2 2 2 2 2 10 2 2 3" xfId="11670"/>
    <cellStyle name="Normal 2 2 2 2 2 10 2 3" xfId="4134"/>
    <cellStyle name="Normal 2 2 2 2 2 10 2 3 2" xfId="8616"/>
    <cellStyle name="Normal 2 2 2 2 2 10 2 3 2 2" xfId="17646"/>
    <cellStyle name="Normal 2 2 2 2 2 10 2 3 3" xfId="13164"/>
    <cellStyle name="Normal 2 2 2 2 2 10 2 4" xfId="5628"/>
    <cellStyle name="Normal 2 2 2 2 2 10 2 4 2" xfId="14658"/>
    <cellStyle name="Normal 2 2 2 2 2 10 2 5" xfId="10176"/>
    <cellStyle name="Normal 2 2 2 2 2 10 3" xfId="1893"/>
    <cellStyle name="Normal 2 2 2 2 2 10 3 2" xfId="6375"/>
    <cellStyle name="Normal 2 2 2 2 2 10 3 2 2" xfId="15405"/>
    <cellStyle name="Normal 2 2 2 2 2 10 3 3" xfId="10923"/>
    <cellStyle name="Normal 2 2 2 2 2 10 4" xfId="3387"/>
    <cellStyle name="Normal 2 2 2 2 2 10 4 2" xfId="7869"/>
    <cellStyle name="Normal 2 2 2 2 2 10 4 2 2" xfId="16899"/>
    <cellStyle name="Normal 2 2 2 2 2 10 4 3" xfId="12417"/>
    <cellStyle name="Normal 2 2 2 2 2 10 5" xfId="4881"/>
    <cellStyle name="Normal 2 2 2 2 2 10 5 2" xfId="13911"/>
    <cellStyle name="Normal 2 2 2 2 2 10 6" xfId="9429"/>
    <cellStyle name="Normal 2 2 2 2 2 11" xfId="585"/>
    <cellStyle name="Normal 2 2 2 2 2 11 2" xfId="1332"/>
    <cellStyle name="Normal 2 2 2 2 2 11 2 2" xfId="2826"/>
    <cellStyle name="Normal 2 2 2 2 2 11 2 2 2" xfId="7308"/>
    <cellStyle name="Normal 2 2 2 2 2 11 2 2 2 2" xfId="16338"/>
    <cellStyle name="Normal 2 2 2 2 2 11 2 2 3" xfId="11856"/>
    <cellStyle name="Normal 2 2 2 2 2 11 2 3" xfId="4320"/>
    <cellStyle name="Normal 2 2 2 2 2 11 2 3 2" xfId="8802"/>
    <cellStyle name="Normal 2 2 2 2 2 11 2 3 2 2" xfId="17832"/>
    <cellStyle name="Normal 2 2 2 2 2 11 2 3 3" xfId="13350"/>
    <cellStyle name="Normal 2 2 2 2 2 11 2 4" xfId="5814"/>
    <cellStyle name="Normal 2 2 2 2 2 11 2 4 2" xfId="14844"/>
    <cellStyle name="Normal 2 2 2 2 2 11 2 5" xfId="10362"/>
    <cellStyle name="Normal 2 2 2 2 2 11 3" xfId="2079"/>
    <cellStyle name="Normal 2 2 2 2 2 11 3 2" xfId="6561"/>
    <cellStyle name="Normal 2 2 2 2 2 11 3 2 2" xfId="15591"/>
    <cellStyle name="Normal 2 2 2 2 2 11 3 3" xfId="11109"/>
    <cellStyle name="Normal 2 2 2 2 2 11 4" xfId="3573"/>
    <cellStyle name="Normal 2 2 2 2 2 11 4 2" xfId="8055"/>
    <cellStyle name="Normal 2 2 2 2 2 11 4 2 2" xfId="17085"/>
    <cellStyle name="Normal 2 2 2 2 2 11 4 3" xfId="12603"/>
    <cellStyle name="Normal 2 2 2 2 2 11 5" xfId="5067"/>
    <cellStyle name="Normal 2 2 2 2 2 11 5 2" xfId="14097"/>
    <cellStyle name="Normal 2 2 2 2 2 11 6" xfId="9615"/>
    <cellStyle name="Normal 2 2 2 2 2 12" xfId="772"/>
    <cellStyle name="Normal 2 2 2 2 2 12 2" xfId="2266"/>
    <cellStyle name="Normal 2 2 2 2 2 12 2 2" xfId="6748"/>
    <cellStyle name="Normal 2 2 2 2 2 12 2 2 2" xfId="15778"/>
    <cellStyle name="Normal 2 2 2 2 2 12 2 3" xfId="11296"/>
    <cellStyle name="Normal 2 2 2 2 2 12 3" xfId="3760"/>
    <cellStyle name="Normal 2 2 2 2 2 12 3 2" xfId="8242"/>
    <cellStyle name="Normal 2 2 2 2 2 12 3 2 2" xfId="17272"/>
    <cellStyle name="Normal 2 2 2 2 2 12 3 3" xfId="12790"/>
    <cellStyle name="Normal 2 2 2 2 2 12 4" xfId="5254"/>
    <cellStyle name="Normal 2 2 2 2 2 12 4 2" xfId="14284"/>
    <cellStyle name="Normal 2 2 2 2 2 12 5" xfId="9802"/>
    <cellStyle name="Normal 2 2 2 2 2 13" xfId="1521"/>
    <cellStyle name="Normal 2 2 2 2 2 13 2" xfId="6003"/>
    <cellStyle name="Normal 2 2 2 2 2 13 2 2" xfId="15033"/>
    <cellStyle name="Normal 2 2 2 2 2 13 3" xfId="10551"/>
    <cellStyle name="Normal 2 2 2 2 2 14" xfId="3015"/>
    <cellStyle name="Normal 2 2 2 2 2 14 2" xfId="7497"/>
    <cellStyle name="Normal 2 2 2 2 2 14 2 2" xfId="16527"/>
    <cellStyle name="Normal 2 2 2 2 2 14 3" xfId="12045"/>
    <cellStyle name="Normal 2 2 2 2 2 15" xfId="4509"/>
    <cellStyle name="Normal 2 2 2 2 2 15 2" xfId="13539"/>
    <cellStyle name="Normal 2 2 2 2 2 16" xfId="9057"/>
    <cellStyle name="Normal 2 2 2 2 2 2" xfId="50"/>
    <cellStyle name="Normal 2 2 2 2 2 2 2" xfId="236"/>
    <cellStyle name="Normal 2 2 2 2 2 2 2 2" xfId="981"/>
    <cellStyle name="Normal 2 2 2 2 2 2 2 2 2" xfId="2475"/>
    <cellStyle name="Normal 2 2 2 2 2 2 2 2 2 2" xfId="6957"/>
    <cellStyle name="Normal 2 2 2 2 2 2 2 2 2 2 2" xfId="15987"/>
    <cellStyle name="Normal 2 2 2 2 2 2 2 2 2 3" xfId="11505"/>
    <cellStyle name="Normal 2 2 2 2 2 2 2 2 3" xfId="3969"/>
    <cellStyle name="Normal 2 2 2 2 2 2 2 2 3 2" xfId="8451"/>
    <cellStyle name="Normal 2 2 2 2 2 2 2 2 3 2 2" xfId="17481"/>
    <cellStyle name="Normal 2 2 2 2 2 2 2 2 3 3" xfId="12999"/>
    <cellStyle name="Normal 2 2 2 2 2 2 2 2 4" xfId="5463"/>
    <cellStyle name="Normal 2 2 2 2 2 2 2 2 4 2" xfId="14493"/>
    <cellStyle name="Normal 2 2 2 2 2 2 2 2 5" xfId="10011"/>
    <cellStyle name="Normal 2 2 2 2 2 2 2 3" xfId="1730"/>
    <cellStyle name="Normal 2 2 2 2 2 2 2 3 2" xfId="6212"/>
    <cellStyle name="Normal 2 2 2 2 2 2 2 3 2 2" xfId="15242"/>
    <cellStyle name="Normal 2 2 2 2 2 2 2 3 3" xfId="10760"/>
    <cellStyle name="Normal 2 2 2 2 2 2 2 4" xfId="3224"/>
    <cellStyle name="Normal 2 2 2 2 2 2 2 4 2" xfId="7706"/>
    <cellStyle name="Normal 2 2 2 2 2 2 2 4 2 2" xfId="16736"/>
    <cellStyle name="Normal 2 2 2 2 2 2 2 4 3" xfId="12254"/>
    <cellStyle name="Normal 2 2 2 2 2 2 2 5" xfId="4718"/>
    <cellStyle name="Normal 2 2 2 2 2 2 2 5 2" xfId="13748"/>
    <cellStyle name="Normal 2 2 2 2 2 2 2 6" xfId="9266"/>
    <cellStyle name="Normal 2 2 2 2 2 2 3" xfId="422"/>
    <cellStyle name="Normal 2 2 2 2 2 2 3 2" xfId="1169"/>
    <cellStyle name="Normal 2 2 2 2 2 2 3 2 2" xfId="2663"/>
    <cellStyle name="Normal 2 2 2 2 2 2 3 2 2 2" xfId="7145"/>
    <cellStyle name="Normal 2 2 2 2 2 2 3 2 2 2 2" xfId="16175"/>
    <cellStyle name="Normal 2 2 2 2 2 2 3 2 2 3" xfId="11693"/>
    <cellStyle name="Normal 2 2 2 2 2 2 3 2 3" xfId="4157"/>
    <cellStyle name="Normal 2 2 2 2 2 2 3 2 3 2" xfId="8639"/>
    <cellStyle name="Normal 2 2 2 2 2 2 3 2 3 2 2" xfId="17669"/>
    <cellStyle name="Normal 2 2 2 2 2 2 3 2 3 3" xfId="13187"/>
    <cellStyle name="Normal 2 2 2 2 2 2 3 2 4" xfId="5651"/>
    <cellStyle name="Normal 2 2 2 2 2 2 3 2 4 2" xfId="14681"/>
    <cellStyle name="Normal 2 2 2 2 2 2 3 2 5" xfId="10199"/>
    <cellStyle name="Normal 2 2 2 2 2 2 3 3" xfId="1916"/>
    <cellStyle name="Normal 2 2 2 2 2 2 3 3 2" xfId="6398"/>
    <cellStyle name="Normal 2 2 2 2 2 2 3 3 2 2" xfId="15428"/>
    <cellStyle name="Normal 2 2 2 2 2 2 3 3 3" xfId="10946"/>
    <cellStyle name="Normal 2 2 2 2 2 2 3 4" xfId="3410"/>
    <cellStyle name="Normal 2 2 2 2 2 2 3 4 2" xfId="7892"/>
    <cellStyle name="Normal 2 2 2 2 2 2 3 4 2 2" xfId="16922"/>
    <cellStyle name="Normal 2 2 2 2 2 2 3 4 3" xfId="12440"/>
    <cellStyle name="Normal 2 2 2 2 2 2 3 5" xfId="4904"/>
    <cellStyle name="Normal 2 2 2 2 2 2 3 5 2" xfId="13934"/>
    <cellStyle name="Normal 2 2 2 2 2 2 3 6" xfId="9452"/>
    <cellStyle name="Normal 2 2 2 2 2 2 4" xfId="608"/>
    <cellStyle name="Normal 2 2 2 2 2 2 4 2" xfId="1355"/>
    <cellStyle name="Normal 2 2 2 2 2 2 4 2 2" xfId="2849"/>
    <cellStyle name="Normal 2 2 2 2 2 2 4 2 2 2" xfId="7331"/>
    <cellStyle name="Normal 2 2 2 2 2 2 4 2 2 2 2" xfId="16361"/>
    <cellStyle name="Normal 2 2 2 2 2 2 4 2 2 3" xfId="11879"/>
    <cellStyle name="Normal 2 2 2 2 2 2 4 2 3" xfId="4343"/>
    <cellStyle name="Normal 2 2 2 2 2 2 4 2 3 2" xfId="8825"/>
    <cellStyle name="Normal 2 2 2 2 2 2 4 2 3 2 2" xfId="17855"/>
    <cellStyle name="Normal 2 2 2 2 2 2 4 2 3 3" xfId="13373"/>
    <cellStyle name="Normal 2 2 2 2 2 2 4 2 4" xfId="5837"/>
    <cellStyle name="Normal 2 2 2 2 2 2 4 2 4 2" xfId="14867"/>
    <cellStyle name="Normal 2 2 2 2 2 2 4 2 5" xfId="10385"/>
    <cellStyle name="Normal 2 2 2 2 2 2 4 3" xfId="2102"/>
    <cellStyle name="Normal 2 2 2 2 2 2 4 3 2" xfId="6584"/>
    <cellStyle name="Normal 2 2 2 2 2 2 4 3 2 2" xfId="15614"/>
    <cellStyle name="Normal 2 2 2 2 2 2 4 3 3" xfId="11132"/>
    <cellStyle name="Normal 2 2 2 2 2 2 4 4" xfId="3596"/>
    <cellStyle name="Normal 2 2 2 2 2 2 4 4 2" xfId="8078"/>
    <cellStyle name="Normal 2 2 2 2 2 2 4 4 2 2" xfId="17108"/>
    <cellStyle name="Normal 2 2 2 2 2 2 4 4 3" xfId="12626"/>
    <cellStyle name="Normal 2 2 2 2 2 2 4 5" xfId="5090"/>
    <cellStyle name="Normal 2 2 2 2 2 2 4 5 2" xfId="14120"/>
    <cellStyle name="Normal 2 2 2 2 2 2 4 6" xfId="9638"/>
    <cellStyle name="Normal 2 2 2 2 2 2 5" xfId="795"/>
    <cellStyle name="Normal 2 2 2 2 2 2 5 2" xfId="2289"/>
    <cellStyle name="Normal 2 2 2 2 2 2 5 2 2" xfId="6771"/>
    <cellStyle name="Normal 2 2 2 2 2 2 5 2 2 2" xfId="15801"/>
    <cellStyle name="Normal 2 2 2 2 2 2 5 2 3" xfId="11319"/>
    <cellStyle name="Normal 2 2 2 2 2 2 5 3" xfId="3783"/>
    <cellStyle name="Normal 2 2 2 2 2 2 5 3 2" xfId="8265"/>
    <cellStyle name="Normal 2 2 2 2 2 2 5 3 2 2" xfId="17295"/>
    <cellStyle name="Normal 2 2 2 2 2 2 5 3 3" xfId="12813"/>
    <cellStyle name="Normal 2 2 2 2 2 2 5 4" xfId="5277"/>
    <cellStyle name="Normal 2 2 2 2 2 2 5 4 2" xfId="14307"/>
    <cellStyle name="Normal 2 2 2 2 2 2 5 5" xfId="9825"/>
    <cellStyle name="Normal 2 2 2 2 2 2 6" xfId="1544"/>
    <cellStyle name="Normal 2 2 2 2 2 2 6 2" xfId="6026"/>
    <cellStyle name="Normal 2 2 2 2 2 2 6 2 2" xfId="15056"/>
    <cellStyle name="Normal 2 2 2 2 2 2 6 3" xfId="10574"/>
    <cellStyle name="Normal 2 2 2 2 2 2 7" xfId="3038"/>
    <cellStyle name="Normal 2 2 2 2 2 2 7 2" xfId="7520"/>
    <cellStyle name="Normal 2 2 2 2 2 2 7 2 2" xfId="16550"/>
    <cellStyle name="Normal 2 2 2 2 2 2 7 3" xfId="12068"/>
    <cellStyle name="Normal 2 2 2 2 2 2 8" xfId="4532"/>
    <cellStyle name="Normal 2 2 2 2 2 2 8 2" xfId="13562"/>
    <cellStyle name="Normal 2 2 2 2 2 2 9" xfId="9080"/>
    <cellStyle name="Normal 2 2 2 2 2 3" xfId="73"/>
    <cellStyle name="Normal 2 2 2 2 2 3 2" xfId="259"/>
    <cellStyle name="Normal 2 2 2 2 2 3 2 2" xfId="1004"/>
    <cellStyle name="Normal 2 2 2 2 2 3 2 2 2" xfId="2498"/>
    <cellStyle name="Normal 2 2 2 2 2 3 2 2 2 2" xfId="6980"/>
    <cellStyle name="Normal 2 2 2 2 2 3 2 2 2 2 2" xfId="16010"/>
    <cellStyle name="Normal 2 2 2 2 2 3 2 2 2 3" xfId="11528"/>
    <cellStyle name="Normal 2 2 2 2 2 3 2 2 3" xfId="3992"/>
    <cellStyle name="Normal 2 2 2 2 2 3 2 2 3 2" xfId="8474"/>
    <cellStyle name="Normal 2 2 2 2 2 3 2 2 3 2 2" xfId="17504"/>
    <cellStyle name="Normal 2 2 2 2 2 3 2 2 3 3" xfId="13022"/>
    <cellStyle name="Normal 2 2 2 2 2 3 2 2 4" xfId="5486"/>
    <cellStyle name="Normal 2 2 2 2 2 3 2 2 4 2" xfId="14516"/>
    <cellStyle name="Normal 2 2 2 2 2 3 2 2 5" xfId="10034"/>
    <cellStyle name="Normal 2 2 2 2 2 3 2 3" xfId="1753"/>
    <cellStyle name="Normal 2 2 2 2 2 3 2 3 2" xfId="6235"/>
    <cellStyle name="Normal 2 2 2 2 2 3 2 3 2 2" xfId="15265"/>
    <cellStyle name="Normal 2 2 2 2 2 3 2 3 3" xfId="10783"/>
    <cellStyle name="Normal 2 2 2 2 2 3 2 4" xfId="3247"/>
    <cellStyle name="Normal 2 2 2 2 2 3 2 4 2" xfId="7729"/>
    <cellStyle name="Normal 2 2 2 2 2 3 2 4 2 2" xfId="16759"/>
    <cellStyle name="Normal 2 2 2 2 2 3 2 4 3" xfId="12277"/>
    <cellStyle name="Normal 2 2 2 2 2 3 2 5" xfId="4741"/>
    <cellStyle name="Normal 2 2 2 2 2 3 2 5 2" xfId="13771"/>
    <cellStyle name="Normal 2 2 2 2 2 3 2 6" xfId="9289"/>
    <cellStyle name="Normal 2 2 2 2 2 3 3" xfId="445"/>
    <cellStyle name="Normal 2 2 2 2 2 3 3 2" xfId="1192"/>
    <cellStyle name="Normal 2 2 2 2 2 3 3 2 2" xfId="2686"/>
    <cellStyle name="Normal 2 2 2 2 2 3 3 2 2 2" xfId="7168"/>
    <cellStyle name="Normal 2 2 2 2 2 3 3 2 2 2 2" xfId="16198"/>
    <cellStyle name="Normal 2 2 2 2 2 3 3 2 2 3" xfId="11716"/>
    <cellStyle name="Normal 2 2 2 2 2 3 3 2 3" xfId="4180"/>
    <cellStyle name="Normal 2 2 2 2 2 3 3 2 3 2" xfId="8662"/>
    <cellStyle name="Normal 2 2 2 2 2 3 3 2 3 2 2" xfId="17692"/>
    <cellStyle name="Normal 2 2 2 2 2 3 3 2 3 3" xfId="13210"/>
    <cellStyle name="Normal 2 2 2 2 2 3 3 2 4" xfId="5674"/>
    <cellStyle name="Normal 2 2 2 2 2 3 3 2 4 2" xfId="14704"/>
    <cellStyle name="Normal 2 2 2 2 2 3 3 2 5" xfId="10222"/>
    <cellStyle name="Normal 2 2 2 2 2 3 3 3" xfId="1939"/>
    <cellStyle name="Normal 2 2 2 2 2 3 3 3 2" xfId="6421"/>
    <cellStyle name="Normal 2 2 2 2 2 3 3 3 2 2" xfId="15451"/>
    <cellStyle name="Normal 2 2 2 2 2 3 3 3 3" xfId="10969"/>
    <cellStyle name="Normal 2 2 2 2 2 3 3 4" xfId="3433"/>
    <cellStyle name="Normal 2 2 2 2 2 3 3 4 2" xfId="7915"/>
    <cellStyle name="Normal 2 2 2 2 2 3 3 4 2 2" xfId="16945"/>
    <cellStyle name="Normal 2 2 2 2 2 3 3 4 3" xfId="12463"/>
    <cellStyle name="Normal 2 2 2 2 2 3 3 5" xfId="4927"/>
    <cellStyle name="Normal 2 2 2 2 2 3 3 5 2" xfId="13957"/>
    <cellStyle name="Normal 2 2 2 2 2 3 3 6" xfId="9475"/>
    <cellStyle name="Normal 2 2 2 2 2 3 4" xfId="631"/>
    <cellStyle name="Normal 2 2 2 2 2 3 4 2" xfId="1378"/>
    <cellStyle name="Normal 2 2 2 2 2 3 4 2 2" xfId="2872"/>
    <cellStyle name="Normal 2 2 2 2 2 3 4 2 2 2" xfId="7354"/>
    <cellStyle name="Normal 2 2 2 2 2 3 4 2 2 2 2" xfId="16384"/>
    <cellStyle name="Normal 2 2 2 2 2 3 4 2 2 3" xfId="11902"/>
    <cellStyle name="Normal 2 2 2 2 2 3 4 2 3" xfId="4366"/>
    <cellStyle name="Normal 2 2 2 2 2 3 4 2 3 2" xfId="8848"/>
    <cellStyle name="Normal 2 2 2 2 2 3 4 2 3 2 2" xfId="17878"/>
    <cellStyle name="Normal 2 2 2 2 2 3 4 2 3 3" xfId="13396"/>
    <cellStyle name="Normal 2 2 2 2 2 3 4 2 4" xfId="5860"/>
    <cellStyle name="Normal 2 2 2 2 2 3 4 2 4 2" xfId="14890"/>
    <cellStyle name="Normal 2 2 2 2 2 3 4 2 5" xfId="10408"/>
    <cellStyle name="Normal 2 2 2 2 2 3 4 3" xfId="2125"/>
    <cellStyle name="Normal 2 2 2 2 2 3 4 3 2" xfId="6607"/>
    <cellStyle name="Normal 2 2 2 2 2 3 4 3 2 2" xfId="15637"/>
    <cellStyle name="Normal 2 2 2 2 2 3 4 3 3" xfId="11155"/>
    <cellStyle name="Normal 2 2 2 2 2 3 4 4" xfId="3619"/>
    <cellStyle name="Normal 2 2 2 2 2 3 4 4 2" xfId="8101"/>
    <cellStyle name="Normal 2 2 2 2 2 3 4 4 2 2" xfId="17131"/>
    <cellStyle name="Normal 2 2 2 2 2 3 4 4 3" xfId="12649"/>
    <cellStyle name="Normal 2 2 2 2 2 3 4 5" xfId="5113"/>
    <cellStyle name="Normal 2 2 2 2 2 3 4 5 2" xfId="14143"/>
    <cellStyle name="Normal 2 2 2 2 2 3 4 6" xfId="9661"/>
    <cellStyle name="Normal 2 2 2 2 2 3 5" xfId="818"/>
    <cellStyle name="Normal 2 2 2 2 2 3 5 2" xfId="2312"/>
    <cellStyle name="Normal 2 2 2 2 2 3 5 2 2" xfId="6794"/>
    <cellStyle name="Normal 2 2 2 2 2 3 5 2 2 2" xfId="15824"/>
    <cellStyle name="Normal 2 2 2 2 2 3 5 2 3" xfId="11342"/>
    <cellStyle name="Normal 2 2 2 2 2 3 5 3" xfId="3806"/>
    <cellStyle name="Normal 2 2 2 2 2 3 5 3 2" xfId="8288"/>
    <cellStyle name="Normal 2 2 2 2 2 3 5 3 2 2" xfId="17318"/>
    <cellStyle name="Normal 2 2 2 2 2 3 5 3 3" xfId="12836"/>
    <cellStyle name="Normal 2 2 2 2 2 3 5 4" xfId="5300"/>
    <cellStyle name="Normal 2 2 2 2 2 3 5 4 2" xfId="14330"/>
    <cellStyle name="Normal 2 2 2 2 2 3 5 5" xfId="9848"/>
    <cellStyle name="Normal 2 2 2 2 2 3 6" xfId="1567"/>
    <cellStyle name="Normal 2 2 2 2 2 3 6 2" xfId="6049"/>
    <cellStyle name="Normal 2 2 2 2 2 3 6 2 2" xfId="15079"/>
    <cellStyle name="Normal 2 2 2 2 2 3 6 3" xfId="10597"/>
    <cellStyle name="Normal 2 2 2 2 2 3 7" xfId="3061"/>
    <cellStyle name="Normal 2 2 2 2 2 3 7 2" xfId="7543"/>
    <cellStyle name="Normal 2 2 2 2 2 3 7 2 2" xfId="16573"/>
    <cellStyle name="Normal 2 2 2 2 2 3 7 3" xfId="12091"/>
    <cellStyle name="Normal 2 2 2 2 2 3 8" xfId="4555"/>
    <cellStyle name="Normal 2 2 2 2 2 3 8 2" xfId="13585"/>
    <cellStyle name="Normal 2 2 2 2 2 3 9" xfId="9103"/>
    <cellStyle name="Normal 2 2 2 2 2 4" xfId="97"/>
    <cellStyle name="Normal 2 2 2 2 2 4 2" xfId="283"/>
    <cellStyle name="Normal 2 2 2 2 2 4 2 2" xfId="1027"/>
    <cellStyle name="Normal 2 2 2 2 2 4 2 2 2" xfId="2521"/>
    <cellStyle name="Normal 2 2 2 2 2 4 2 2 2 2" xfId="7003"/>
    <cellStyle name="Normal 2 2 2 2 2 4 2 2 2 2 2" xfId="16033"/>
    <cellStyle name="Normal 2 2 2 2 2 4 2 2 2 3" xfId="11551"/>
    <cellStyle name="Normal 2 2 2 2 2 4 2 2 3" xfId="4015"/>
    <cellStyle name="Normal 2 2 2 2 2 4 2 2 3 2" xfId="8497"/>
    <cellStyle name="Normal 2 2 2 2 2 4 2 2 3 2 2" xfId="17527"/>
    <cellStyle name="Normal 2 2 2 2 2 4 2 2 3 3" xfId="13045"/>
    <cellStyle name="Normal 2 2 2 2 2 4 2 2 4" xfId="5509"/>
    <cellStyle name="Normal 2 2 2 2 2 4 2 2 4 2" xfId="14539"/>
    <cellStyle name="Normal 2 2 2 2 2 4 2 2 5" xfId="10057"/>
    <cellStyle name="Normal 2 2 2 2 2 4 2 3" xfId="1777"/>
    <cellStyle name="Normal 2 2 2 2 2 4 2 3 2" xfId="6259"/>
    <cellStyle name="Normal 2 2 2 2 2 4 2 3 2 2" xfId="15289"/>
    <cellStyle name="Normal 2 2 2 2 2 4 2 3 3" xfId="10807"/>
    <cellStyle name="Normal 2 2 2 2 2 4 2 4" xfId="3271"/>
    <cellStyle name="Normal 2 2 2 2 2 4 2 4 2" xfId="7753"/>
    <cellStyle name="Normal 2 2 2 2 2 4 2 4 2 2" xfId="16783"/>
    <cellStyle name="Normal 2 2 2 2 2 4 2 4 3" xfId="12301"/>
    <cellStyle name="Normal 2 2 2 2 2 4 2 5" xfId="4765"/>
    <cellStyle name="Normal 2 2 2 2 2 4 2 5 2" xfId="13795"/>
    <cellStyle name="Normal 2 2 2 2 2 4 2 6" xfId="9313"/>
    <cellStyle name="Normal 2 2 2 2 2 4 3" xfId="469"/>
    <cellStyle name="Normal 2 2 2 2 2 4 3 2" xfId="1216"/>
    <cellStyle name="Normal 2 2 2 2 2 4 3 2 2" xfId="2710"/>
    <cellStyle name="Normal 2 2 2 2 2 4 3 2 2 2" xfId="7192"/>
    <cellStyle name="Normal 2 2 2 2 2 4 3 2 2 2 2" xfId="16222"/>
    <cellStyle name="Normal 2 2 2 2 2 4 3 2 2 3" xfId="11740"/>
    <cellStyle name="Normal 2 2 2 2 2 4 3 2 3" xfId="4204"/>
    <cellStyle name="Normal 2 2 2 2 2 4 3 2 3 2" xfId="8686"/>
    <cellStyle name="Normal 2 2 2 2 2 4 3 2 3 2 2" xfId="17716"/>
    <cellStyle name="Normal 2 2 2 2 2 4 3 2 3 3" xfId="13234"/>
    <cellStyle name="Normal 2 2 2 2 2 4 3 2 4" xfId="5698"/>
    <cellStyle name="Normal 2 2 2 2 2 4 3 2 4 2" xfId="14728"/>
    <cellStyle name="Normal 2 2 2 2 2 4 3 2 5" xfId="10246"/>
    <cellStyle name="Normal 2 2 2 2 2 4 3 3" xfId="1963"/>
    <cellStyle name="Normal 2 2 2 2 2 4 3 3 2" xfId="6445"/>
    <cellStyle name="Normal 2 2 2 2 2 4 3 3 2 2" xfId="15475"/>
    <cellStyle name="Normal 2 2 2 2 2 4 3 3 3" xfId="10993"/>
    <cellStyle name="Normal 2 2 2 2 2 4 3 4" xfId="3457"/>
    <cellStyle name="Normal 2 2 2 2 2 4 3 4 2" xfId="7939"/>
    <cellStyle name="Normal 2 2 2 2 2 4 3 4 2 2" xfId="16969"/>
    <cellStyle name="Normal 2 2 2 2 2 4 3 4 3" xfId="12487"/>
    <cellStyle name="Normal 2 2 2 2 2 4 3 5" xfId="4951"/>
    <cellStyle name="Normal 2 2 2 2 2 4 3 5 2" xfId="13981"/>
    <cellStyle name="Normal 2 2 2 2 2 4 3 6" xfId="9499"/>
    <cellStyle name="Normal 2 2 2 2 2 4 4" xfId="655"/>
    <cellStyle name="Normal 2 2 2 2 2 4 4 2" xfId="1402"/>
    <cellStyle name="Normal 2 2 2 2 2 4 4 2 2" xfId="2896"/>
    <cellStyle name="Normal 2 2 2 2 2 4 4 2 2 2" xfId="7378"/>
    <cellStyle name="Normal 2 2 2 2 2 4 4 2 2 2 2" xfId="16408"/>
    <cellStyle name="Normal 2 2 2 2 2 4 4 2 2 3" xfId="11926"/>
    <cellStyle name="Normal 2 2 2 2 2 4 4 2 3" xfId="4390"/>
    <cellStyle name="Normal 2 2 2 2 2 4 4 2 3 2" xfId="8872"/>
    <cellStyle name="Normal 2 2 2 2 2 4 4 2 3 2 2" xfId="17902"/>
    <cellStyle name="Normal 2 2 2 2 2 4 4 2 3 3" xfId="13420"/>
    <cellStyle name="Normal 2 2 2 2 2 4 4 2 4" xfId="5884"/>
    <cellStyle name="Normal 2 2 2 2 2 4 4 2 4 2" xfId="14914"/>
    <cellStyle name="Normal 2 2 2 2 2 4 4 2 5" xfId="10432"/>
    <cellStyle name="Normal 2 2 2 2 2 4 4 3" xfId="2149"/>
    <cellStyle name="Normal 2 2 2 2 2 4 4 3 2" xfId="6631"/>
    <cellStyle name="Normal 2 2 2 2 2 4 4 3 2 2" xfId="15661"/>
    <cellStyle name="Normal 2 2 2 2 2 4 4 3 3" xfId="11179"/>
    <cellStyle name="Normal 2 2 2 2 2 4 4 4" xfId="3643"/>
    <cellStyle name="Normal 2 2 2 2 2 4 4 4 2" xfId="8125"/>
    <cellStyle name="Normal 2 2 2 2 2 4 4 4 2 2" xfId="17155"/>
    <cellStyle name="Normal 2 2 2 2 2 4 4 4 3" xfId="12673"/>
    <cellStyle name="Normal 2 2 2 2 2 4 4 5" xfId="5137"/>
    <cellStyle name="Normal 2 2 2 2 2 4 4 5 2" xfId="14167"/>
    <cellStyle name="Normal 2 2 2 2 2 4 4 6" xfId="9685"/>
    <cellStyle name="Normal 2 2 2 2 2 4 5" xfId="842"/>
    <cellStyle name="Normal 2 2 2 2 2 4 5 2" xfId="2336"/>
    <cellStyle name="Normal 2 2 2 2 2 4 5 2 2" xfId="6818"/>
    <cellStyle name="Normal 2 2 2 2 2 4 5 2 2 2" xfId="15848"/>
    <cellStyle name="Normal 2 2 2 2 2 4 5 2 3" xfId="11366"/>
    <cellStyle name="Normal 2 2 2 2 2 4 5 3" xfId="3830"/>
    <cellStyle name="Normal 2 2 2 2 2 4 5 3 2" xfId="8312"/>
    <cellStyle name="Normal 2 2 2 2 2 4 5 3 2 2" xfId="17342"/>
    <cellStyle name="Normal 2 2 2 2 2 4 5 3 3" xfId="12860"/>
    <cellStyle name="Normal 2 2 2 2 2 4 5 4" xfId="5324"/>
    <cellStyle name="Normal 2 2 2 2 2 4 5 4 2" xfId="14354"/>
    <cellStyle name="Normal 2 2 2 2 2 4 5 5" xfId="9872"/>
    <cellStyle name="Normal 2 2 2 2 2 4 6" xfId="1591"/>
    <cellStyle name="Normal 2 2 2 2 2 4 6 2" xfId="6073"/>
    <cellStyle name="Normal 2 2 2 2 2 4 6 2 2" xfId="15103"/>
    <cellStyle name="Normal 2 2 2 2 2 4 6 3" xfId="10621"/>
    <cellStyle name="Normal 2 2 2 2 2 4 7" xfId="3085"/>
    <cellStyle name="Normal 2 2 2 2 2 4 7 2" xfId="7567"/>
    <cellStyle name="Normal 2 2 2 2 2 4 7 2 2" xfId="16597"/>
    <cellStyle name="Normal 2 2 2 2 2 4 7 3" xfId="12115"/>
    <cellStyle name="Normal 2 2 2 2 2 4 8" xfId="4579"/>
    <cellStyle name="Normal 2 2 2 2 2 4 8 2" xfId="13609"/>
    <cellStyle name="Normal 2 2 2 2 2 4 9" xfId="9127"/>
    <cellStyle name="Normal 2 2 2 2 2 5" xfId="103"/>
    <cellStyle name="Normal 2 2 2 2 2 5 2" xfId="289"/>
    <cellStyle name="Normal 2 2 2 2 2 5 2 2" xfId="1032"/>
    <cellStyle name="Normal 2 2 2 2 2 5 2 2 2" xfId="2526"/>
    <cellStyle name="Normal 2 2 2 2 2 5 2 2 2 2" xfId="7008"/>
    <cellStyle name="Normal 2 2 2 2 2 5 2 2 2 2 2" xfId="16038"/>
    <cellStyle name="Normal 2 2 2 2 2 5 2 2 2 3" xfId="11556"/>
    <cellStyle name="Normal 2 2 2 2 2 5 2 2 3" xfId="4020"/>
    <cellStyle name="Normal 2 2 2 2 2 5 2 2 3 2" xfId="8502"/>
    <cellStyle name="Normal 2 2 2 2 2 5 2 2 3 2 2" xfId="17532"/>
    <cellStyle name="Normal 2 2 2 2 2 5 2 2 3 3" xfId="13050"/>
    <cellStyle name="Normal 2 2 2 2 2 5 2 2 4" xfId="5514"/>
    <cellStyle name="Normal 2 2 2 2 2 5 2 2 4 2" xfId="14544"/>
    <cellStyle name="Normal 2 2 2 2 2 5 2 2 5" xfId="10062"/>
    <cellStyle name="Normal 2 2 2 2 2 5 2 3" xfId="1783"/>
    <cellStyle name="Normal 2 2 2 2 2 5 2 3 2" xfId="6265"/>
    <cellStyle name="Normal 2 2 2 2 2 5 2 3 2 2" xfId="15295"/>
    <cellStyle name="Normal 2 2 2 2 2 5 2 3 3" xfId="10813"/>
    <cellStyle name="Normal 2 2 2 2 2 5 2 4" xfId="3277"/>
    <cellStyle name="Normal 2 2 2 2 2 5 2 4 2" xfId="7759"/>
    <cellStyle name="Normal 2 2 2 2 2 5 2 4 2 2" xfId="16789"/>
    <cellStyle name="Normal 2 2 2 2 2 5 2 4 3" xfId="12307"/>
    <cellStyle name="Normal 2 2 2 2 2 5 2 5" xfId="4771"/>
    <cellStyle name="Normal 2 2 2 2 2 5 2 5 2" xfId="13801"/>
    <cellStyle name="Normal 2 2 2 2 2 5 2 6" xfId="9319"/>
    <cellStyle name="Normal 2 2 2 2 2 5 3" xfId="475"/>
    <cellStyle name="Normal 2 2 2 2 2 5 3 2" xfId="1222"/>
    <cellStyle name="Normal 2 2 2 2 2 5 3 2 2" xfId="2716"/>
    <cellStyle name="Normal 2 2 2 2 2 5 3 2 2 2" xfId="7198"/>
    <cellStyle name="Normal 2 2 2 2 2 5 3 2 2 2 2" xfId="16228"/>
    <cellStyle name="Normal 2 2 2 2 2 5 3 2 2 3" xfId="11746"/>
    <cellStyle name="Normal 2 2 2 2 2 5 3 2 3" xfId="4210"/>
    <cellStyle name="Normal 2 2 2 2 2 5 3 2 3 2" xfId="8692"/>
    <cellStyle name="Normal 2 2 2 2 2 5 3 2 3 2 2" xfId="17722"/>
    <cellStyle name="Normal 2 2 2 2 2 5 3 2 3 3" xfId="13240"/>
    <cellStyle name="Normal 2 2 2 2 2 5 3 2 4" xfId="5704"/>
    <cellStyle name="Normal 2 2 2 2 2 5 3 2 4 2" xfId="14734"/>
    <cellStyle name="Normal 2 2 2 2 2 5 3 2 5" xfId="10252"/>
    <cellStyle name="Normal 2 2 2 2 2 5 3 3" xfId="1969"/>
    <cellStyle name="Normal 2 2 2 2 2 5 3 3 2" xfId="6451"/>
    <cellStyle name="Normal 2 2 2 2 2 5 3 3 2 2" xfId="15481"/>
    <cellStyle name="Normal 2 2 2 2 2 5 3 3 3" xfId="10999"/>
    <cellStyle name="Normal 2 2 2 2 2 5 3 4" xfId="3463"/>
    <cellStyle name="Normal 2 2 2 2 2 5 3 4 2" xfId="7945"/>
    <cellStyle name="Normal 2 2 2 2 2 5 3 4 2 2" xfId="16975"/>
    <cellStyle name="Normal 2 2 2 2 2 5 3 4 3" xfId="12493"/>
    <cellStyle name="Normal 2 2 2 2 2 5 3 5" xfId="4957"/>
    <cellStyle name="Normal 2 2 2 2 2 5 3 5 2" xfId="13987"/>
    <cellStyle name="Normal 2 2 2 2 2 5 3 6" xfId="9505"/>
    <cellStyle name="Normal 2 2 2 2 2 5 4" xfId="661"/>
    <cellStyle name="Normal 2 2 2 2 2 5 4 2" xfId="1408"/>
    <cellStyle name="Normal 2 2 2 2 2 5 4 2 2" xfId="2902"/>
    <cellStyle name="Normal 2 2 2 2 2 5 4 2 2 2" xfId="7384"/>
    <cellStyle name="Normal 2 2 2 2 2 5 4 2 2 2 2" xfId="16414"/>
    <cellStyle name="Normal 2 2 2 2 2 5 4 2 2 3" xfId="11932"/>
    <cellStyle name="Normal 2 2 2 2 2 5 4 2 3" xfId="4396"/>
    <cellStyle name="Normal 2 2 2 2 2 5 4 2 3 2" xfId="8878"/>
    <cellStyle name="Normal 2 2 2 2 2 5 4 2 3 2 2" xfId="17908"/>
    <cellStyle name="Normal 2 2 2 2 2 5 4 2 3 3" xfId="13426"/>
    <cellStyle name="Normal 2 2 2 2 2 5 4 2 4" xfId="5890"/>
    <cellStyle name="Normal 2 2 2 2 2 5 4 2 4 2" xfId="14920"/>
    <cellStyle name="Normal 2 2 2 2 2 5 4 2 5" xfId="10438"/>
    <cellStyle name="Normal 2 2 2 2 2 5 4 3" xfId="2155"/>
    <cellStyle name="Normal 2 2 2 2 2 5 4 3 2" xfId="6637"/>
    <cellStyle name="Normal 2 2 2 2 2 5 4 3 2 2" xfId="15667"/>
    <cellStyle name="Normal 2 2 2 2 2 5 4 3 3" xfId="11185"/>
    <cellStyle name="Normal 2 2 2 2 2 5 4 4" xfId="3649"/>
    <cellStyle name="Normal 2 2 2 2 2 5 4 4 2" xfId="8131"/>
    <cellStyle name="Normal 2 2 2 2 2 5 4 4 2 2" xfId="17161"/>
    <cellStyle name="Normal 2 2 2 2 2 5 4 4 3" xfId="12679"/>
    <cellStyle name="Normal 2 2 2 2 2 5 4 5" xfId="5143"/>
    <cellStyle name="Normal 2 2 2 2 2 5 4 5 2" xfId="14173"/>
    <cellStyle name="Normal 2 2 2 2 2 5 4 6" xfId="9691"/>
    <cellStyle name="Normal 2 2 2 2 2 5 5" xfId="848"/>
    <cellStyle name="Normal 2 2 2 2 2 5 5 2" xfId="2342"/>
    <cellStyle name="Normal 2 2 2 2 2 5 5 2 2" xfId="6824"/>
    <cellStyle name="Normal 2 2 2 2 2 5 5 2 2 2" xfId="15854"/>
    <cellStyle name="Normal 2 2 2 2 2 5 5 2 3" xfId="11372"/>
    <cellStyle name="Normal 2 2 2 2 2 5 5 3" xfId="3836"/>
    <cellStyle name="Normal 2 2 2 2 2 5 5 3 2" xfId="8318"/>
    <cellStyle name="Normal 2 2 2 2 2 5 5 3 2 2" xfId="17348"/>
    <cellStyle name="Normal 2 2 2 2 2 5 5 3 3" xfId="12866"/>
    <cellStyle name="Normal 2 2 2 2 2 5 5 4" xfId="5330"/>
    <cellStyle name="Normal 2 2 2 2 2 5 5 4 2" xfId="14360"/>
    <cellStyle name="Normal 2 2 2 2 2 5 5 5" xfId="9878"/>
    <cellStyle name="Normal 2 2 2 2 2 5 6" xfId="1597"/>
    <cellStyle name="Normal 2 2 2 2 2 5 6 2" xfId="6079"/>
    <cellStyle name="Normal 2 2 2 2 2 5 6 2 2" xfId="15109"/>
    <cellStyle name="Normal 2 2 2 2 2 5 6 3" xfId="10627"/>
    <cellStyle name="Normal 2 2 2 2 2 5 7" xfId="3091"/>
    <cellStyle name="Normal 2 2 2 2 2 5 7 2" xfId="7573"/>
    <cellStyle name="Normal 2 2 2 2 2 5 7 2 2" xfId="16603"/>
    <cellStyle name="Normal 2 2 2 2 2 5 7 3" xfId="12121"/>
    <cellStyle name="Normal 2 2 2 2 2 5 8" xfId="4585"/>
    <cellStyle name="Normal 2 2 2 2 2 5 8 2" xfId="13615"/>
    <cellStyle name="Normal 2 2 2 2 2 5 9" xfId="9133"/>
    <cellStyle name="Normal 2 2 2 2 2 6" xfId="144"/>
    <cellStyle name="Normal 2 2 2 2 2 6 2" xfId="330"/>
    <cellStyle name="Normal 2 2 2 2 2 6 2 2" xfId="1073"/>
    <cellStyle name="Normal 2 2 2 2 2 6 2 2 2" xfId="2567"/>
    <cellStyle name="Normal 2 2 2 2 2 6 2 2 2 2" xfId="7049"/>
    <cellStyle name="Normal 2 2 2 2 2 6 2 2 2 2 2" xfId="16079"/>
    <cellStyle name="Normal 2 2 2 2 2 6 2 2 2 3" xfId="11597"/>
    <cellStyle name="Normal 2 2 2 2 2 6 2 2 3" xfId="4061"/>
    <cellStyle name="Normal 2 2 2 2 2 6 2 2 3 2" xfId="8543"/>
    <cellStyle name="Normal 2 2 2 2 2 6 2 2 3 2 2" xfId="17573"/>
    <cellStyle name="Normal 2 2 2 2 2 6 2 2 3 3" xfId="13091"/>
    <cellStyle name="Normal 2 2 2 2 2 6 2 2 4" xfId="5555"/>
    <cellStyle name="Normal 2 2 2 2 2 6 2 2 4 2" xfId="14585"/>
    <cellStyle name="Normal 2 2 2 2 2 6 2 2 5" xfId="10103"/>
    <cellStyle name="Normal 2 2 2 2 2 6 2 3" xfId="1824"/>
    <cellStyle name="Normal 2 2 2 2 2 6 2 3 2" xfId="6306"/>
    <cellStyle name="Normal 2 2 2 2 2 6 2 3 2 2" xfId="15336"/>
    <cellStyle name="Normal 2 2 2 2 2 6 2 3 3" xfId="10854"/>
    <cellStyle name="Normal 2 2 2 2 2 6 2 4" xfId="3318"/>
    <cellStyle name="Normal 2 2 2 2 2 6 2 4 2" xfId="7800"/>
    <cellStyle name="Normal 2 2 2 2 2 6 2 4 2 2" xfId="16830"/>
    <cellStyle name="Normal 2 2 2 2 2 6 2 4 3" xfId="12348"/>
    <cellStyle name="Normal 2 2 2 2 2 6 2 5" xfId="4812"/>
    <cellStyle name="Normal 2 2 2 2 2 6 2 5 2" xfId="13842"/>
    <cellStyle name="Normal 2 2 2 2 2 6 2 6" xfId="9360"/>
    <cellStyle name="Normal 2 2 2 2 2 6 3" xfId="516"/>
    <cellStyle name="Normal 2 2 2 2 2 6 3 2" xfId="1263"/>
    <cellStyle name="Normal 2 2 2 2 2 6 3 2 2" xfId="2757"/>
    <cellStyle name="Normal 2 2 2 2 2 6 3 2 2 2" xfId="7239"/>
    <cellStyle name="Normal 2 2 2 2 2 6 3 2 2 2 2" xfId="16269"/>
    <cellStyle name="Normal 2 2 2 2 2 6 3 2 2 3" xfId="11787"/>
    <cellStyle name="Normal 2 2 2 2 2 6 3 2 3" xfId="4251"/>
    <cellStyle name="Normal 2 2 2 2 2 6 3 2 3 2" xfId="8733"/>
    <cellStyle name="Normal 2 2 2 2 2 6 3 2 3 2 2" xfId="17763"/>
    <cellStyle name="Normal 2 2 2 2 2 6 3 2 3 3" xfId="13281"/>
    <cellStyle name="Normal 2 2 2 2 2 6 3 2 4" xfId="5745"/>
    <cellStyle name="Normal 2 2 2 2 2 6 3 2 4 2" xfId="14775"/>
    <cellStyle name="Normal 2 2 2 2 2 6 3 2 5" xfId="10293"/>
    <cellStyle name="Normal 2 2 2 2 2 6 3 3" xfId="2010"/>
    <cellStyle name="Normal 2 2 2 2 2 6 3 3 2" xfId="6492"/>
    <cellStyle name="Normal 2 2 2 2 2 6 3 3 2 2" xfId="15522"/>
    <cellStyle name="Normal 2 2 2 2 2 6 3 3 3" xfId="11040"/>
    <cellStyle name="Normal 2 2 2 2 2 6 3 4" xfId="3504"/>
    <cellStyle name="Normal 2 2 2 2 2 6 3 4 2" xfId="7986"/>
    <cellStyle name="Normal 2 2 2 2 2 6 3 4 2 2" xfId="17016"/>
    <cellStyle name="Normal 2 2 2 2 2 6 3 4 3" xfId="12534"/>
    <cellStyle name="Normal 2 2 2 2 2 6 3 5" xfId="4998"/>
    <cellStyle name="Normal 2 2 2 2 2 6 3 5 2" xfId="14028"/>
    <cellStyle name="Normal 2 2 2 2 2 6 3 6" xfId="9546"/>
    <cellStyle name="Normal 2 2 2 2 2 6 4" xfId="702"/>
    <cellStyle name="Normal 2 2 2 2 2 6 4 2" xfId="1449"/>
    <cellStyle name="Normal 2 2 2 2 2 6 4 2 2" xfId="2943"/>
    <cellStyle name="Normal 2 2 2 2 2 6 4 2 2 2" xfId="7425"/>
    <cellStyle name="Normal 2 2 2 2 2 6 4 2 2 2 2" xfId="16455"/>
    <cellStyle name="Normal 2 2 2 2 2 6 4 2 2 3" xfId="11973"/>
    <cellStyle name="Normal 2 2 2 2 2 6 4 2 3" xfId="4437"/>
    <cellStyle name="Normal 2 2 2 2 2 6 4 2 3 2" xfId="8919"/>
    <cellStyle name="Normal 2 2 2 2 2 6 4 2 3 2 2" xfId="17949"/>
    <cellStyle name="Normal 2 2 2 2 2 6 4 2 3 3" xfId="13467"/>
    <cellStyle name="Normal 2 2 2 2 2 6 4 2 4" xfId="5931"/>
    <cellStyle name="Normal 2 2 2 2 2 6 4 2 4 2" xfId="14961"/>
    <cellStyle name="Normal 2 2 2 2 2 6 4 2 5" xfId="10479"/>
    <cellStyle name="Normal 2 2 2 2 2 6 4 3" xfId="2196"/>
    <cellStyle name="Normal 2 2 2 2 2 6 4 3 2" xfId="6678"/>
    <cellStyle name="Normal 2 2 2 2 2 6 4 3 2 2" xfId="15708"/>
    <cellStyle name="Normal 2 2 2 2 2 6 4 3 3" xfId="11226"/>
    <cellStyle name="Normal 2 2 2 2 2 6 4 4" xfId="3690"/>
    <cellStyle name="Normal 2 2 2 2 2 6 4 4 2" xfId="8172"/>
    <cellStyle name="Normal 2 2 2 2 2 6 4 4 2 2" xfId="17202"/>
    <cellStyle name="Normal 2 2 2 2 2 6 4 4 3" xfId="12720"/>
    <cellStyle name="Normal 2 2 2 2 2 6 4 5" xfId="5184"/>
    <cellStyle name="Normal 2 2 2 2 2 6 4 5 2" xfId="14214"/>
    <cellStyle name="Normal 2 2 2 2 2 6 4 6" xfId="9732"/>
    <cellStyle name="Normal 2 2 2 2 2 6 5" xfId="889"/>
    <cellStyle name="Normal 2 2 2 2 2 6 5 2" xfId="2383"/>
    <cellStyle name="Normal 2 2 2 2 2 6 5 2 2" xfId="6865"/>
    <cellStyle name="Normal 2 2 2 2 2 6 5 2 2 2" xfId="15895"/>
    <cellStyle name="Normal 2 2 2 2 2 6 5 2 3" xfId="11413"/>
    <cellStyle name="Normal 2 2 2 2 2 6 5 3" xfId="3877"/>
    <cellStyle name="Normal 2 2 2 2 2 6 5 3 2" xfId="8359"/>
    <cellStyle name="Normal 2 2 2 2 2 6 5 3 2 2" xfId="17389"/>
    <cellStyle name="Normal 2 2 2 2 2 6 5 3 3" xfId="12907"/>
    <cellStyle name="Normal 2 2 2 2 2 6 5 4" xfId="5371"/>
    <cellStyle name="Normal 2 2 2 2 2 6 5 4 2" xfId="14401"/>
    <cellStyle name="Normal 2 2 2 2 2 6 5 5" xfId="9919"/>
    <cellStyle name="Normal 2 2 2 2 2 6 6" xfId="1638"/>
    <cellStyle name="Normal 2 2 2 2 2 6 6 2" xfId="6120"/>
    <cellStyle name="Normal 2 2 2 2 2 6 6 2 2" xfId="15150"/>
    <cellStyle name="Normal 2 2 2 2 2 6 6 3" xfId="10668"/>
    <cellStyle name="Normal 2 2 2 2 2 6 7" xfId="3132"/>
    <cellStyle name="Normal 2 2 2 2 2 6 7 2" xfId="7614"/>
    <cellStyle name="Normal 2 2 2 2 2 6 7 2 2" xfId="16644"/>
    <cellStyle name="Normal 2 2 2 2 2 6 7 3" xfId="12162"/>
    <cellStyle name="Normal 2 2 2 2 2 6 8" xfId="4626"/>
    <cellStyle name="Normal 2 2 2 2 2 6 8 2" xfId="13656"/>
    <cellStyle name="Normal 2 2 2 2 2 6 9" xfId="9174"/>
    <cellStyle name="Normal 2 2 2 2 2 7" xfId="167"/>
    <cellStyle name="Normal 2 2 2 2 2 7 2" xfId="353"/>
    <cellStyle name="Normal 2 2 2 2 2 7 2 2" xfId="1096"/>
    <cellStyle name="Normal 2 2 2 2 2 7 2 2 2" xfId="2590"/>
    <cellStyle name="Normal 2 2 2 2 2 7 2 2 2 2" xfId="7072"/>
    <cellStyle name="Normal 2 2 2 2 2 7 2 2 2 2 2" xfId="16102"/>
    <cellStyle name="Normal 2 2 2 2 2 7 2 2 2 3" xfId="11620"/>
    <cellStyle name="Normal 2 2 2 2 2 7 2 2 3" xfId="4084"/>
    <cellStyle name="Normal 2 2 2 2 2 7 2 2 3 2" xfId="8566"/>
    <cellStyle name="Normal 2 2 2 2 2 7 2 2 3 2 2" xfId="17596"/>
    <cellStyle name="Normal 2 2 2 2 2 7 2 2 3 3" xfId="13114"/>
    <cellStyle name="Normal 2 2 2 2 2 7 2 2 4" xfId="5578"/>
    <cellStyle name="Normal 2 2 2 2 2 7 2 2 4 2" xfId="14608"/>
    <cellStyle name="Normal 2 2 2 2 2 7 2 2 5" xfId="10126"/>
    <cellStyle name="Normal 2 2 2 2 2 7 2 3" xfId="1847"/>
    <cellStyle name="Normal 2 2 2 2 2 7 2 3 2" xfId="6329"/>
    <cellStyle name="Normal 2 2 2 2 2 7 2 3 2 2" xfId="15359"/>
    <cellStyle name="Normal 2 2 2 2 2 7 2 3 3" xfId="10877"/>
    <cellStyle name="Normal 2 2 2 2 2 7 2 4" xfId="3341"/>
    <cellStyle name="Normal 2 2 2 2 2 7 2 4 2" xfId="7823"/>
    <cellStyle name="Normal 2 2 2 2 2 7 2 4 2 2" xfId="16853"/>
    <cellStyle name="Normal 2 2 2 2 2 7 2 4 3" xfId="12371"/>
    <cellStyle name="Normal 2 2 2 2 2 7 2 5" xfId="4835"/>
    <cellStyle name="Normal 2 2 2 2 2 7 2 5 2" xfId="13865"/>
    <cellStyle name="Normal 2 2 2 2 2 7 2 6" xfId="9383"/>
    <cellStyle name="Normal 2 2 2 2 2 7 3" xfId="539"/>
    <cellStyle name="Normal 2 2 2 2 2 7 3 2" xfId="1286"/>
    <cellStyle name="Normal 2 2 2 2 2 7 3 2 2" xfId="2780"/>
    <cellStyle name="Normal 2 2 2 2 2 7 3 2 2 2" xfId="7262"/>
    <cellStyle name="Normal 2 2 2 2 2 7 3 2 2 2 2" xfId="16292"/>
    <cellStyle name="Normal 2 2 2 2 2 7 3 2 2 3" xfId="11810"/>
    <cellStyle name="Normal 2 2 2 2 2 7 3 2 3" xfId="4274"/>
    <cellStyle name="Normal 2 2 2 2 2 7 3 2 3 2" xfId="8756"/>
    <cellStyle name="Normal 2 2 2 2 2 7 3 2 3 2 2" xfId="17786"/>
    <cellStyle name="Normal 2 2 2 2 2 7 3 2 3 3" xfId="13304"/>
    <cellStyle name="Normal 2 2 2 2 2 7 3 2 4" xfId="5768"/>
    <cellStyle name="Normal 2 2 2 2 2 7 3 2 4 2" xfId="14798"/>
    <cellStyle name="Normal 2 2 2 2 2 7 3 2 5" xfId="10316"/>
    <cellStyle name="Normal 2 2 2 2 2 7 3 3" xfId="2033"/>
    <cellStyle name="Normal 2 2 2 2 2 7 3 3 2" xfId="6515"/>
    <cellStyle name="Normal 2 2 2 2 2 7 3 3 2 2" xfId="15545"/>
    <cellStyle name="Normal 2 2 2 2 2 7 3 3 3" xfId="11063"/>
    <cellStyle name="Normal 2 2 2 2 2 7 3 4" xfId="3527"/>
    <cellStyle name="Normal 2 2 2 2 2 7 3 4 2" xfId="8009"/>
    <cellStyle name="Normal 2 2 2 2 2 7 3 4 2 2" xfId="17039"/>
    <cellStyle name="Normal 2 2 2 2 2 7 3 4 3" xfId="12557"/>
    <cellStyle name="Normal 2 2 2 2 2 7 3 5" xfId="5021"/>
    <cellStyle name="Normal 2 2 2 2 2 7 3 5 2" xfId="14051"/>
    <cellStyle name="Normal 2 2 2 2 2 7 3 6" xfId="9569"/>
    <cellStyle name="Normal 2 2 2 2 2 7 4" xfId="725"/>
    <cellStyle name="Normal 2 2 2 2 2 7 4 2" xfId="1472"/>
    <cellStyle name="Normal 2 2 2 2 2 7 4 2 2" xfId="2966"/>
    <cellStyle name="Normal 2 2 2 2 2 7 4 2 2 2" xfId="7448"/>
    <cellStyle name="Normal 2 2 2 2 2 7 4 2 2 2 2" xfId="16478"/>
    <cellStyle name="Normal 2 2 2 2 2 7 4 2 2 3" xfId="11996"/>
    <cellStyle name="Normal 2 2 2 2 2 7 4 2 3" xfId="4460"/>
    <cellStyle name="Normal 2 2 2 2 2 7 4 2 3 2" xfId="8942"/>
    <cellStyle name="Normal 2 2 2 2 2 7 4 2 3 2 2" xfId="17972"/>
    <cellStyle name="Normal 2 2 2 2 2 7 4 2 3 3" xfId="13490"/>
    <cellStyle name="Normal 2 2 2 2 2 7 4 2 4" xfId="5954"/>
    <cellStyle name="Normal 2 2 2 2 2 7 4 2 4 2" xfId="14984"/>
    <cellStyle name="Normal 2 2 2 2 2 7 4 2 5" xfId="10502"/>
    <cellStyle name="Normal 2 2 2 2 2 7 4 3" xfId="2219"/>
    <cellStyle name="Normal 2 2 2 2 2 7 4 3 2" xfId="6701"/>
    <cellStyle name="Normal 2 2 2 2 2 7 4 3 2 2" xfId="15731"/>
    <cellStyle name="Normal 2 2 2 2 2 7 4 3 3" xfId="11249"/>
    <cellStyle name="Normal 2 2 2 2 2 7 4 4" xfId="3713"/>
    <cellStyle name="Normal 2 2 2 2 2 7 4 4 2" xfId="8195"/>
    <cellStyle name="Normal 2 2 2 2 2 7 4 4 2 2" xfId="17225"/>
    <cellStyle name="Normal 2 2 2 2 2 7 4 4 3" xfId="12743"/>
    <cellStyle name="Normal 2 2 2 2 2 7 4 5" xfId="5207"/>
    <cellStyle name="Normal 2 2 2 2 2 7 4 5 2" xfId="14237"/>
    <cellStyle name="Normal 2 2 2 2 2 7 4 6" xfId="9755"/>
    <cellStyle name="Normal 2 2 2 2 2 7 5" xfId="912"/>
    <cellStyle name="Normal 2 2 2 2 2 7 5 2" xfId="2406"/>
    <cellStyle name="Normal 2 2 2 2 2 7 5 2 2" xfId="6888"/>
    <cellStyle name="Normal 2 2 2 2 2 7 5 2 2 2" xfId="15918"/>
    <cellStyle name="Normal 2 2 2 2 2 7 5 2 3" xfId="11436"/>
    <cellStyle name="Normal 2 2 2 2 2 7 5 3" xfId="3900"/>
    <cellStyle name="Normal 2 2 2 2 2 7 5 3 2" xfId="8382"/>
    <cellStyle name="Normal 2 2 2 2 2 7 5 3 2 2" xfId="17412"/>
    <cellStyle name="Normal 2 2 2 2 2 7 5 3 3" xfId="12930"/>
    <cellStyle name="Normal 2 2 2 2 2 7 5 4" xfId="5394"/>
    <cellStyle name="Normal 2 2 2 2 2 7 5 4 2" xfId="14424"/>
    <cellStyle name="Normal 2 2 2 2 2 7 5 5" xfId="9942"/>
    <cellStyle name="Normal 2 2 2 2 2 7 6" xfId="1661"/>
    <cellStyle name="Normal 2 2 2 2 2 7 6 2" xfId="6143"/>
    <cellStyle name="Normal 2 2 2 2 2 7 6 2 2" xfId="15173"/>
    <cellStyle name="Normal 2 2 2 2 2 7 6 3" xfId="10691"/>
    <cellStyle name="Normal 2 2 2 2 2 7 7" xfId="3155"/>
    <cellStyle name="Normal 2 2 2 2 2 7 7 2" xfId="7637"/>
    <cellStyle name="Normal 2 2 2 2 2 7 7 2 2" xfId="16667"/>
    <cellStyle name="Normal 2 2 2 2 2 7 7 3" xfId="12185"/>
    <cellStyle name="Normal 2 2 2 2 2 7 8" xfId="4649"/>
    <cellStyle name="Normal 2 2 2 2 2 7 8 2" xfId="13679"/>
    <cellStyle name="Normal 2 2 2 2 2 7 9" xfId="9197"/>
    <cellStyle name="Normal 2 2 2 2 2 8" xfId="190"/>
    <cellStyle name="Normal 2 2 2 2 2 8 2" xfId="376"/>
    <cellStyle name="Normal 2 2 2 2 2 8 2 2" xfId="1119"/>
    <cellStyle name="Normal 2 2 2 2 2 8 2 2 2" xfId="2613"/>
    <cellStyle name="Normal 2 2 2 2 2 8 2 2 2 2" xfId="7095"/>
    <cellStyle name="Normal 2 2 2 2 2 8 2 2 2 2 2" xfId="16125"/>
    <cellStyle name="Normal 2 2 2 2 2 8 2 2 2 3" xfId="11643"/>
    <cellStyle name="Normal 2 2 2 2 2 8 2 2 3" xfId="4107"/>
    <cellStyle name="Normal 2 2 2 2 2 8 2 2 3 2" xfId="8589"/>
    <cellStyle name="Normal 2 2 2 2 2 8 2 2 3 2 2" xfId="17619"/>
    <cellStyle name="Normal 2 2 2 2 2 8 2 2 3 3" xfId="13137"/>
    <cellStyle name="Normal 2 2 2 2 2 8 2 2 4" xfId="5601"/>
    <cellStyle name="Normal 2 2 2 2 2 8 2 2 4 2" xfId="14631"/>
    <cellStyle name="Normal 2 2 2 2 2 8 2 2 5" xfId="10149"/>
    <cellStyle name="Normal 2 2 2 2 2 8 2 3" xfId="1870"/>
    <cellStyle name="Normal 2 2 2 2 2 8 2 3 2" xfId="6352"/>
    <cellStyle name="Normal 2 2 2 2 2 8 2 3 2 2" xfId="15382"/>
    <cellStyle name="Normal 2 2 2 2 2 8 2 3 3" xfId="10900"/>
    <cellStyle name="Normal 2 2 2 2 2 8 2 4" xfId="3364"/>
    <cellStyle name="Normal 2 2 2 2 2 8 2 4 2" xfId="7846"/>
    <cellStyle name="Normal 2 2 2 2 2 8 2 4 2 2" xfId="16876"/>
    <cellStyle name="Normal 2 2 2 2 2 8 2 4 3" xfId="12394"/>
    <cellStyle name="Normal 2 2 2 2 2 8 2 5" xfId="4858"/>
    <cellStyle name="Normal 2 2 2 2 2 8 2 5 2" xfId="13888"/>
    <cellStyle name="Normal 2 2 2 2 2 8 2 6" xfId="9406"/>
    <cellStyle name="Normal 2 2 2 2 2 8 3" xfId="562"/>
    <cellStyle name="Normal 2 2 2 2 2 8 3 2" xfId="1309"/>
    <cellStyle name="Normal 2 2 2 2 2 8 3 2 2" xfId="2803"/>
    <cellStyle name="Normal 2 2 2 2 2 8 3 2 2 2" xfId="7285"/>
    <cellStyle name="Normal 2 2 2 2 2 8 3 2 2 2 2" xfId="16315"/>
    <cellStyle name="Normal 2 2 2 2 2 8 3 2 2 3" xfId="11833"/>
    <cellStyle name="Normal 2 2 2 2 2 8 3 2 3" xfId="4297"/>
    <cellStyle name="Normal 2 2 2 2 2 8 3 2 3 2" xfId="8779"/>
    <cellStyle name="Normal 2 2 2 2 2 8 3 2 3 2 2" xfId="17809"/>
    <cellStyle name="Normal 2 2 2 2 2 8 3 2 3 3" xfId="13327"/>
    <cellStyle name="Normal 2 2 2 2 2 8 3 2 4" xfId="5791"/>
    <cellStyle name="Normal 2 2 2 2 2 8 3 2 4 2" xfId="14821"/>
    <cellStyle name="Normal 2 2 2 2 2 8 3 2 5" xfId="10339"/>
    <cellStyle name="Normal 2 2 2 2 2 8 3 3" xfId="2056"/>
    <cellStyle name="Normal 2 2 2 2 2 8 3 3 2" xfId="6538"/>
    <cellStyle name="Normal 2 2 2 2 2 8 3 3 2 2" xfId="15568"/>
    <cellStyle name="Normal 2 2 2 2 2 8 3 3 3" xfId="11086"/>
    <cellStyle name="Normal 2 2 2 2 2 8 3 4" xfId="3550"/>
    <cellStyle name="Normal 2 2 2 2 2 8 3 4 2" xfId="8032"/>
    <cellStyle name="Normal 2 2 2 2 2 8 3 4 2 2" xfId="17062"/>
    <cellStyle name="Normal 2 2 2 2 2 8 3 4 3" xfId="12580"/>
    <cellStyle name="Normal 2 2 2 2 2 8 3 5" xfId="5044"/>
    <cellStyle name="Normal 2 2 2 2 2 8 3 5 2" xfId="14074"/>
    <cellStyle name="Normal 2 2 2 2 2 8 3 6" xfId="9592"/>
    <cellStyle name="Normal 2 2 2 2 2 8 4" xfId="748"/>
    <cellStyle name="Normal 2 2 2 2 2 8 4 2" xfId="1495"/>
    <cellStyle name="Normal 2 2 2 2 2 8 4 2 2" xfId="2989"/>
    <cellStyle name="Normal 2 2 2 2 2 8 4 2 2 2" xfId="7471"/>
    <cellStyle name="Normal 2 2 2 2 2 8 4 2 2 2 2" xfId="16501"/>
    <cellStyle name="Normal 2 2 2 2 2 8 4 2 2 3" xfId="12019"/>
    <cellStyle name="Normal 2 2 2 2 2 8 4 2 3" xfId="4483"/>
    <cellStyle name="Normal 2 2 2 2 2 8 4 2 3 2" xfId="8965"/>
    <cellStyle name="Normal 2 2 2 2 2 8 4 2 3 2 2" xfId="17995"/>
    <cellStyle name="Normal 2 2 2 2 2 8 4 2 3 3" xfId="13513"/>
    <cellStyle name="Normal 2 2 2 2 2 8 4 2 4" xfId="5977"/>
    <cellStyle name="Normal 2 2 2 2 2 8 4 2 4 2" xfId="15007"/>
    <cellStyle name="Normal 2 2 2 2 2 8 4 2 5" xfId="10525"/>
    <cellStyle name="Normal 2 2 2 2 2 8 4 3" xfId="2242"/>
    <cellStyle name="Normal 2 2 2 2 2 8 4 3 2" xfId="6724"/>
    <cellStyle name="Normal 2 2 2 2 2 8 4 3 2 2" xfId="15754"/>
    <cellStyle name="Normal 2 2 2 2 2 8 4 3 3" xfId="11272"/>
    <cellStyle name="Normal 2 2 2 2 2 8 4 4" xfId="3736"/>
    <cellStyle name="Normal 2 2 2 2 2 8 4 4 2" xfId="8218"/>
    <cellStyle name="Normal 2 2 2 2 2 8 4 4 2 2" xfId="17248"/>
    <cellStyle name="Normal 2 2 2 2 2 8 4 4 3" xfId="12766"/>
    <cellStyle name="Normal 2 2 2 2 2 8 4 5" xfId="5230"/>
    <cellStyle name="Normal 2 2 2 2 2 8 4 5 2" xfId="14260"/>
    <cellStyle name="Normal 2 2 2 2 2 8 4 6" xfId="9778"/>
    <cellStyle name="Normal 2 2 2 2 2 8 5" xfId="935"/>
    <cellStyle name="Normal 2 2 2 2 2 8 5 2" xfId="2429"/>
    <cellStyle name="Normal 2 2 2 2 2 8 5 2 2" xfId="6911"/>
    <cellStyle name="Normal 2 2 2 2 2 8 5 2 2 2" xfId="15941"/>
    <cellStyle name="Normal 2 2 2 2 2 8 5 2 3" xfId="11459"/>
    <cellStyle name="Normal 2 2 2 2 2 8 5 3" xfId="3923"/>
    <cellStyle name="Normal 2 2 2 2 2 8 5 3 2" xfId="8405"/>
    <cellStyle name="Normal 2 2 2 2 2 8 5 3 2 2" xfId="17435"/>
    <cellStyle name="Normal 2 2 2 2 2 8 5 3 3" xfId="12953"/>
    <cellStyle name="Normal 2 2 2 2 2 8 5 4" xfId="5417"/>
    <cellStyle name="Normal 2 2 2 2 2 8 5 4 2" xfId="14447"/>
    <cellStyle name="Normal 2 2 2 2 2 8 5 5" xfId="9965"/>
    <cellStyle name="Normal 2 2 2 2 2 8 6" xfId="1684"/>
    <cellStyle name="Normal 2 2 2 2 2 8 6 2" xfId="6166"/>
    <cellStyle name="Normal 2 2 2 2 2 8 6 2 2" xfId="15196"/>
    <cellStyle name="Normal 2 2 2 2 2 8 6 3" xfId="10714"/>
    <cellStyle name="Normal 2 2 2 2 2 8 7" xfId="3178"/>
    <cellStyle name="Normal 2 2 2 2 2 8 7 2" xfId="7660"/>
    <cellStyle name="Normal 2 2 2 2 2 8 7 2 2" xfId="16690"/>
    <cellStyle name="Normal 2 2 2 2 2 8 7 3" xfId="12208"/>
    <cellStyle name="Normal 2 2 2 2 2 8 8" xfId="4672"/>
    <cellStyle name="Normal 2 2 2 2 2 8 8 2" xfId="13702"/>
    <cellStyle name="Normal 2 2 2 2 2 8 9" xfId="9220"/>
    <cellStyle name="Normal 2 2 2 2 2 9" xfId="213"/>
    <cellStyle name="Normal 2 2 2 2 2 9 2" xfId="958"/>
    <cellStyle name="Normal 2 2 2 2 2 9 2 2" xfId="2452"/>
    <cellStyle name="Normal 2 2 2 2 2 9 2 2 2" xfId="6934"/>
    <cellStyle name="Normal 2 2 2 2 2 9 2 2 2 2" xfId="15964"/>
    <cellStyle name="Normal 2 2 2 2 2 9 2 2 3" xfId="11482"/>
    <cellStyle name="Normal 2 2 2 2 2 9 2 3" xfId="3946"/>
    <cellStyle name="Normal 2 2 2 2 2 9 2 3 2" xfId="8428"/>
    <cellStyle name="Normal 2 2 2 2 2 9 2 3 2 2" xfId="17458"/>
    <cellStyle name="Normal 2 2 2 2 2 9 2 3 3" xfId="12976"/>
    <cellStyle name="Normal 2 2 2 2 2 9 2 4" xfId="5440"/>
    <cellStyle name="Normal 2 2 2 2 2 9 2 4 2" xfId="14470"/>
    <cellStyle name="Normal 2 2 2 2 2 9 2 5" xfId="9988"/>
    <cellStyle name="Normal 2 2 2 2 2 9 3" xfId="1707"/>
    <cellStyle name="Normal 2 2 2 2 2 9 3 2" xfId="6189"/>
    <cellStyle name="Normal 2 2 2 2 2 9 3 2 2" xfId="15219"/>
    <cellStyle name="Normal 2 2 2 2 2 9 3 3" xfId="10737"/>
    <cellStyle name="Normal 2 2 2 2 2 9 4" xfId="3201"/>
    <cellStyle name="Normal 2 2 2 2 2 9 4 2" xfId="7683"/>
    <cellStyle name="Normal 2 2 2 2 2 9 4 2 2" xfId="16713"/>
    <cellStyle name="Normal 2 2 2 2 2 9 4 3" xfId="12231"/>
    <cellStyle name="Normal 2 2 2 2 2 9 5" xfId="4695"/>
    <cellStyle name="Normal 2 2 2 2 2 9 5 2" xfId="13725"/>
    <cellStyle name="Normal 2 2 2 2 2 9 6" xfId="9243"/>
    <cellStyle name="Normal 2 2 2 2 3" xfId="47"/>
    <cellStyle name="Normal 2 2 2 2 3 2" xfId="233"/>
    <cellStyle name="Normal 2 2 2 2 3 2 2" xfId="978"/>
    <cellStyle name="Normal 2 2 2 2 3 2 2 2" xfId="2472"/>
    <cellStyle name="Normal 2 2 2 2 3 2 2 2 2" xfId="6954"/>
    <cellStyle name="Normal 2 2 2 2 3 2 2 2 2 2" xfId="15984"/>
    <cellStyle name="Normal 2 2 2 2 3 2 2 2 3" xfId="11502"/>
    <cellStyle name="Normal 2 2 2 2 3 2 2 3" xfId="3966"/>
    <cellStyle name="Normal 2 2 2 2 3 2 2 3 2" xfId="8448"/>
    <cellStyle name="Normal 2 2 2 2 3 2 2 3 2 2" xfId="17478"/>
    <cellStyle name="Normal 2 2 2 2 3 2 2 3 3" xfId="12996"/>
    <cellStyle name="Normal 2 2 2 2 3 2 2 4" xfId="5460"/>
    <cellStyle name="Normal 2 2 2 2 3 2 2 4 2" xfId="14490"/>
    <cellStyle name="Normal 2 2 2 2 3 2 2 5" xfId="10008"/>
    <cellStyle name="Normal 2 2 2 2 3 2 3" xfId="1727"/>
    <cellStyle name="Normal 2 2 2 2 3 2 3 2" xfId="6209"/>
    <cellStyle name="Normal 2 2 2 2 3 2 3 2 2" xfId="15239"/>
    <cellStyle name="Normal 2 2 2 2 3 2 3 3" xfId="10757"/>
    <cellStyle name="Normal 2 2 2 2 3 2 4" xfId="3221"/>
    <cellStyle name="Normal 2 2 2 2 3 2 4 2" xfId="7703"/>
    <cellStyle name="Normal 2 2 2 2 3 2 4 2 2" xfId="16733"/>
    <cellStyle name="Normal 2 2 2 2 3 2 4 3" xfId="12251"/>
    <cellStyle name="Normal 2 2 2 2 3 2 5" xfId="4715"/>
    <cellStyle name="Normal 2 2 2 2 3 2 5 2" xfId="13745"/>
    <cellStyle name="Normal 2 2 2 2 3 2 6" xfId="9263"/>
    <cellStyle name="Normal 2 2 2 2 3 3" xfId="419"/>
    <cellStyle name="Normal 2 2 2 2 3 3 2" xfId="1166"/>
    <cellStyle name="Normal 2 2 2 2 3 3 2 2" xfId="2660"/>
    <cellStyle name="Normal 2 2 2 2 3 3 2 2 2" xfId="7142"/>
    <cellStyle name="Normal 2 2 2 2 3 3 2 2 2 2" xfId="16172"/>
    <cellStyle name="Normal 2 2 2 2 3 3 2 2 3" xfId="11690"/>
    <cellStyle name="Normal 2 2 2 2 3 3 2 3" xfId="4154"/>
    <cellStyle name="Normal 2 2 2 2 3 3 2 3 2" xfId="8636"/>
    <cellStyle name="Normal 2 2 2 2 3 3 2 3 2 2" xfId="17666"/>
    <cellStyle name="Normal 2 2 2 2 3 3 2 3 3" xfId="13184"/>
    <cellStyle name="Normal 2 2 2 2 3 3 2 4" xfId="5648"/>
    <cellStyle name="Normal 2 2 2 2 3 3 2 4 2" xfId="14678"/>
    <cellStyle name="Normal 2 2 2 2 3 3 2 5" xfId="10196"/>
    <cellStyle name="Normal 2 2 2 2 3 3 3" xfId="1913"/>
    <cellStyle name="Normal 2 2 2 2 3 3 3 2" xfId="6395"/>
    <cellStyle name="Normal 2 2 2 2 3 3 3 2 2" xfId="15425"/>
    <cellStyle name="Normal 2 2 2 2 3 3 3 3" xfId="10943"/>
    <cellStyle name="Normal 2 2 2 2 3 3 4" xfId="3407"/>
    <cellStyle name="Normal 2 2 2 2 3 3 4 2" xfId="7889"/>
    <cellStyle name="Normal 2 2 2 2 3 3 4 2 2" xfId="16919"/>
    <cellStyle name="Normal 2 2 2 2 3 3 4 3" xfId="12437"/>
    <cellStyle name="Normal 2 2 2 2 3 3 5" xfId="4901"/>
    <cellStyle name="Normal 2 2 2 2 3 3 5 2" xfId="13931"/>
    <cellStyle name="Normal 2 2 2 2 3 3 6" xfId="9449"/>
    <cellStyle name="Normal 2 2 2 2 3 4" xfId="605"/>
    <cellStyle name="Normal 2 2 2 2 3 4 2" xfId="1352"/>
    <cellStyle name="Normal 2 2 2 2 3 4 2 2" xfId="2846"/>
    <cellStyle name="Normal 2 2 2 2 3 4 2 2 2" xfId="7328"/>
    <cellStyle name="Normal 2 2 2 2 3 4 2 2 2 2" xfId="16358"/>
    <cellStyle name="Normal 2 2 2 2 3 4 2 2 3" xfId="11876"/>
    <cellStyle name="Normal 2 2 2 2 3 4 2 3" xfId="4340"/>
    <cellStyle name="Normal 2 2 2 2 3 4 2 3 2" xfId="8822"/>
    <cellStyle name="Normal 2 2 2 2 3 4 2 3 2 2" xfId="17852"/>
    <cellStyle name="Normal 2 2 2 2 3 4 2 3 3" xfId="13370"/>
    <cellStyle name="Normal 2 2 2 2 3 4 2 4" xfId="5834"/>
    <cellStyle name="Normal 2 2 2 2 3 4 2 4 2" xfId="14864"/>
    <cellStyle name="Normal 2 2 2 2 3 4 2 5" xfId="10382"/>
    <cellStyle name="Normal 2 2 2 2 3 4 3" xfId="2099"/>
    <cellStyle name="Normal 2 2 2 2 3 4 3 2" xfId="6581"/>
    <cellStyle name="Normal 2 2 2 2 3 4 3 2 2" xfId="15611"/>
    <cellStyle name="Normal 2 2 2 2 3 4 3 3" xfId="11129"/>
    <cellStyle name="Normal 2 2 2 2 3 4 4" xfId="3593"/>
    <cellStyle name="Normal 2 2 2 2 3 4 4 2" xfId="8075"/>
    <cellStyle name="Normal 2 2 2 2 3 4 4 2 2" xfId="17105"/>
    <cellStyle name="Normal 2 2 2 2 3 4 4 3" xfId="12623"/>
    <cellStyle name="Normal 2 2 2 2 3 4 5" xfId="5087"/>
    <cellStyle name="Normal 2 2 2 2 3 4 5 2" xfId="14117"/>
    <cellStyle name="Normal 2 2 2 2 3 4 6" xfId="9635"/>
    <cellStyle name="Normal 2 2 2 2 3 5" xfId="792"/>
    <cellStyle name="Normal 2 2 2 2 3 5 2" xfId="2286"/>
    <cellStyle name="Normal 2 2 2 2 3 5 2 2" xfId="6768"/>
    <cellStyle name="Normal 2 2 2 2 3 5 2 2 2" xfId="15798"/>
    <cellStyle name="Normal 2 2 2 2 3 5 2 3" xfId="11316"/>
    <cellStyle name="Normal 2 2 2 2 3 5 3" xfId="3780"/>
    <cellStyle name="Normal 2 2 2 2 3 5 3 2" xfId="8262"/>
    <cellStyle name="Normal 2 2 2 2 3 5 3 2 2" xfId="17292"/>
    <cellStyle name="Normal 2 2 2 2 3 5 3 3" xfId="12810"/>
    <cellStyle name="Normal 2 2 2 2 3 5 4" xfId="5274"/>
    <cellStyle name="Normal 2 2 2 2 3 5 4 2" xfId="14304"/>
    <cellStyle name="Normal 2 2 2 2 3 5 5" xfId="9822"/>
    <cellStyle name="Normal 2 2 2 2 3 6" xfId="1541"/>
    <cellStyle name="Normal 2 2 2 2 3 6 2" xfId="6023"/>
    <cellStyle name="Normal 2 2 2 2 3 6 2 2" xfId="15053"/>
    <cellStyle name="Normal 2 2 2 2 3 6 3" xfId="10571"/>
    <cellStyle name="Normal 2 2 2 2 3 7" xfId="3035"/>
    <cellStyle name="Normal 2 2 2 2 3 7 2" xfId="7517"/>
    <cellStyle name="Normal 2 2 2 2 3 7 2 2" xfId="16547"/>
    <cellStyle name="Normal 2 2 2 2 3 7 3" xfId="12065"/>
    <cellStyle name="Normal 2 2 2 2 3 8" xfId="4529"/>
    <cellStyle name="Normal 2 2 2 2 3 8 2" xfId="13559"/>
    <cellStyle name="Normal 2 2 2 2 3 9" xfId="9077"/>
    <cellStyle name="Normal 2 2 2 2 4" xfId="70"/>
    <cellStyle name="Normal 2 2 2 2 4 2" xfId="256"/>
    <cellStyle name="Normal 2 2 2 2 4 2 2" xfId="1001"/>
    <cellStyle name="Normal 2 2 2 2 4 2 2 2" xfId="2495"/>
    <cellStyle name="Normal 2 2 2 2 4 2 2 2 2" xfId="6977"/>
    <cellStyle name="Normal 2 2 2 2 4 2 2 2 2 2" xfId="16007"/>
    <cellStyle name="Normal 2 2 2 2 4 2 2 2 3" xfId="11525"/>
    <cellStyle name="Normal 2 2 2 2 4 2 2 3" xfId="3989"/>
    <cellStyle name="Normal 2 2 2 2 4 2 2 3 2" xfId="8471"/>
    <cellStyle name="Normal 2 2 2 2 4 2 2 3 2 2" xfId="17501"/>
    <cellStyle name="Normal 2 2 2 2 4 2 2 3 3" xfId="13019"/>
    <cellStyle name="Normal 2 2 2 2 4 2 2 4" xfId="5483"/>
    <cellStyle name="Normal 2 2 2 2 4 2 2 4 2" xfId="14513"/>
    <cellStyle name="Normal 2 2 2 2 4 2 2 5" xfId="10031"/>
    <cellStyle name="Normal 2 2 2 2 4 2 3" xfId="1750"/>
    <cellStyle name="Normal 2 2 2 2 4 2 3 2" xfId="6232"/>
    <cellStyle name="Normal 2 2 2 2 4 2 3 2 2" xfId="15262"/>
    <cellStyle name="Normal 2 2 2 2 4 2 3 3" xfId="10780"/>
    <cellStyle name="Normal 2 2 2 2 4 2 4" xfId="3244"/>
    <cellStyle name="Normal 2 2 2 2 4 2 4 2" xfId="7726"/>
    <cellStyle name="Normal 2 2 2 2 4 2 4 2 2" xfId="16756"/>
    <cellStyle name="Normal 2 2 2 2 4 2 4 3" xfId="12274"/>
    <cellStyle name="Normal 2 2 2 2 4 2 5" xfId="4738"/>
    <cellStyle name="Normal 2 2 2 2 4 2 5 2" xfId="13768"/>
    <cellStyle name="Normal 2 2 2 2 4 2 6" xfId="9286"/>
    <cellStyle name="Normal 2 2 2 2 4 3" xfId="442"/>
    <cellStyle name="Normal 2 2 2 2 4 3 2" xfId="1189"/>
    <cellStyle name="Normal 2 2 2 2 4 3 2 2" xfId="2683"/>
    <cellStyle name="Normal 2 2 2 2 4 3 2 2 2" xfId="7165"/>
    <cellStyle name="Normal 2 2 2 2 4 3 2 2 2 2" xfId="16195"/>
    <cellStyle name="Normal 2 2 2 2 4 3 2 2 3" xfId="11713"/>
    <cellStyle name="Normal 2 2 2 2 4 3 2 3" xfId="4177"/>
    <cellStyle name="Normal 2 2 2 2 4 3 2 3 2" xfId="8659"/>
    <cellStyle name="Normal 2 2 2 2 4 3 2 3 2 2" xfId="17689"/>
    <cellStyle name="Normal 2 2 2 2 4 3 2 3 3" xfId="13207"/>
    <cellStyle name="Normal 2 2 2 2 4 3 2 4" xfId="5671"/>
    <cellStyle name="Normal 2 2 2 2 4 3 2 4 2" xfId="14701"/>
    <cellStyle name="Normal 2 2 2 2 4 3 2 5" xfId="10219"/>
    <cellStyle name="Normal 2 2 2 2 4 3 3" xfId="1936"/>
    <cellStyle name="Normal 2 2 2 2 4 3 3 2" xfId="6418"/>
    <cellStyle name="Normal 2 2 2 2 4 3 3 2 2" xfId="15448"/>
    <cellStyle name="Normal 2 2 2 2 4 3 3 3" xfId="10966"/>
    <cellStyle name="Normal 2 2 2 2 4 3 4" xfId="3430"/>
    <cellStyle name="Normal 2 2 2 2 4 3 4 2" xfId="7912"/>
    <cellStyle name="Normal 2 2 2 2 4 3 4 2 2" xfId="16942"/>
    <cellStyle name="Normal 2 2 2 2 4 3 4 3" xfId="12460"/>
    <cellStyle name="Normal 2 2 2 2 4 3 5" xfId="4924"/>
    <cellStyle name="Normal 2 2 2 2 4 3 5 2" xfId="13954"/>
    <cellStyle name="Normal 2 2 2 2 4 3 6" xfId="9472"/>
    <cellStyle name="Normal 2 2 2 2 4 4" xfId="628"/>
    <cellStyle name="Normal 2 2 2 2 4 4 2" xfId="1375"/>
    <cellStyle name="Normal 2 2 2 2 4 4 2 2" xfId="2869"/>
    <cellStyle name="Normal 2 2 2 2 4 4 2 2 2" xfId="7351"/>
    <cellStyle name="Normal 2 2 2 2 4 4 2 2 2 2" xfId="16381"/>
    <cellStyle name="Normal 2 2 2 2 4 4 2 2 3" xfId="11899"/>
    <cellStyle name="Normal 2 2 2 2 4 4 2 3" xfId="4363"/>
    <cellStyle name="Normal 2 2 2 2 4 4 2 3 2" xfId="8845"/>
    <cellStyle name="Normal 2 2 2 2 4 4 2 3 2 2" xfId="17875"/>
    <cellStyle name="Normal 2 2 2 2 4 4 2 3 3" xfId="13393"/>
    <cellStyle name="Normal 2 2 2 2 4 4 2 4" xfId="5857"/>
    <cellStyle name="Normal 2 2 2 2 4 4 2 4 2" xfId="14887"/>
    <cellStyle name="Normal 2 2 2 2 4 4 2 5" xfId="10405"/>
    <cellStyle name="Normal 2 2 2 2 4 4 3" xfId="2122"/>
    <cellStyle name="Normal 2 2 2 2 4 4 3 2" xfId="6604"/>
    <cellStyle name="Normal 2 2 2 2 4 4 3 2 2" xfId="15634"/>
    <cellStyle name="Normal 2 2 2 2 4 4 3 3" xfId="11152"/>
    <cellStyle name="Normal 2 2 2 2 4 4 4" xfId="3616"/>
    <cellStyle name="Normal 2 2 2 2 4 4 4 2" xfId="8098"/>
    <cellStyle name="Normal 2 2 2 2 4 4 4 2 2" xfId="17128"/>
    <cellStyle name="Normal 2 2 2 2 4 4 4 3" xfId="12646"/>
    <cellStyle name="Normal 2 2 2 2 4 4 5" xfId="5110"/>
    <cellStyle name="Normal 2 2 2 2 4 4 5 2" xfId="14140"/>
    <cellStyle name="Normal 2 2 2 2 4 4 6" xfId="9658"/>
    <cellStyle name="Normal 2 2 2 2 4 5" xfId="815"/>
    <cellStyle name="Normal 2 2 2 2 4 5 2" xfId="2309"/>
    <cellStyle name="Normal 2 2 2 2 4 5 2 2" xfId="6791"/>
    <cellStyle name="Normal 2 2 2 2 4 5 2 2 2" xfId="15821"/>
    <cellStyle name="Normal 2 2 2 2 4 5 2 3" xfId="11339"/>
    <cellStyle name="Normal 2 2 2 2 4 5 3" xfId="3803"/>
    <cellStyle name="Normal 2 2 2 2 4 5 3 2" xfId="8285"/>
    <cellStyle name="Normal 2 2 2 2 4 5 3 2 2" xfId="17315"/>
    <cellStyle name="Normal 2 2 2 2 4 5 3 3" xfId="12833"/>
    <cellStyle name="Normal 2 2 2 2 4 5 4" xfId="5297"/>
    <cellStyle name="Normal 2 2 2 2 4 5 4 2" xfId="14327"/>
    <cellStyle name="Normal 2 2 2 2 4 5 5" xfId="9845"/>
    <cellStyle name="Normal 2 2 2 2 4 6" xfId="1564"/>
    <cellStyle name="Normal 2 2 2 2 4 6 2" xfId="6046"/>
    <cellStyle name="Normal 2 2 2 2 4 6 2 2" xfId="15076"/>
    <cellStyle name="Normal 2 2 2 2 4 6 3" xfId="10594"/>
    <cellStyle name="Normal 2 2 2 2 4 7" xfId="3058"/>
    <cellStyle name="Normal 2 2 2 2 4 7 2" xfId="7540"/>
    <cellStyle name="Normal 2 2 2 2 4 7 2 2" xfId="16570"/>
    <cellStyle name="Normal 2 2 2 2 4 7 3" xfId="12088"/>
    <cellStyle name="Normal 2 2 2 2 4 8" xfId="4552"/>
    <cellStyle name="Normal 2 2 2 2 4 8 2" xfId="13582"/>
    <cellStyle name="Normal 2 2 2 2 4 9" xfId="9100"/>
    <cellStyle name="Normal 2 2 2 2 5" xfId="94"/>
    <cellStyle name="Normal 2 2 2 2 5 2" xfId="280"/>
    <cellStyle name="Normal 2 2 2 2 5 2 2" xfId="1024"/>
    <cellStyle name="Normal 2 2 2 2 5 2 2 2" xfId="2518"/>
    <cellStyle name="Normal 2 2 2 2 5 2 2 2 2" xfId="7000"/>
    <cellStyle name="Normal 2 2 2 2 5 2 2 2 2 2" xfId="16030"/>
    <cellStyle name="Normal 2 2 2 2 5 2 2 2 3" xfId="11548"/>
    <cellStyle name="Normal 2 2 2 2 5 2 2 3" xfId="4012"/>
    <cellStyle name="Normal 2 2 2 2 5 2 2 3 2" xfId="8494"/>
    <cellStyle name="Normal 2 2 2 2 5 2 2 3 2 2" xfId="17524"/>
    <cellStyle name="Normal 2 2 2 2 5 2 2 3 3" xfId="13042"/>
    <cellStyle name="Normal 2 2 2 2 5 2 2 4" xfId="5506"/>
    <cellStyle name="Normal 2 2 2 2 5 2 2 4 2" xfId="14536"/>
    <cellStyle name="Normal 2 2 2 2 5 2 2 5" xfId="10054"/>
    <cellStyle name="Normal 2 2 2 2 5 2 3" xfId="1774"/>
    <cellStyle name="Normal 2 2 2 2 5 2 3 2" xfId="6256"/>
    <cellStyle name="Normal 2 2 2 2 5 2 3 2 2" xfId="15286"/>
    <cellStyle name="Normal 2 2 2 2 5 2 3 3" xfId="10804"/>
    <cellStyle name="Normal 2 2 2 2 5 2 4" xfId="3268"/>
    <cellStyle name="Normal 2 2 2 2 5 2 4 2" xfId="7750"/>
    <cellStyle name="Normal 2 2 2 2 5 2 4 2 2" xfId="16780"/>
    <cellStyle name="Normal 2 2 2 2 5 2 4 3" xfId="12298"/>
    <cellStyle name="Normal 2 2 2 2 5 2 5" xfId="4762"/>
    <cellStyle name="Normal 2 2 2 2 5 2 5 2" xfId="13792"/>
    <cellStyle name="Normal 2 2 2 2 5 2 6" xfId="9310"/>
    <cellStyle name="Normal 2 2 2 2 5 3" xfId="466"/>
    <cellStyle name="Normal 2 2 2 2 5 3 2" xfId="1213"/>
    <cellStyle name="Normal 2 2 2 2 5 3 2 2" xfId="2707"/>
    <cellStyle name="Normal 2 2 2 2 5 3 2 2 2" xfId="7189"/>
    <cellStyle name="Normal 2 2 2 2 5 3 2 2 2 2" xfId="16219"/>
    <cellStyle name="Normal 2 2 2 2 5 3 2 2 3" xfId="11737"/>
    <cellStyle name="Normal 2 2 2 2 5 3 2 3" xfId="4201"/>
    <cellStyle name="Normal 2 2 2 2 5 3 2 3 2" xfId="8683"/>
    <cellStyle name="Normal 2 2 2 2 5 3 2 3 2 2" xfId="17713"/>
    <cellStyle name="Normal 2 2 2 2 5 3 2 3 3" xfId="13231"/>
    <cellStyle name="Normal 2 2 2 2 5 3 2 4" xfId="5695"/>
    <cellStyle name="Normal 2 2 2 2 5 3 2 4 2" xfId="14725"/>
    <cellStyle name="Normal 2 2 2 2 5 3 2 5" xfId="10243"/>
    <cellStyle name="Normal 2 2 2 2 5 3 3" xfId="1960"/>
    <cellStyle name="Normal 2 2 2 2 5 3 3 2" xfId="6442"/>
    <cellStyle name="Normal 2 2 2 2 5 3 3 2 2" xfId="15472"/>
    <cellStyle name="Normal 2 2 2 2 5 3 3 3" xfId="10990"/>
    <cellStyle name="Normal 2 2 2 2 5 3 4" xfId="3454"/>
    <cellStyle name="Normal 2 2 2 2 5 3 4 2" xfId="7936"/>
    <cellStyle name="Normal 2 2 2 2 5 3 4 2 2" xfId="16966"/>
    <cellStyle name="Normal 2 2 2 2 5 3 4 3" xfId="12484"/>
    <cellStyle name="Normal 2 2 2 2 5 3 5" xfId="4948"/>
    <cellStyle name="Normal 2 2 2 2 5 3 5 2" xfId="13978"/>
    <cellStyle name="Normal 2 2 2 2 5 3 6" xfId="9496"/>
    <cellStyle name="Normal 2 2 2 2 5 4" xfId="652"/>
    <cellStyle name="Normal 2 2 2 2 5 4 2" xfId="1399"/>
    <cellStyle name="Normal 2 2 2 2 5 4 2 2" xfId="2893"/>
    <cellStyle name="Normal 2 2 2 2 5 4 2 2 2" xfId="7375"/>
    <cellStyle name="Normal 2 2 2 2 5 4 2 2 2 2" xfId="16405"/>
    <cellStyle name="Normal 2 2 2 2 5 4 2 2 3" xfId="11923"/>
    <cellStyle name="Normal 2 2 2 2 5 4 2 3" xfId="4387"/>
    <cellStyle name="Normal 2 2 2 2 5 4 2 3 2" xfId="8869"/>
    <cellStyle name="Normal 2 2 2 2 5 4 2 3 2 2" xfId="17899"/>
    <cellStyle name="Normal 2 2 2 2 5 4 2 3 3" xfId="13417"/>
    <cellStyle name="Normal 2 2 2 2 5 4 2 4" xfId="5881"/>
    <cellStyle name="Normal 2 2 2 2 5 4 2 4 2" xfId="14911"/>
    <cellStyle name="Normal 2 2 2 2 5 4 2 5" xfId="10429"/>
    <cellStyle name="Normal 2 2 2 2 5 4 3" xfId="2146"/>
    <cellStyle name="Normal 2 2 2 2 5 4 3 2" xfId="6628"/>
    <cellStyle name="Normal 2 2 2 2 5 4 3 2 2" xfId="15658"/>
    <cellStyle name="Normal 2 2 2 2 5 4 3 3" xfId="11176"/>
    <cellStyle name="Normal 2 2 2 2 5 4 4" xfId="3640"/>
    <cellStyle name="Normal 2 2 2 2 5 4 4 2" xfId="8122"/>
    <cellStyle name="Normal 2 2 2 2 5 4 4 2 2" xfId="17152"/>
    <cellStyle name="Normal 2 2 2 2 5 4 4 3" xfId="12670"/>
    <cellStyle name="Normal 2 2 2 2 5 4 5" xfId="5134"/>
    <cellStyle name="Normal 2 2 2 2 5 4 5 2" xfId="14164"/>
    <cellStyle name="Normal 2 2 2 2 5 4 6" xfId="9682"/>
    <cellStyle name="Normal 2 2 2 2 5 5" xfId="839"/>
    <cellStyle name="Normal 2 2 2 2 5 5 2" xfId="2333"/>
    <cellStyle name="Normal 2 2 2 2 5 5 2 2" xfId="6815"/>
    <cellStyle name="Normal 2 2 2 2 5 5 2 2 2" xfId="15845"/>
    <cellStyle name="Normal 2 2 2 2 5 5 2 3" xfId="11363"/>
    <cellStyle name="Normal 2 2 2 2 5 5 3" xfId="3827"/>
    <cellStyle name="Normal 2 2 2 2 5 5 3 2" xfId="8309"/>
    <cellStyle name="Normal 2 2 2 2 5 5 3 2 2" xfId="17339"/>
    <cellStyle name="Normal 2 2 2 2 5 5 3 3" xfId="12857"/>
    <cellStyle name="Normal 2 2 2 2 5 5 4" xfId="5321"/>
    <cellStyle name="Normal 2 2 2 2 5 5 4 2" xfId="14351"/>
    <cellStyle name="Normal 2 2 2 2 5 5 5" xfId="9869"/>
    <cellStyle name="Normal 2 2 2 2 5 6" xfId="1588"/>
    <cellStyle name="Normal 2 2 2 2 5 6 2" xfId="6070"/>
    <cellStyle name="Normal 2 2 2 2 5 6 2 2" xfId="15100"/>
    <cellStyle name="Normal 2 2 2 2 5 6 3" xfId="10618"/>
    <cellStyle name="Normal 2 2 2 2 5 7" xfId="3082"/>
    <cellStyle name="Normal 2 2 2 2 5 7 2" xfId="7564"/>
    <cellStyle name="Normal 2 2 2 2 5 7 2 2" xfId="16594"/>
    <cellStyle name="Normal 2 2 2 2 5 7 3" xfId="12112"/>
    <cellStyle name="Normal 2 2 2 2 5 8" xfId="4576"/>
    <cellStyle name="Normal 2 2 2 2 5 8 2" xfId="13606"/>
    <cellStyle name="Normal 2 2 2 2 5 9" xfId="9124"/>
    <cellStyle name="Normal 2 2 2 2 6" xfId="102"/>
    <cellStyle name="Normal 2 2 2 2 6 2" xfId="288"/>
    <cellStyle name="Normal 2 2 2 2 6 2 2" xfId="1031"/>
    <cellStyle name="Normal 2 2 2 2 6 2 2 2" xfId="2525"/>
    <cellStyle name="Normal 2 2 2 2 6 2 2 2 2" xfId="7007"/>
    <cellStyle name="Normal 2 2 2 2 6 2 2 2 2 2" xfId="16037"/>
    <cellStyle name="Normal 2 2 2 2 6 2 2 2 3" xfId="11555"/>
    <cellStyle name="Normal 2 2 2 2 6 2 2 3" xfId="4019"/>
    <cellStyle name="Normal 2 2 2 2 6 2 2 3 2" xfId="8501"/>
    <cellStyle name="Normal 2 2 2 2 6 2 2 3 2 2" xfId="17531"/>
    <cellStyle name="Normal 2 2 2 2 6 2 2 3 3" xfId="13049"/>
    <cellStyle name="Normal 2 2 2 2 6 2 2 4" xfId="5513"/>
    <cellStyle name="Normal 2 2 2 2 6 2 2 4 2" xfId="14543"/>
    <cellStyle name="Normal 2 2 2 2 6 2 2 5" xfId="10061"/>
    <cellStyle name="Normal 2 2 2 2 6 2 3" xfId="1782"/>
    <cellStyle name="Normal 2 2 2 2 6 2 3 2" xfId="6264"/>
    <cellStyle name="Normal 2 2 2 2 6 2 3 2 2" xfId="15294"/>
    <cellStyle name="Normal 2 2 2 2 6 2 3 3" xfId="10812"/>
    <cellStyle name="Normal 2 2 2 2 6 2 4" xfId="3276"/>
    <cellStyle name="Normal 2 2 2 2 6 2 4 2" xfId="7758"/>
    <cellStyle name="Normal 2 2 2 2 6 2 4 2 2" xfId="16788"/>
    <cellStyle name="Normal 2 2 2 2 6 2 4 3" xfId="12306"/>
    <cellStyle name="Normal 2 2 2 2 6 2 5" xfId="4770"/>
    <cellStyle name="Normal 2 2 2 2 6 2 5 2" xfId="13800"/>
    <cellStyle name="Normal 2 2 2 2 6 2 6" xfId="9318"/>
    <cellStyle name="Normal 2 2 2 2 6 3" xfId="474"/>
    <cellStyle name="Normal 2 2 2 2 6 3 2" xfId="1221"/>
    <cellStyle name="Normal 2 2 2 2 6 3 2 2" xfId="2715"/>
    <cellStyle name="Normal 2 2 2 2 6 3 2 2 2" xfId="7197"/>
    <cellStyle name="Normal 2 2 2 2 6 3 2 2 2 2" xfId="16227"/>
    <cellStyle name="Normal 2 2 2 2 6 3 2 2 3" xfId="11745"/>
    <cellStyle name="Normal 2 2 2 2 6 3 2 3" xfId="4209"/>
    <cellStyle name="Normal 2 2 2 2 6 3 2 3 2" xfId="8691"/>
    <cellStyle name="Normal 2 2 2 2 6 3 2 3 2 2" xfId="17721"/>
    <cellStyle name="Normal 2 2 2 2 6 3 2 3 3" xfId="13239"/>
    <cellStyle name="Normal 2 2 2 2 6 3 2 4" xfId="5703"/>
    <cellStyle name="Normal 2 2 2 2 6 3 2 4 2" xfId="14733"/>
    <cellStyle name="Normal 2 2 2 2 6 3 2 5" xfId="10251"/>
    <cellStyle name="Normal 2 2 2 2 6 3 3" xfId="1968"/>
    <cellStyle name="Normal 2 2 2 2 6 3 3 2" xfId="6450"/>
    <cellStyle name="Normal 2 2 2 2 6 3 3 2 2" xfId="15480"/>
    <cellStyle name="Normal 2 2 2 2 6 3 3 3" xfId="10998"/>
    <cellStyle name="Normal 2 2 2 2 6 3 4" xfId="3462"/>
    <cellStyle name="Normal 2 2 2 2 6 3 4 2" xfId="7944"/>
    <cellStyle name="Normal 2 2 2 2 6 3 4 2 2" xfId="16974"/>
    <cellStyle name="Normal 2 2 2 2 6 3 4 3" xfId="12492"/>
    <cellStyle name="Normal 2 2 2 2 6 3 5" xfId="4956"/>
    <cellStyle name="Normal 2 2 2 2 6 3 5 2" xfId="13986"/>
    <cellStyle name="Normal 2 2 2 2 6 3 6" xfId="9504"/>
    <cellStyle name="Normal 2 2 2 2 6 4" xfId="660"/>
    <cellStyle name="Normal 2 2 2 2 6 4 2" xfId="1407"/>
    <cellStyle name="Normal 2 2 2 2 6 4 2 2" xfId="2901"/>
    <cellStyle name="Normal 2 2 2 2 6 4 2 2 2" xfId="7383"/>
    <cellStyle name="Normal 2 2 2 2 6 4 2 2 2 2" xfId="16413"/>
    <cellStyle name="Normal 2 2 2 2 6 4 2 2 3" xfId="11931"/>
    <cellStyle name="Normal 2 2 2 2 6 4 2 3" xfId="4395"/>
    <cellStyle name="Normal 2 2 2 2 6 4 2 3 2" xfId="8877"/>
    <cellStyle name="Normal 2 2 2 2 6 4 2 3 2 2" xfId="17907"/>
    <cellStyle name="Normal 2 2 2 2 6 4 2 3 3" xfId="13425"/>
    <cellStyle name="Normal 2 2 2 2 6 4 2 4" xfId="5889"/>
    <cellStyle name="Normal 2 2 2 2 6 4 2 4 2" xfId="14919"/>
    <cellStyle name="Normal 2 2 2 2 6 4 2 5" xfId="10437"/>
    <cellStyle name="Normal 2 2 2 2 6 4 3" xfId="2154"/>
    <cellStyle name="Normal 2 2 2 2 6 4 3 2" xfId="6636"/>
    <cellStyle name="Normal 2 2 2 2 6 4 3 2 2" xfId="15666"/>
    <cellStyle name="Normal 2 2 2 2 6 4 3 3" xfId="11184"/>
    <cellStyle name="Normal 2 2 2 2 6 4 4" xfId="3648"/>
    <cellStyle name="Normal 2 2 2 2 6 4 4 2" xfId="8130"/>
    <cellStyle name="Normal 2 2 2 2 6 4 4 2 2" xfId="17160"/>
    <cellStyle name="Normal 2 2 2 2 6 4 4 3" xfId="12678"/>
    <cellStyle name="Normal 2 2 2 2 6 4 5" xfId="5142"/>
    <cellStyle name="Normal 2 2 2 2 6 4 5 2" xfId="14172"/>
    <cellStyle name="Normal 2 2 2 2 6 4 6" xfId="9690"/>
    <cellStyle name="Normal 2 2 2 2 6 5" xfId="847"/>
    <cellStyle name="Normal 2 2 2 2 6 5 2" xfId="2341"/>
    <cellStyle name="Normal 2 2 2 2 6 5 2 2" xfId="6823"/>
    <cellStyle name="Normal 2 2 2 2 6 5 2 2 2" xfId="15853"/>
    <cellStyle name="Normal 2 2 2 2 6 5 2 3" xfId="11371"/>
    <cellStyle name="Normal 2 2 2 2 6 5 3" xfId="3835"/>
    <cellStyle name="Normal 2 2 2 2 6 5 3 2" xfId="8317"/>
    <cellStyle name="Normal 2 2 2 2 6 5 3 2 2" xfId="17347"/>
    <cellStyle name="Normal 2 2 2 2 6 5 3 3" xfId="12865"/>
    <cellStyle name="Normal 2 2 2 2 6 5 4" xfId="5329"/>
    <cellStyle name="Normal 2 2 2 2 6 5 4 2" xfId="14359"/>
    <cellStyle name="Normal 2 2 2 2 6 5 5" xfId="9877"/>
    <cellStyle name="Normal 2 2 2 2 6 6" xfId="1596"/>
    <cellStyle name="Normal 2 2 2 2 6 6 2" xfId="6078"/>
    <cellStyle name="Normal 2 2 2 2 6 6 2 2" xfId="15108"/>
    <cellStyle name="Normal 2 2 2 2 6 6 3" xfId="10626"/>
    <cellStyle name="Normal 2 2 2 2 6 7" xfId="3090"/>
    <cellStyle name="Normal 2 2 2 2 6 7 2" xfId="7572"/>
    <cellStyle name="Normal 2 2 2 2 6 7 2 2" xfId="16602"/>
    <cellStyle name="Normal 2 2 2 2 6 7 3" xfId="12120"/>
    <cellStyle name="Normal 2 2 2 2 6 8" xfId="4584"/>
    <cellStyle name="Normal 2 2 2 2 6 8 2" xfId="13614"/>
    <cellStyle name="Normal 2 2 2 2 6 9" xfId="9132"/>
    <cellStyle name="Normal 2 2 2 2 7" xfId="141"/>
    <cellStyle name="Normal 2 2 2 2 7 2" xfId="327"/>
    <cellStyle name="Normal 2 2 2 2 7 2 2" xfId="1070"/>
    <cellStyle name="Normal 2 2 2 2 7 2 2 2" xfId="2564"/>
    <cellStyle name="Normal 2 2 2 2 7 2 2 2 2" xfId="7046"/>
    <cellStyle name="Normal 2 2 2 2 7 2 2 2 2 2" xfId="16076"/>
    <cellStyle name="Normal 2 2 2 2 7 2 2 2 3" xfId="11594"/>
    <cellStyle name="Normal 2 2 2 2 7 2 2 3" xfId="4058"/>
    <cellStyle name="Normal 2 2 2 2 7 2 2 3 2" xfId="8540"/>
    <cellStyle name="Normal 2 2 2 2 7 2 2 3 2 2" xfId="17570"/>
    <cellStyle name="Normal 2 2 2 2 7 2 2 3 3" xfId="13088"/>
    <cellStyle name="Normal 2 2 2 2 7 2 2 4" xfId="5552"/>
    <cellStyle name="Normal 2 2 2 2 7 2 2 4 2" xfId="14582"/>
    <cellStyle name="Normal 2 2 2 2 7 2 2 5" xfId="10100"/>
    <cellStyle name="Normal 2 2 2 2 7 2 3" xfId="1821"/>
    <cellStyle name="Normal 2 2 2 2 7 2 3 2" xfId="6303"/>
    <cellStyle name="Normal 2 2 2 2 7 2 3 2 2" xfId="15333"/>
    <cellStyle name="Normal 2 2 2 2 7 2 3 3" xfId="10851"/>
    <cellStyle name="Normal 2 2 2 2 7 2 4" xfId="3315"/>
    <cellStyle name="Normal 2 2 2 2 7 2 4 2" xfId="7797"/>
    <cellStyle name="Normal 2 2 2 2 7 2 4 2 2" xfId="16827"/>
    <cellStyle name="Normal 2 2 2 2 7 2 4 3" xfId="12345"/>
    <cellStyle name="Normal 2 2 2 2 7 2 5" xfId="4809"/>
    <cellStyle name="Normal 2 2 2 2 7 2 5 2" xfId="13839"/>
    <cellStyle name="Normal 2 2 2 2 7 2 6" xfId="9357"/>
    <cellStyle name="Normal 2 2 2 2 7 3" xfId="513"/>
    <cellStyle name="Normal 2 2 2 2 7 3 2" xfId="1260"/>
    <cellStyle name="Normal 2 2 2 2 7 3 2 2" xfId="2754"/>
    <cellStyle name="Normal 2 2 2 2 7 3 2 2 2" xfId="7236"/>
    <cellStyle name="Normal 2 2 2 2 7 3 2 2 2 2" xfId="16266"/>
    <cellStyle name="Normal 2 2 2 2 7 3 2 2 3" xfId="11784"/>
    <cellStyle name="Normal 2 2 2 2 7 3 2 3" xfId="4248"/>
    <cellStyle name="Normal 2 2 2 2 7 3 2 3 2" xfId="8730"/>
    <cellStyle name="Normal 2 2 2 2 7 3 2 3 2 2" xfId="17760"/>
    <cellStyle name="Normal 2 2 2 2 7 3 2 3 3" xfId="13278"/>
    <cellStyle name="Normal 2 2 2 2 7 3 2 4" xfId="5742"/>
    <cellStyle name="Normal 2 2 2 2 7 3 2 4 2" xfId="14772"/>
    <cellStyle name="Normal 2 2 2 2 7 3 2 5" xfId="10290"/>
    <cellStyle name="Normal 2 2 2 2 7 3 3" xfId="2007"/>
    <cellStyle name="Normal 2 2 2 2 7 3 3 2" xfId="6489"/>
    <cellStyle name="Normal 2 2 2 2 7 3 3 2 2" xfId="15519"/>
    <cellStyle name="Normal 2 2 2 2 7 3 3 3" xfId="11037"/>
    <cellStyle name="Normal 2 2 2 2 7 3 4" xfId="3501"/>
    <cellStyle name="Normal 2 2 2 2 7 3 4 2" xfId="7983"/>
    <cellStyle name="Normal 2 2 2 2 7 3 4 2 2" xfId="17013"/>
    <cellStyle name="Normal 2 2 2 2 7 3 4 3" xfId="12531"/>
    <cellStyle name="Normal 2 2 2 2 7 3 5" xfId="4995"/>
    <cellStyle name="Normal 2 2 2 2 7 3 5 2" xfId="14025"/>
    <cellStyle name="Normal 2 2 2 2 7 3 6" xfId="9543"/>
    <cellStyle name="Normal 2 2 2 2 7 4" xfId="699"/>
    <cellStyle name="Normal 2 2 2 2 7 4 2" xfId="1446"/>
    <cellStyle name="Normal 2 2 2 2 7 4 2 2" xfId="2940"/>
    <cellStyle name="Normal 2 2 2 2 7 4 2 2 2" xfId="7422"/>
    <cellStyle name="Normal 2 2 2 2 7 4 2 2 2 2" xfId="16452"/>
    <cellStyle name="Normal 2 2 2 2 7 4 2 2 3" xfId="11970"/>
    <cellStyle name="Normal 2 2 2 2 7 4 2 3" xfId="4434"/>
    <cellStyle name="Normal 2 2 2 2 7 4 2 3 2" xfId="8916"/>
    <cellStyle name="Normal 2 2 2 2 7 4 2 3 2 2" xfId="17946"/>
    <cellStyle name="Normal 2 2 2 2 7 4 2 3 3" xfId="13464"/>
    <cellStyle name="Normal 2 2 2 2 7 4 2 4" xfId="5928"/>
    <cellStyle name="Normal 2 2 2 2 7 4 2 4 2" xfId="14958"/>
    <cellStyle name="Normal 2 2 2 2 7 4 2 5" xfId="10476"/>
    <cellStyle name="Normal 2 2 2 2 7 4 3" xfId="2193"/>
    <cellStyle name="Normal 2 2 2 2 7 4 3 2" xfId="6675"/>
    <cellStyle name="Normal 2 2 2 2 7 4 3 2 2" xfId="15705"/>
    <cellStyle name="Normal 2 2 2 2 7 4 3 3" xfId="11223"/>
    <cellStyle name="Normal 2 2 2 2 7 4 4" xfId="3687"/>
    <cellStyle name="Normal 2 2 2 2 7 4 4 2" xfId="8169"/>
    <cellStyle name="Normal 2 2 2 2 7 4 4 2 2" xfId="17199"/>
    <cellStyle name="Normal 2 2 2 2 7 4 4 3" xfId="12717"/>
    <cellStyle name="Normal 2 2 2 2 7 4 5" xfId="5181"/>
    <cellStyle name="Normal 2 2 2 2 7 4 5 2" xfId="14211"/>
    <cellStyle name="Normal 2 2 2 2 7 4 6" xfId="9729"/>
    <cellStyle name="Normal 2 2 2 2 7 5" xfId="886"/>
    <cellStyle name="Normal 2 2 2 2 7 5 2" xfId="2380"/>
    <cellStyle name="Normal 2 2 2 2 7 5 2 2" xfId="6862"/>
    <cellStyle name="Normal 2 2 2 2 7 5 2 2 2" xfId="15892"/>
    <cellStyle name="Normal 2 2 2 2 7 5 2 3" xfId="11410"/>
    <cellStyle name="Normal 2 2 2 2 7 5 3" xfId="3874"/>
    <cellStyle name="Normal 2 2 2 2 7 5 3 2" xfId="8356"/>
    <cellStyle name="Normal 2 2 2 2 7 5 3 2 2" xfId="17386"/>
    <cellStyle name="Normal 2 2 2 2 7 5 3 3" xfId="12904"/>
    <cellStyle name="Normal 2 2 2 2 7 5 4" xfId="5368"/>
    <cellStyle name="Normal 2 2 2 2 7 5 4 2" xfId="14398"/>
    <cellStyle name="Normal 2 2 2 2 7 5 5" xfId="9916"/>
    <cellStyle name="Normal 2 2 2 2 7 6" xfId="1635"/>
    <cellStyle name="Normal 2 2 2 2 7 6 2" xfId="6117"/>
    <cellStyle name="Normal 2 2 2 2 7 6 2 2" xfId="15147"/>
    <cellStyle name="Normal 2 2 2 2 7 6 3" xfId="10665"/>
    <cellStyle name="Normal 2 2 2 2 7 7" xfId="3129"/>
    <cellStyle name="Normal 2 2 2 2 7 7 2" xfId="7611"/>
    <cellStyle name="Normal 2 2 2 2 7 7 2 2" xfId="16641"/>
    <cellStyle name="Normal 2 2 2 2 7 7 3" xfId="12159"/>
    <cellStyle name="Normal 2 2 2 2 7 8" xfId="4623"/>
    <cellStyle name="Normal 2 2 2 2 7 8 2" xfId="13653"/>
    <cellStyle name="Normal 2 2 2 2 7 9" xfId="9171"/>
    <cellStyle name="Normal 2 2 2 2 8" xfId="164"/>
    <cellStyle name="Normal 2 2 2 2 8 2" xfId="350"/>
    <cellStyle name="Normal 2 2 2 2 8 2 2" xfId="1093"/>
    <cellStyle name="Normal 2 2 2 2 8 2 2 2" xfId="2587"/>
    <cellStyle name="Normal 2 2 2 2 8 2 2 2 2" xfId="7069"/>
    <cellStyle name="Normal 2 2 2 2 8 2 2 2 2 2" xfId="16099"/>
    <cellStyle name="Normal 2 2 2 2 8 2 2 2 3" xfId="11617"/>
    <cellStyle name="Normal 2 2 2 2 8 2 2 3" xfId="4081"/>
    <cellStyle name="Normal 2 2 2 2 8 2 2 3 2" xfId="8563"/>
    <cellStyle name="Normal 2 2 2 2 8 2 2 3 2 2" xfId="17593"/>
    <cellStyle name="Normal 2 2 2 2 8 2 2 3 3" xfId="13111"/>
    <cellStyle name="Normal 2 2 2 2 8 2 2 4" xfId="5575"/>
    <cellStyle name="Normal 2 2 2 2 8 2 2 4 2" xfId="14605"/>
    <cellStyle name="Normal 2 2 2 2 8 2 2 5" xfId="10123"/>
    <cellStyle name="Normal 2 2 2 2 8 2 3" xfId="1844"/>
    <cellStyle name="Normal 2 2 2 2 8 2 3 2" xfId="6326"/>
    <cellStyle name="Normal 2 2 2 2 8 2 3 2 2" xfId="15356"/>
    <cellStyle name="Normal 2 2 2 2 8 2 3 3" xfId="10874"/>
    <cellStyle name="Normal 2 2 2 2 8 2 4" xfId="3338"/>
    <cellStyle name="Normal 2 2 2 2 8 2 4 2" xfId="7820"/>
    <cellStyle name="Normal 2 2 2 2 8 2 4 2 2" xfId="16850"/>
    <cellStyle name="Normal 2 2 2 2 8 2 4 3" xfId="12368"/>
    <cellStyle name="Normal 2 2 2 2 8 2 5" xfId="4832"/>
    <cellStyle name="Normal 2 2 2 2 8 2 5 2" xfId="13862"/>
    <cellStyle name="Normal 2 2 2 2 8 2 6" xfId="9380"/>
    <cellStyle name="Normal 2 2 2 2 8 3" xfId="536"/>
    <cellStyle name="Normal 2 2 2 2 8 3 2" xfId="1283"/>
    <cellStyle name="Normal 2 2 2 2 8 3 2 2" xfId="2777"/>
    <cellStyle name="Normal 2 2 2 2 8 3 2 2 2" xfId="7259"/>
    <cellStyle name="Normal 2 2 2 2 8 3 2 2 2 2" xfId="16289"/>
    <cellStyle name="Normal 2 2 2 2 8 3 2 2 3" xfId="11807"/>
    <cellStyle name="Normal 2 2 2 2 8 3 2 3" xfId="4271"/>
    <cellStyle name="Normal 2 2 2 2 8 3 2 3 2" xfId="8753"/>
    <cellStyle name="Normal 2 2 2 2 8 3 2 3 2 2" xfId="17783"/>
    <cellStyle name="Normal 2 2 2 2 8 3 2 3 3" xfId="13301"/>
    <cellStyle name="Normal 2 2 2 2 8 3 2 4" xfId="5765"/>
    <cellStyle name="Normal 2 2 2 2 8 3 2 4 2" xfId="14795"/>
    <cellStyle name="Normal 2 2 2 2 8 3 2 5" xfId="10313"/>
    <cellStyle name="Normal 2 2 2 2 8 3 3" xfId="2030"/>
    <cellStyle name="Normal 2 2 2 2 8 3 3 2" xfId="6512"/>
    <cellStyle name="Normal 2 2 2 2 8 3 3 2 2" xfId="15542"/>
    <cellStyle name="Normal 2 2 2 2 8 3 3 3" xfId="11060"/>
    <cellStyle name="Normal 2 2 2 2 8 3 4" xfId="3524"/>
    <cellStyle name="Normal 2 2 2 2 8 3 4 2" xfId="8006"/>
    <cellStyle name="Normal 2 2 2 2 8 3 4 2 2" xfId="17036"/>
    <cellStyle name="Normal 2 2 2 2 8 3 4 3" xfId="12554"/>
    <cellStyle name="Normal 2 2 2 2 8 3 5" xfId="5018"/>
    <cellStyle name="Normal 2 2 2 2 8 3 5 2" xfId="14048"/>
    <cellStyle name="Normal 2 2 2 2 8 3 6" xfId="9566"/>
    <cellStyle name="Normal 2 2 2 2 8 4" xfId="722"/>
    <cellStyle name="Normal 2 2 2 2 8 4 2" xfId="1469"/>
    <cellStyle name="Normal 2 2 2 2 8 4 2 2" xfId="2963"/>
    <cellStyle name="Normal 2 2 2 2 8 4 2 2 2" xfId="7445"/>
    <cellStyle name="Normal 2 2 2 2 8 4 2 2 2 2" xfId="16475"/>
    <cellStyle name="Normal 2 2 2 2 8 4 2 2 3" xfId="11993"/>
    <cellStyle name="Normal 2 2 2 2 8 4 2 3" xfId="4457"/>
    <cellStyle name="Normal 2 2 2 2 8 4 2 3 2" xfId="8939"/>
    <cellStyle name="Normal 2 2 2 2 8 4 2 3 2 2" xfId="17969"/>
    <cellStyle name="Normal 2 2 2 2 8 4 2 3 3" xfId="13487"/>
    <cellStyle name="Normal 2 2 2 2 8 4 2 4" xfId="5951"/>
    <cellStyle name="Normal 2 2 2 2 8 4 2 4 2" xfId="14981"/>
    <cellStyle name="Normal 2 2 2 2 8 4 2 5" xfId="10499"/>
    <cellStyle name="Normal 2 2 2 2 8 4 3" xfId="2216"/>
    <cellStyle name="Normal 2 2 2 2 8 4 3 2" xfId="6698"/>
    <cellStyle name="Normal 2 2 2 2 8 4 3 2 2" xfId="15728"/>
    <cellStyle name="Normal 2 2 2 2 8 4 3 3" xfId="11246"/>
    <cellStyle name="Normal 2 2 2 2 8 4 4" xfId="3710"/>
    <cellStyle name="Normal 2 2 2 2 8 4 4 2" xfId="8192"/>
    <cellStyle name="Normal 2 2 2 2 8 4 4 2 2" xfId="17222"/>
    <cellStyle name="Normal 2 2 2 2 8 4 4 3" xfId="12740"/>
    <cellStyle name="Normal 2 2 2 2 8 4 5" xfId="5204"/>
    <cellStyle name="Normal 2 2 2 2 8 4 5 2" xfId="14234"/>
    <cellStyle name="Normal 2 2 2 2 8 4 6" xfId="9752"/>
    <cellStyle name="Normal 2 2 2 2 8 5" xfId="909"/>
    <cellStyle name="Normal 2 2 2 2 8 5 2" xfId="2403"/>
    <cellStyle name="Normal 2 2 2 2 8 5 2 2" xfId="6885"/>
    <cellStyle name="Normal 2 2 2 2 8 5 2 2 2" xfId="15915"/>
    <cellStyle name="Normal 2 2 2 2 8 5 2 3" xfId="11433"/>
    <cellStyle name="Normal 2 2 2 2 8 5 3" xfId="3897"/>
    <cellStyle name="Normal 2 2 2 2 8 5 3 2" xfId="8379"/>
    <cellStyle name="Normal 2 2 2 2 8 5 3 2 2" xfId="17409"/>
    <cellStyle name="Normal 2 2 2 2 8 5 3 3" xfId="12927"/>
    <cellStyle name="Normal 2 2 2 2 8 5 4" xfId="5391"/>
    <cellStyle name="Normal 2 2 2 2 8 5 4 2" xfId="14421"/>
    <cellStyle name="Normal 2 2 2 2 8 5 5" xfId="9939"/>
    <cellStyle name="Normal 2 2 2 2 8 6" xfId="1658"/>
    <cellStyle name="Normal 2 2 2 2 8 6 2" xfId="6140"/>
    <cellStyle name="Normal 2 2 2 2 8 6 2 2" xfId="15170"/>
    <cellStyle name="Normal 2 2 2 2 8 6 3" xfId="10688"/>
    <cellStyle name="Normal 2 2 2 2 8 7" xfId="3152"/>
    <cellStyle name="Normal 2 2 2 2 8 7 2" xfId="7634"/>
    <cellStyle name="Normal 2 2 2 2 8 7 2 2" xfId="16664"/>
    <cellStyle name="Normal 2 2 2 2 8 7 3" xfId="12182"/>
    <cellStyle name="Normal 2 2 2 2 8 8" xfId="4646"/>
    <cellStyle name="Normal 2 2 2 2 8 8 2" xfId="13676"/>
    <cellStyle name="Normal 2 2 2 2 8 9" xfId="9194"/>
    <cellStyle name="Normal 2 2 2 2 9" xfId="187"/>
    <cellStyle name="Normal 2 2 2 2 9 2" xfId="373"/>
    <cellStyle name="Normal 2 2 2 2 9 2 2" xfId="1116"/>
    <cellStyle name="Normal 2 2 2 2 9 2 2 2" xfId="2610"/>
    <cellStyle name="Normal 2 2 2 2 9 2 2 2 2" xfId="7092"/>
    <cellStyle name="Normal 2 2 2 2 9 2 2 2 2 2" xfId="16122"/>
    <cellStyle name="Normal 2 2 2 2 9 2 2 2 3" xfId="11640"/>
    <cellStyle name="Normal 2 2 2 2 9 2 2 3" xfId="4104"/>
    <cellStyle name="Normal 2 2 2 2 9 2 2 3 2" xfId="8586"/>
    <cellStyle name="Normal 2 2 2 2 9 2 2 3 2 2" xfId="17616"/>
    <cellStyle name="Normal 2 2 2 2 9 2 2 3 3" xfId="13134"/>
    <cellStyle name="Normal 2 2 2 2 9 2 2 4" xfId="5598"/>
    <cellStyle name="Normal 2 2 2 2 9 2 2 4 2" xfId="14628"/>
    <cellStyle name="Normal 2 2 2 2 9 2 2 5" xfId="10146"/>
    <cellStyle name="Normal 2 2 2 2 9 2 3" xfId="1867"/>
    <cellStyle name="Normal 2 2 2 2 9 2 3 2" xfId="6349"/>
    <cellStyle name="Normal 2 2 2 2 9 2 3 2 2" xfId="15379"/>
    <cellStyle name="Normal 2 2 2 2 9 2 3 3" xfId="10897"/>
    <cellStyle name="Normal 2 2 2 2 9 2 4" xfId="3361"/>
    <cellStyle name="Normal 2 2 2 2 9 2 4 2" xfId="7843"/>
    <cellStyle name="Normal 2 2 2 2 9 2 4 2 2" xfId="16873"/>
    <cellStyle name="Normal 2 2 2 2 9 2 4 3" xfId="12391"/>
    <cellStyle name="Normal 2 2 2 2 9 2 5" xfId="4855"/>
    <cellStyle name="Normal 2 2 2 2 9 2 5 2" xfId="13885"/>
    <cellStyle name="Normal 2 2 2 2 9 2 6" xfId="9403"/>
    <cellStyle name="Normal 2 2 2 2 9 3" xfId="559"/>
    <cellStyle name="Normal 2 2 2 2 9 3 2" xfId="1306"/>
    <cellStyle name="Normal 2 2 2 2 9 3 2 2" xfId="2800"/>
    <cellStyle name="Normal 2 2 2 2 9 3 2 2 2" xfId="7282"/>
    <cellStyle name="Normal 2 2 2 2 9 3 2 2 2 2" xfId="16312"/>
    <cellStyle name="Normal 2 2 2 2 9 3 2 2 3" xfId="11830"/>
    <cellStyle name="Normal 2 2 2 2 9 3 2 3" xfId="4294"/>
    <cellStyle name="Normal 2 2 2 2 9 3 2 3 2" xfId="8776"/>
    <cellStyle name="Normal 2 2 2 2 9 3 2 3 2 2" xfId="17806"/>
    <cellStyle name="Normal 2 2 2 2 9 3 2 3 3" xfId="13324"/>
    <cellStyle name="Normal 2 2 2 2 9 3 2 4" xfId="5788"/>
    <cellStyle name="Normal 2 2 2 2 9 3 2 4 2" xfId="14818"/>
    <cellStyle name="Normal 2 2 2 2 9 3 2 5" xfId="10336"/>
    <cellStyle name="Normal 2 2 2 2 9 3 3" xfId="2053"/>
    <cellStyle name="Normal 2 2 2 2 9 3 3 2" xfId="6535"/>
    <cellStyle name="Normal 2 2 2 2 9 3 3 2 2" xfId="15565"/>
    <cellStyle name="Normal 2 2 2 2 9 3 3 3" xfId="11083"/>
    <cellStyle name="Normal 2 2 2 2 9 3 4" xfId="3547"/>
    <cellStyle name="Normal 2 2 2 2 9 3 4 2" xfId="8029"/>
    <cellStyle name="Normal 2 2 2 2 9 3 4 2 2" xfId="17059"/>
    <cellStyle name="Normal 2 2 2 2 9 3 4 3" xfId="12577"/>
    <cellStyle name="Normal 2 2 2 2 9 3 5" xfId="5041"/>
    <cellStyle name="Normal 2 2 2 2 9 3 5 2" xfId="14071"/>
    <cellStyle name="Normal 2 2 2 2 9 3 6" xfId="9589"/>
    <cellStyle name="Normal 2 2 2 2 9 4" xfId="745"/>
    <cellStyle name="Normal 2 2 2 2 9 4 2" xfId="1492"/>
    <cellStyle name="Normal 2 2 2 2 9 4 2 2" xfId="2986"/>
    <cellStyle name="Normal 2 2 2 2 9 4 2 2 2" xfId="7468"/>
    <cellStyle name="Normal 2 2 2 2 9 4 2 2 2 2" xfId="16498"/>
    <cellStyle name="Normal 2 2 2 2 9 4 2 2 3" xfId="12016"/>
    <cellStyle name="Normal 2 2 2 2 9 4 2 3" xfId="4480"/>
    <cellStyle name="Normal 2 2 2 2 9 4 2 3 2" xfId="8962"/>
    <cellStyle name="Normal 2 2 2 2 9 4 2 3 2 2" xfId="17992"/>
    <cellStyle name="Normal 2 2 2 2 9 4 2 3 3" xfId="13510"/>
    <cellStyle name="Normal 2 2 2 2 9 4 2 4" xfId="5974"/>
    <cellStyle name="Normal 2 2 2 2 9 4 2 4 2" xfId="15004"/>
    <cellStyle name="Normal 2 2 2 2 9 4 2 5" xfId="10522"/>
    <cellStyle name="Normal 2 2 2 2 9 4 3" xfId="2239"/>
    <cellStyle name="Normal 2 2 2 2 9 4 3 2" xfId="6721"/>
    <cellStyle name="Normal 2 2 2 2 9 4 3 2 2" xfId="15751"/>
    <cellStyle name="Normal 2 2 2 2 9 4 3 3" xfId="11269"/>
    <cellStyle name="Normal 2 2 2 2 9 4 4" xfId="3733"/>
    <cellStyle name="Normal 2 2 2 2 9 4 4 2" xfId="8215"/>
    <cellStyle name="Normal 2 2 2 2 9 4 4 2 2" xfId="17245"/>
    <cellStyle name="Normal 2 2 2 2 9 4 4 3" xfId="12763"/>
    <cellStyle name="Normal 2 2 2 2 9 4 5" xfId="5227"/>
    <cellStyle name="Normal 2 2 2 2 9 4 5 2" xfId="14257"/>
    <cellStyle name="Normal 2 2 2 2 9 4 6" xfId="9775"/>
    <cellStyle name="Normal 2 2 2 2 9 5" xfId="932"/>
    <cellStyle name="Normal 2 2 2 2 9 5 2" xfId="2426"/>
    <cellStyle name="Normal 2 2 2 2 9 5 2 2" xfId="6908"/>
    <cellStyle name="Normal 2 2 2 2 9 5 2 2 2" xfId="15938"/>
    <cellStyle name="Normal 2 2 2 2 9 5 2 3" xfId="11456"/>
    <cellStyle name="Normal 2 2 2 2 9 5 3" xfId="3920"/>
    <cellStyle name="Normal 2 2 2 2 9 5 3 2" xfId="8402"/>
    <cellStyle name="Normal 2 2 2 2 9 5 3 2 2" xfId="17432"/>
    <cellStyle name="Normal 2 2 2 2 9 5 3 3" xfId="12950"/>
    <cellStyle name="Normal 2 2 2 2 9 5 4" xfId="5414"/>
    <cellStyle name="Normal 2 2 2 2 9 5 4 2" xfId="14444"/>
    <cellStyle name="Normal 2 2 2 2 9 5 5" xfId="9962"/>
    <cellStyle name="Normal 2 2 2 2 9 6" xfId="1681"/>
    <cellStyle name="Normal 2 2 2 2 9 6 2" xfId="6163"/>
    <cellStyle name="Normal 2 2 2 2 9 6 2 2" xfId="15193"/>
    <cellStyle name="Normal 2 2 2 2 9 6 3" xfId="10711"/>
    <cellStyle name="Normal 2 2 2 2 9 7" xfId="3175"/>
    <cellStyle name="Normal 2 2 2 2 9 7 2" xfId="7657"/>
    <cellStyle name="Normal 2 2 2 2 9 7 2 2" xfId="16687"/>
    <cellStyle name="Normal 2 2 2 2 9 7 3" xfId="12205"/>
    <cellStyle name="Normal 2 2 2 2 9 8" xfId="4669"/>
    <cellStyle name="Normal 2 2 2 2 9 8 2" xfId="13699"/>
    <cellStyle name="Normal 2 2 2 2 9 9" xfId="9217"/>
    <cellStyle name="Normal 2 2 2 3" xfId="26"/>
    <cellStyle name="Normal 2 2 2 3 10" xfId="398"/>
    <cellStyle name="Normal 2 2 2 3 10 2" xfId="1145"/>
    <cellStyle name="Normal 2 2 2 3 10 2 2" xfId="2639"/>
    <cellStyle name="Normal 2 2 2 3 10 2 2 2" xfId="7121"/>
    <cellStyle name="Normal 2 2 2 3 10 2 2 2 2" xfId="16151"/>
    <cellStyle name="Normal 2 2 2 3 10 2 2 3" xfId="11669"/>
    <cellStyle name="Normal 2 2 2 3 10 2 3" xfId="4133"/>
    <cellStyle name="Normal 2 2 2 3 10 2 3 2" xfId="8615"/>
    <cellStyle name="Normal 2 2 2 3 10 2 3 2 2" xfId="17645"/>
    <cellStyle name="Normal 2 2 2 3 10 2 3 3" xfId="13163"/>
    <cellStyle name="Normal 2 2 2 3 10 2 4" xfId="5627"/>
    <cellStyle name="Normal 2 2 2 3 10 2 4 2" xfId="14657"/>
    <cellStyle name="Normal 2 2 2 3 10 2 5" xfId="10175"/>
    <cellStyle name="Normal 2 2 2 3 10 3" xfId="1892"/>
    <cellStyle name="Normal 2 2 2 3 10 3 2" xfId="6374"/>
    <cellStyle name="Normal 2 2 2 3 10 3 2 2" xfId="15404"/>
    <cellStyle name="Normal 2 2 2 3 10 3 3" xfId="10922"/>
    <cellStyle name="Normal 2 2 2 3 10 4" xfId="3386"/>
    <cellStyle name="Normal 2 2 2 3 10 4 2" xfId="7868"/>
    <cellStyle name="Normal 2 2 2 3 10 4 2 2" xfId="16898"/>
    <cellStyle name="Normal 2 2 2 3 10 4 3" xfId="12416"/>
    <cellStyle name="Normal 2 2 2 3 10 5" xfId="4880"/>
    <cellStyle name="Normal 2 2 2 3 10 5 2" xfId="13910"/>
    <cellStyle name="Normal 2 2 2 3 10 6" xfId="9428"/>
    <cellStyle name="Normal 2 2 2 3 11" xfId="584"/>
    <cellStyle name="Normal 2 2 2 3 11 2" xfId="1331"/>
    <cellStyle name="Normal 2 2 2 3 11 2 2" xfId="2825"/>
    <cellStyle name="Normal 2 2 2 3 11 2 2 2" xfId="7307"/>
    <cellStyle name="Normal 2 2 2 3 11 2 2 2 2" xfId="16337"/>
    <cellStyle name="Normal 2 2 2 3 11 2 2 3" xfId="11855"/>
    <cellStyle name="Normal 2 2 2 3 11 2 3" xfId="4319"/>
    <cellStyle name="Normal 2 2 2 3 11 2 3 2" xfId="8801"/>
    <cellStyle name="Normal 2 2 2 3 11 2 3 2 2" xfId="17831"/>
    <cellStyle name="Normal 2 2 2 3 11 2 3 3" xfId="13349"/>
    <cellStyle name="Normal 2 2 2 3 11 2 4" xfId="5813"/>
    <cellStyle name="Normal 2 2 2 3 11 2 4 2" xfId="14843"/>
    <cellStyle name="Normal 2 2 2 3 11 2 5" xfId="10361"/>
    <cellStyle name="Normal 2 2 2 3 11 3" xfId="2078"/>
    <cellStyle name="Normal 2 2 2 3 11 3 2" xfId="6560"/>
    <cellStyle name="Normal 2 2 2 3 11 3 2 2" xfId="15590"/>
    <cellStyle name="Normal 2 2 2 3 11 3 3" xfId="11108"/>
    <cellStyle name="Normal 2 2 2 3 11 4" xfId="3572"/>
    <cellStyle name="Normal 2 2 2 3 11 4 2" xfId="8054"/>
    <cellStyle name="Normal 2 2 2 3 11 4 2 2" xfId="17084"/>
    <cellStyle name="Normal 2 2 2 3 11 4 3" xfId="12602"/>
    <cellStyle name="Normal 2 2 2 3 11 5" xfId="5066"/>
    <cellStyle name="Normal 2 2 2 3 11 5 2" xfId="14096"/>
    <cellStyle name="Normal 2 2 2 3 11 6" xfId="9614"/>
    <cellStyle name="Normal 2 2 2 3 12" xfId="771"/>
    <cellStyle name="Normal 2 2 2 3 12 2" xfId="2265"/>
    <cellStyle name="Normal 2 2 2 3 12 2 2" xfId="6747"/>
    <cellStyle name="Normal 2 2 2 3 12 2 2 2" xfId="15777"/>
    <cellStyle name="Normal 2 2 2 3 12 2 3" xfId="11295"/>
    <cellStyle name="Normal 2 2 2 3 12 3" xfId="3759"/>
    <cellStyle name="Normal 2 2 2 3 12 3 2" xfId="8241"/>
    <cellStyle name="Normal 2 2 2 3 12 3 2 2" xfId="17271"/>
    <cellStyle name="Normal 2 2 2 3 12 3 3" xfId="12789"/>
    <cellStyle name="Normal 2 2 2 3 12 4" xfId="5253"/>
    <cellStyle name="Normal 2 2 2 3 12 4 2" xfId="14283"/>
    <cellStyle name="Normal 2 2 2 3 12 5" xfId="9801"/>
    <cellStyle name="Normal 2 2 2 3 13" xfId="1520"/>
    <cellStyle name="Normal 2 2 2 3 13 2" xfId="6002"/>
    <cellStyle name="Normal 2 2 2 3 13 2 2" xfId="15032"/>
    <cellStyle name="Normal 2 2 2 3 13 3" xfId="10550"/>
    <cellStyle name="Normal 2 2 2 3 14" xfId="3014"/>
    <cellStyle name="Normal 2 2 2 3 14 2" xfId="7496"/>
    <cellStyle name="Normal 2 2 2 3 14 2 2" xfId="16526"/>
    <cellStyle name="Normal 2 2 2 3 14 3" xfId="12044"/>
    <cellStyle name="Normal 2 2 2 3 15" xfId="4508"/>
    <cellStyle name="Normal 2 2 2 3 15 2" xfId="13538"/>
    <cellStyle name="Normal 2 2 2 3 16" xfId="9056"/>
    <cellStyle name="Normal 2 2 2 3 2" xfId="49"/>
    <cellStyle name="Normal 2 2 2 3 2 2" xfId="235"/>
    <cellStyle name="Normal 2 2 2 3 2 2 2" xfId="980"/>
    <cellStyle name="Normal 2 2 2 3 2 2 2 2" xfId="2474"/>
    <cellStyle name="Normal 2 2 2 3 2 2 2 2 2" xfId="6956"/>
    <cellStyle name="Normal 2 2 2 3 2 2 2 2 2 2" xfId="15986"/>
    <cellStyle name="Normal 2 2 2 3 2 2 2 2 3" xfId="11504"/>
    <cellStyle name="Normal 2 2 2 3 2 2 2 3" xfId="3968"/>
    <cellStyle name="Normal 2 2 2 3 2 2 2 3 2" xfId="8450"/>
    <cellStyle name="Normal 2 2 2 3 2 2 2 3 2 2" xfId="17480"/>
    <cellStyle name="Normal 2 2 2 3 2 2 2 3 3" xfId="12998"/>
    <cellStyle name="Normal 2 2 2 3 2 2 2 4" xfId="5462"/>
    <cellStyle name="Normal 2 2 2 3 2 2 2 4 2" xfId="14492"/>
    <cellStyle name="Normal 2 2 2 3 2 2 2 5" xfId="10010"/>
    <cellStyle name="Normal 2 2 2 3 2 2 3" xfId="1729"/>
    <cellStyle name="Normal 2 2 2 3 2 2 3 2" xfId="6211"/>
    <cellStyle name="Normal 2 2 2 3 2 2 3 2 2" xfId="15241"/>
    <cellStyle name="Normal 2 2 2 3 2 2 3 3" xfId="10759"/>
    <cellStyle name="Normal 2 2 2 3 2 2 4" xfId="3223"/>
    <cellStyle name="Normal 2 2 2 3 2 2 4 2" xfId="7705"/>
    <cellStyle name="Normal 2 2 2 3 2 2 4 2 2" xfId="16735"/>
    <cellStyle name="Normal 2 2 2 3 2 2 4 3" xfId="12253"/>
    <cellStyle name="Normal 2 2 2 3 2 2 5" xfId="4717"/>
    <cellStyle name="Normal 2 2 2 3 2 2 5 2" xfId="13747"/>
    <cellStyle name="Normal 2 2 2 3 2 2 6" xfId="9265"/>
    <cellStyle name="Normal 2 2 2 3 2 3" xfId="421"/>
    <cellStyle name="Normal 2 2 2 3 2 3 2" xfId="1168"/>
    <cellStyle name="Normal 2 2 2 3 2 3 2 2" xfId="2662"/>
    <cellStyle name="Normal 2 2 2 3 2 3 2 2 2" xfId="7144"/>
    <cellStyle name="Normal 2 2 2 3 2 3 2 2 2 2" xfId="16174"/>
    <cellStyle name="Normal 2 2 2 3 2 3 2 2 3" xfId="11692"/>
    <cellStyle name="Normal 2 2 2 3 2 3 2 3" xfId="4156"/>
    <cellStyle name="Normal 2 2 2 3 2 3 2 3 2" xfId="8638"/>
    <cellStyle name="Normal 2 2 2 3 2 3 2 3 2 2" xfId="17668"/>
    <cellStyle name="Normal 2 2 2 3 2 3 2 3 3" xfId="13186"/>
    <cellStyle name="Normal 2 2 2 3 2 3 2 4" xfId="5650"/>
    <cellStyle name="Normal 2 2 2 3 2 3 2 4 2" xfId="14680"/>
    <cellStyle name="Normal 2 2 2 3 2 3 2 5" xfId="10198"/>
    <cellStyle name="Normal 2 2 2 3 2 3 3" xfId="1915"/>
    <cellStyle name="Normal 2 2 2 3 2 3 3 2" xfId="6397"/>
    <cellStyle name="Normal 2 2 2 3 2 3 3 2 2" xfId="15427"/>
    <cellStyle name="Normal 2 2 2 3 2 3 3 3" xfId="10945"/>
    <cellStyle name="Normal 2 2 2 3 2 3 4" xfId="3409"/>
    <cellStyle name="Normal 2 2 2 3 2 3 4 2" xfId="7891"/>
    <cellStyle name="Normal 2 2 2 3 2 3 4 2 2" xfId="16921"/>
    <cellStyle name="Normal 2 2 2 3 2 3 4 3" xfId="12439"/>
    <cellStyle name="Normal 2 2 2 3 2 3 5" xfId="4903"/>
    <cellStyle name="Normal 2 2 2 3 2 3 5 2" xfId="13933"/>
    <cellStyle name="Normal 2 2 2 3 2 3 6" xfId="9451"/>
    <cellStyle name="Normal 2 2 2 3 2 4" xfId="607"/>
    <cellStyle name="Normal 2 2 2 3 2 4 2" xfId="1354"/>
    <cellStyle name="Normal 2 2 2 3 2 4 2 2" xfId="2848"/>
    <cellStyle name="Normal 2 2 2 3 2 4 2 2 2" xfId="7330"/>
    <cellStyle name="Normal 2 2 2 3 2 4 2 2 2 2" xfId="16360"/>
    <cellStyle name="Normal 2 2 2 3 2 4 2 2 3" xfId="11878"/>
    <cellStyle name="Normal 2 2 2 3 2 4 2 3" xfId="4342"/>
    <cellStyle name="Normal 2 2 2 3 2 4 2 3 2" xfId="8824"/>
    <cellStyle name="Normal 2 2 2 3 2 4 2 3 2 2" xfId="17854"/>
    <cellStyle name="Normal 2 2 2 3 2 4 2 3 3" xfId="13372"/>
    <cellStyle name="Normal 2 2 2 3 2 4 2 4" xfId="5836"/>
    <cellStyle name="Normal 2 2 2 3 2 4 2 4 2" xfId="14866"/>
    <cellStyle name="Normal 2 2 2 3 2 4 2 5" xfId="10384"/>
    <cellStyle name="Normal 2 2 2 3 2 4 3" xfId="2101"/>
    <cellStyle name="Normal 2 2 2 3 2 4 3 2" xfId="6583"/>
    <cellStyle name="Normal 2 2 2 3 2 4 3 2 2" xfId="15613"/>
    <cellStyle name="Normal 2 2 2 3 2 4 3 3" xfId="11131"/>
    <cellStyle name="Normal 2 2 2 3 2 4 4" xfId="3595"/>
    <cellStyle name="Normal 2 2 2 3 2 4 4 2" xfId="8077"/>
    <cellStyle name="Normal 2 2 2 3 2 4 4 2 2" xfId="17107"/>
    <cellStyle name="Normal 2 2 2 3 2 4 4 3" xfId="12625"/>
    <cellStyle name="Normal 2 2 2 3 2 4 5" xfId="5089"/>
    <cellStyle name="Normal 2 2 2 3 2 4 5 2" xfId="14119"/>
    <cellStyle name="Normal 2 2 2 3 2 4 6" xfId="9637"/>
    <cellStyle name="Normal 2 2 2 3 2 5" xfId="794"/>
    <cellStyle name="Normal 2 2 2 3 2 5 2" xfId="2288"/>
    <cellStyle name="Normal 2 2 2 3 2 5 2 2" xfId="6770"/>
    <cellStyle name="Normal 2 2 2 3 2 5 2 2 2" xfId="15800"/>
    <cellStyle name="Normal 2 2 2 3 2 5 2 3" xfId="11318"/>
    <cellStyle name="Normal 2 2 2 3 2 5 3" xfId="3782"/>
    <cellStyle name="Normal 2 2 2 3 2 5 3 2" xfId="8264"/>
    <cellStyle name="Normal 2 2 2 3 2 5 3 2 2" xfId="17294"/>
    <cellStyle name="Normal 2 2 2 3 2 5 3 3" xfId="12812"/>
    <cellStyle name="Normal 2 2 2 3 2 5 4" xfId="5276"/>
    <cellStyle name="Normal 2 2 2 3 2 5 4 2" xfId="14306"/>
    <cellStyle name="Normal 2 2 2 3 2 5 5" xfId="9824"/>
    <cellStyle name="Normal 2 2 2 3 2 6" xfId="1543"/>
    <cellStyle name="Normal 2 2 2 3 2 6 2" xfId="6025"/>
    <cellStyle name="Normal 2 2 2 3 2 6 2 2" xfId="15055"/>
    <cellStyle name="Normal 2 2 2 3 2 6 3" xfId="10573"/>
    <cellStyle name="Normal 2 2 2 3 2 7" xfId="3037"/>
    <cellStyle name="Normal 2 2 2 3 2 7 2" xfId="7519"/>
    <cellStyle name="Normal 2 2 2 3 2 7 2 2" xfId="16549"/>
    <cellStyle name="Normal 2 2 2 3 2 7 3" xfId="12067"/>
    <cellStyle name="Normal 2 2 2 3 2 8" xfId="4531"/>
    <cellStyle name="Normal 2 2 2 3 2 8 2" xfId="13561"/>
    <cellStyle name="Normal 2 2 2 3 2 9" xfId="9079"/>
    <cellStyle name="Normal 2 2 2 3 3" xfId="72"/>
    <cellStyle name="Normal 2 2 2 3 3 2" xfId="258"/>
    <cellStyle name="Normal 2 2 2 3 3 2 2" xfId="1003"/>
    <cellStyle name="Normal 2 2 2 3 3 2 2 2" xfId="2497"/>
    <cellStyle name="Normal 2 2 2 3 3 2 2 2 2" xfId="6979"/>
    <cellStyle name="Normal 2 2 2 3 3 2 2 2 2 2" xfId="16009"/>
    <cellStyle name="Normal 2 2 2 3 3 2 2 2 3" xfId="11527"/>
    <cellStyle name="Normal 2 2 2 3 3 2 2 3" xfId="3991"/>
    <cellStyle name="Normal 2 2 2 3 3 2 2 3 2" xfId="8473"/>
    <cellStyle name="Normal 2 2 2 3 3 2 2 3 2 2" xfId="17503"/>
    <cellStyle name="Normal 2 2 2 3 3 2 2 3 3" xfId="13021"/>
    <cellStyle name="Normal 2 2 2 3 3 2 2 4" xfId="5485"/>
    <cellStyle name="Normal 2 2 2 3 3 2 2 4 2" xfId="14515"/>
    <cellStyle name="Normal 2 2 2 3 3 2 2 5" xfId="10033"/>
    <cellStyle name="Normal 2 2 2 3 3 2 3" xfId="1752"/>
    <cellStyle name="Normal 2 2 2 3 3 2 3 2" xfId="6234"/>
    <cellStyle name="Normal 2 2 2 3 3 2 3 2 2" xfId="15264"/>
    <cellStyle name="Normal 2 2 2 3 3 2 3 3" xfId="10782"/>
    <cellStyle name="Normal 2 2 2 3 3 2 4" xfId="3246"/>
    <cellStyle name="Normal 2 2 2 3 3 2 4 2" xfId="7728"/>
    <cellStyle name="Normal 2 2 2 3 3 2 4 2 2" xfId="16758"/>
    <cellStyle name="Normal 2 2 2 3 3 2 4 3" xfId="12276"/>
    <cellStyle name="Normal 2 2 2 3 3 2 5" xfId="4740"/>
    <cellStyle name="Normal 2 2 2 3 3 2 5 2" xfId="13770"/>
    <cellStyle name="Normal 2 2 2 3 3 2 6" xfId="9288"/>
    <cellStyle name="Normal 2 2 2 3 3 3" xfId="444"/>
    <cellStyle name="Normal 2 2 2 3 3 3 2" xfId="1191"/>
    <cellStyle name="Normal 2 2 2 3 3 3 2 2" xfId="2685"/>
    <cellStyle name="Normal 2 2 2 3 3 3 2 2 2" xfId="7167"/>
    <cellStyle name="Normal 2 2 2 3 3 3 2 2 2 2" xfId="16197"/>
    <cellStyle name="Normal 2 2 2 3 3 3 2 2 3" xfId="11715"/>
    <cellStyle name="Normal 2 2 2 3 3 3 2 3" xfId="4179"/>
    <cellStyle name="Normal 2 2 2 3 3 3 2 3 2" xfId="8661"/>
    <cellStyle name="Normal 2 2 2 3 3 3 2 3 2 2" xfId="17691"/>
    <cellStyle name="Normal 2 2 2 3 3 3 2 3 3" xfId="13209"/>
    <cellStyle name="Normal 2 2 2 3 3 3 2 4" xfId="5673"/>
    <cellStyle name="Normal 2 2 2 3 3 3 2 4 2" xfId="14703"/>
    <cellStyle name="Normal 2 2 2 3 3 3 2 5" xfId="10221"/>
    <cellStyle name="Normal 2 2 2 3 3 3 3" xfId="1938"/>
    <cellStyle name="Normal 2 2 2 3 3 3 3 2" xfId="6420"/>
    <cellStyle name="Normal 2 2 2 3 3 3 3 2 2" xfId="15450"/>
    <cellStyle name="Normal 2 2 2 3 3 3 3 3" xfId="10968"/>
    <cellStyle name="Normal 2 2 2 3 3 3 4" xfId="3432"/>
    <cellStyle name="Normal 2 2 2 3 3 3 4 2" xfId="7914"/>
    <cellStyle name="Normal 2 2 2 3 3 3 4 2 2" xfId="16944"/>
    <cellStyle name="Normal 2 2 2 3 3 3 4 3" xfId="12462"/>
    <cellStyle name="Normal 2 2 2 3 3 3 5" xfId="4926"/>
    <cellStyle name="Normal 2 2 2 3 3 3 5 2" xfId="13956"/>
    <cellStyle name="Normal 2 2 2 3 3 3 6" xfId="9474"/>
    <cellStyle name="Normal 2 2 2 3 3 4" xfId="630"/>
    <cellStyle name="Normal 2 2 2 3 3 4 2" xfId="1377"/>
    <cellStyle name="Normal 2 2 2 3 3 4 2 2" xfId="2871"/>
    <cellStyle name="Normal 2 2 2 3 3 4 2 2 2" xfId="7353"/>
    <cellStyle name="Normal 2 2 2 3 3 4 2 2 2 2" xfId="16383"/>
    <cellStyle name="Normal 2 2 2 3 3 4 2 2 3" xfId="11901"/>
    <cellStyle name="Normal 2 2 2 3 3 4 2 3" xfId="4365"/>
    <cellStyle name="Normal 2 2 2 3 3 4 2 3 2" xfId="8847"/>
    <cellStyle name="Normal 2 2 2 3 3 4 2 3 2 2" xfId="17877"/>
    <cellStyle name="Normal 2 2 2 3 3 4 2 3 3" xfId="13395"/>
    <cellStyle name="Normal 2 2 2 3 3 4 2 4" xfId="5859"/>
    <cellStyle name="Normal 2 2 2 3 3 4 2 4 2" xfId="14889"/>
    <cellStyle name="Normal 2 2 2 3 3 4 2 5" xfId="10407"/>
    <cellStyle name="Normal 2 2 2 3 3 4 3" xfId="2124"/>
    <cellStyle name="Normal 2 2 2 3 3 4 3 2" xfId="6606"/>
    <cellStyle name="Normal 2 2 2 3 3 4 3 2 2" xfId="15636"/>
    <cellStyle name="Normal 2 2 2 3 3 4 3 3" xfId="11154"/>
    <cellStyle name="Normal 2 2 2 3 3 4 4" xfId="3618"/>
    <cellStyle name="Normal 2 2 2 3 3 4 4 2" xfId="8100"/>
    <cellStyle name="Normal 2 2 2 3 3 4 4 2 2" xfId="17130"/>
    <cellStyle name="Normal 2 2 2 3 3 4 4 3" xfId="12648"/>
    <cellStyle name="Normal 2 2 2 3 3 4 5" xfId="5112"/>
    <cellStyle name="Normal 2 2 2 3 3 4 5 2" xfId="14142"/>
    <cellStyle name="Normal 2 2 2 3 3 4 6" xfId="9660"/>
    <cellStyle name="Normal 2 2 2 3 3 5" xfId="817"/>
    <cellStyle name="Normal 2 2 2 3 3 5 2" xfId="2311"/>
    <cellStyle name="Normal 2 2 2 3 3 5 2 2" xfId="6793"/>
    <cellStyle name="Normal 2 2 2 3 3 5 2 2 2" xfId="15823"/>
    <cellStyle name="Normal 2 2 2 3 3 5 2 3" xfId="11341"/>
    <cellStyle name="Normal 2 2 2 3 3 5 3" xfId="3805"/>
    <cellStyle name="Normal 2 2 2 3 3 5 3 2" xfId="8287"/>
    <cellStyle name="Normal 2 2 2 3 3 5 3 2 2" xfId="17317"/>
    <cellStyle name="Normal 2 2 2 3 3 5 3 3" xfId="12835"/>
    <cellStyle name="Normal 2 2 2 3 3 5 4" xfId="5299"/>
    <cellStyle name="Normal 2 2 2 3 3 5 4 2" xfId="14329"/>
    <cellStyle name="Normal 2 2 2 3 3 5 5" xfId="9847"/>
    <cellStyle name="Normal 2 2 2 3 3 6" xfId="1566"/>
    <cellStyle name="Normal 2 2 2 3 3 6 2" xfId="6048"/>
    <cellStyle name="Normal 2 2 2 3 3 6 2 2" xfId="15078"/>
    <cellStyle name="Normal 2 2 2 3 3 6 3" xfId="10596"/>
    <cellStyle name="Normal 2 2 2 3 3 7" xfId="3060"/>
    <cellStyle name="Normal 2 2 2 3 3 7 2" xfId="7542"/>
    <cellStyle name="Normal 2 2 2 3 3 7 2 2" xfId="16572"/>
    <cellStyle name="Normal 2 2 2 3 3 7 3" xfId="12090"/>
    <cellStyle name="Normal 2 2 2 3 3 8" xfId="4554"/>
    <cellStyle name="Normal 2 2 2 3 3 8 2" xfId="13584"/>
    <cellStyle name="Normal 2 2 2 3 3 9" xfId="9102"/>
    <cellStyle name="Normal 2 2 2 3 4" xfId="96"/>
    <cellStyle name="Normal 2 2 2 3 4 2" xfId="282"/>
    <cellStyle name="Normal 2 2 2 3 4 2 2" xfId="1026"/>
    <cellStyle name="Normal 2 2 2 3 4 2 2 2" xfId="2520"/>
    <cellStyle name="Normal 2 2 2 3 4 2 2 2 2" xfId="7002"/>
    <cellStyle name="Normal 2 2 2 3 4 2 2 2 2 2" xfId="16032"/>
    <cellStyle name="Normal 2 2 2 3 4 2 2 2 3" xfId="11550"/>
    <cellStyle name="Normal 2 2 2 3 4 2 2 3" xfId="4014"/>
    <cellStyle name="Normal 2 2 2 3 4 2 2 3 2" xfId="8496"/>
    <cellStyle name="Normal 2 2 2 3 4 2 2 3 2 2" xfId="17526"/>
    <cellStyle name="Normal 2 2 2 3 4 2 2 3 3" xfId="13044"/>
    <cellStyle name="Normal 2 2 2 3 4 2 2 4" xfId="5508"/>
    <cellStyle name="Normal 2 2 2 3 4 2 2 4 2" xfId="14538"/>
    <cellStyle name="Normal 2 2 2 3 4 2 2 5" xfId="10056"/>
    <cellStyle name="Normal 2 2 2 3 4 2 3" xfId="1776"/>
    <cellStyle name="Normal 2 2 2 3 4 2 3 2" xfId="6258"/>
    <cellStyle name="Normal 2 2 2 3 4 2 3 2 2" xfId="15288"/>
    <cellStyle name="Normal 2 2 2 3 4 2 3 3" xfId="10806"/>
    <cellStyle name="Normal 2 2 2 3 4 2 4" xfId="3270"/>
    <cellStyle name="Normal 2 2 2 3 4 2 4 2" xfId="7752"/>
    <cellStyle name="Normal 2 2 2 3 4 2 4 2 2" xfId="16782"/>
    <cellStyle name="Normal 2 2 2 3 4 2 4 3" xfId="12300"/>
    <cellStyle name="Normal 2 2 2 3 4 2 5" xfId="4764"/>
    <cellStyle name="Normal 2 2 2 3 4 2 5 2" xfId="13794"/>
    <cellStyle name="Normal 2 2 2 3 4 2 6" xfId="9312"/>
    <cellStyle name="Normal 2 2 2 3 4 3" xfId="468"/>
    <cellStyle name="Normal 2 2 2 3 4 3 2" xfId="1215"/>
    <cellStyle name="Normal 2 2 2 3 4 3 2 2" xfId="2709"/>
    <cellStyle name="Normal 2 2 2 3 4 3 2 2 2" xfId="7191"/>
    <cellStyle name="Normal 2 2 2 3 4 3 2 2 2 2" xfId="16221"/>
    <cellStyle name="Normal 2 2 2 3 4 3 2 2 3" xfId="11739"/>
    <cellStyle name="Normal 2 2 2 3 4 3 2 3" xfId="4203"/>
    <cellStyle name="Normal 2 2 2 3 4 3 2 3 2" xfId="8685"/>
    <cellStyle name="Normal 2 2 2 3 4 3 2 3 2 2" xfId="17715"/>
    <cellStyle name="Normal 2 2 2 3 4 3 2 3 3" xfId="13233"/>
    <cellStyle name="Normal 2 2 2 3 4 3 2 4" xfId="5697"/>
    <cellStyle name="Normal 2 2 2 3 4 3 2 4 2" xfId="14727"/>
    <cellStyle name="Normal 2 2 2 3 4 3 2 5" xfId="10245"/>
    <cellStyle name="Normal 2 2 2 3 4 3 3" xfId="1962"/>
    <cellStyle name="Normal 2 2 2 3 4 3 3 2" xfId="6444"/>
    <cellStyle name="Normal 2 2 2 3 4 3 3 2 2" xfId="15474"/>
    <cellStyle name="Normal 2 2 2 3 4 3 3 3" xfId="10992"/>
    <cellStyle name="Normal 2 2 2 3 4 3 4" xfId="3456"/>
    <cellStyle name="Normal 2 2 2 3 4 3 4 2" xfId="7938"/>
    <cellStyle name="Normal 2 2 2 3 4 3 4 2 2" xfId="16968"/>
    <cellStyle name="Normal 2 2 2 3 4 3 4 3" xfId="12486"/>
    <cellStyle name="Normal 2 2 2 3 4 3 5" xfId="4950"/>
    <cellStyle name="Normal 2 2 2 3 4 3 5 2" xfId="13980"/>
    <cellStyle name="Normal 2 2 2 3 4 3 6" xfId="9498"/>
    <cellStyle name="Normal 2 2 2 3 4 4" xfId="654"/>
    <cellStyle name="Normal 2 2 2 3 4 4 2" xfId="1401"/>
    <cellStyle name="Normal 2 2 2 3 4 4 2 2" xfId="2895"/>
    <cellStyle name="Normal 2 2 2 3 4 4 2 2 2" xfId="7377"/>
    <cellStyle name="Normal 2 2 2 3 4 4 2 2 2 2" xfId="16407"/>
    <cellStyle name="Normal 2 2 2 3 4 4 2 2 3" xfId="11925"/>
    <cellStyle name="Normal 2 2 2 3 4 4 2 3" xfId="4389"/>
    <cellStyle name="Normal 2 2 2 3 4 4 2 3 2" xfId="8871"/>
    <cellStyle name="Normal 2 2 2 3 4 4 2 3 2 2" xfId="17901"/>
    <cellStyle name="Normal 2 2 2 3 4 4 2 3 3" xfId="13419"/>
    <cellStyle name="Normal 2 2 2 3 4 4 2 4" xfId="5883"/>
    <cellStyle name="Normal 2 2 2 3 4 4 2 4 2" xfId="14913"/>
    <cellStyle name="Normal 2 2 2 3 4 4 2 5" xfId="10431"/>
    <cellStyle name="Normal 2 2 2 3 4 4 3" xfId="2148"/>
    <cellStyle name="Normal 2 2 2 3 4 4 3 2" xfId="6630"/>
    <cellStyle name="Normal 2 2 2 3 4 4 3 2 2" xfId="15660"/>
    <cellStyle name="Normal 2 2 2 3 4 4 3 3" xfId="11178"/>
    <cellStyle name="Normal 2 2 2 3 4 4 4" xfId="3642"/>
    <cellStyle name="Normal 2 2 2 3 4 4 4 2" xfId="8124"/>
    <cellStyle name="Normal 2 2 2 3 4 4 4 2 2" xfId="17154"/>
    <cellStyle name="Normal 2 2 2 3 4 4 4 3" xfId="12672"/>
    <cellStyle name="Normal 2 2 2 3 4 4 5" xfId="5136"/>
    <cellStyle name="Normal 2 2 2 3 4 4 5 2" xfId="14166"/>
    <cellStyle name="Normal 2 2 2 3 4 4 6" xfId="9684"/>
    <cellStyle name="Normal 2 2 2 3 4 5" xfId="841"/>
    <cellStyle name="Normal 2 2 2 3 4 5 2" xfId="2335"/>
    <cellStyle name="Normal 2 2 2 3 4 5 2 2" xfId="6817"/>
    <cellStyle name="Normal 2 2 2 3 4 5 2 2 2" xfId="15847"/>
    <cellStyle name="Normal 2 2 2 3 4 5 2 3" xfId="11365"/>
    <cellStyle name="Normal 2 2 2 3 4 5 3" xfId="3829"/>
    <cellStyle name="Normal 2 2 2 3 4 5 3 2" xfId="8311"/>
    <cellStyle name="Normal 2 2 2 3 4 5 3 2 2" xfId="17341"/>
    <cellStyle name="Normal 2 2 2 3 4 5 3 3" xfId="12859"/>
    <cellStyle name="Normal 2 2 2 3 4 5 4" xfId="5323"/>
    <cellStyle name="Normal 2 2 2 3 4 5 4 2" xfId="14353"/>
    <cellStyle name="Normal 2 2 2 3 4 5 5" xfId="9871"/>
    <cellStyle name="Normal 2 2 2 3 4 6" xfId="1590"/>
    <cellStyle name="Normal 2 2 2 3 4 6 2" xfId="6072"/>
    <cellStyle name="Normal 2 2 2 3 4 6 2 2" xfId="15102"/>
    <cellStyle name="Normal 2 2 2 3 4 6 3" xfId="10620"/>
    <cellStyle name="Normal 2 2 2 3 4 7" xfId="3084"/>
    <cellStyle name="Normal 2 2 2 3 4 7 2" xfId="7566"/>
    <cellStyle name="Normal 2 2 2 3 4 7 2 2" xfId="16596"/>
    <cellStyle name="Normal 2 2 2 3 4 7 3" xfId="12114"/>
    <cellStyle name="Normal 2 2 2 3 4 8" xfId="4578"/>
    <cellStyle name="Normal 2 2 2 3 4 8 2" xfId="13608"/>
    <cellStyle name="Normal 2 2 2 3 4 9" xfId="9126"/>
    <cellStyle name="Normal 2 2 2 3 5" xfId="104"/>
    <cellStyle name="Normal 2 2 2 3 5 2" xfId="290"/>
    <cellStyle name="Normal 2 2 2 3 5 2 2" xfId="1033"/>
    <cellStyle name="Normal 2 2 2 3 5 2 2 2" xfId="2527"/>
    <cellStyle name="Normal 2 2 2 3 5 2 2 2 2" xfId="7009"/>
    <cellStyle name="Normal 2 2 2 3 5 2 2 2 2 2" xfId="16039"/>
    <cellStyle name="Normal 2 2 2 3 5 2 2 2 3" xfId="11557"/>
    <cellStyle name="Normal 2 2 2 3 5 2 2 3" xfId="4021"/>
    <cellStyle name="Normal 2 2 2 3 5 2 2 3 2" xfId="8503"/>
    <cellStyle name="Normal 2 2 2 3 5 2 2 3 2 2" xfId="17533"/>
    <cellStyle name="Normal 2 2 2 3 5 2 2 3 3" xfId="13051"/>
    <cellStyle name="Normal 2 2 2 3 5 2 2 4" xfId="5515"/>
    <cellStyle name="Normal 2 2 2 3 5 2 2 4 2" xfId="14545"/>
    <cellStyle name="Normal 2 2 2 3 5 2 2 5" xfId="10063"/>
    <cellStyle name="Normal 2 2 2 3 5 2 3" xfId="1784"/>
    <cellStyle name="Normal 2 2 2 3 5 2 3 2" xfId="6266"/>
    <cellStyle name="Normal 2 2 2 3 5 2 3 2 2" xfId="15296"/>
    <cellStyle name="Normal 2 2 2 3 5 2 3 3" xfId="10814"/>
    <cellStyle name="Normal 2 2 2 3 5 2 4" xfId="3278"/>
    <cellStyle name="Normal 2 2 2 3 5 2 4 2" xfId="7760"/>
    <cellStyle name="Normal 2 2 2 3 5 2 4 2 2" xfId="16790"/>
    <cellStyle name="Normal 2 2 2 3 5 2 4 3" xfId="12308"/>
    <cellStyle name="Normal 2 2 2 3 5 2 5" xfId="4772"/>
    <cellStyle name="Normal 2 2 2 3 5 2 5 2" xfId="13802"/>
    <cellStyle name="Normal 2 2 2 3 5 2 6" xfId="9320"/>
    <cellStyle name="Normal 2 2 2 3 5 3" xfId="476"/>
    <cellStyle name="Normal 2 2 2 3 5 3 2" xfId="1223"/>
    <cellStyle name="Normal 2 2 2 3 5 3 2 2" xfId="2717"/>
    <cellStyle name="Normal 2 2 2 3 5 3 2 2 2" xfId="7199"/>
    <cellStyle name="Normal 2 2 2 3 5 3 2 2 2 2" xfId="16229"/>
    <cellStyle name="Normal 2 2 2 3 5 3 2 2 3" xfId="11747"/>
    <cellStyle name="Normal 2 2 2 3 5 3 2 3" xfId="4211"/>
    <cellStyle name="Normal 2 2 2 3 5 3 2 3 2" xfId="8693"/>
    <cellStyle name="Normal 2 2 2 3 5 3 2 3 2 2" xfId="17723"/>
    <cellStyle name="Normal 2 2 2 3 5 3 2 3 3" xfId="13241"/>
    <cellStyle name="Normal 2 2 2 3 5 3 2 4" xfId="5705"/>
    <cellStyle name="Normal 2 2 2 3 5 3 2 4 2" xfId="14735"/>
    <cellStyle name="Normal 2 2 2 3 5 3 2 5" xfId="10253"/>
    <cellStyle name="Normal 2 2 2 3 5 3 3" xfId="1970"/>
    <cellStyle name="Normal 2 2 2 3 5 3 3 2" xfId="6452"/>
    <cellStyle name="Normal 2 2 2 3 5 3 3 2 2" xfId="15482"/>
    <cellStyle name="Normal 2 2 2 3 5 3 3 3" xfId="11000"/>
    <cellStyle name="Normal 2 2 2 3 5 3 4" xfId="3464"/>
    <cellStyle name="Normal 2 2 2 3 5 3 4 2" xfId="7946"/>
    <cellStyle name="Normal 2 2 2 3 5 3 4 2 2" xfId="16976"/>
    <cellStyle name="Normal 2 2 2 3 5 3 4 3" xfId="12494"/>
    <cellStyle name="Normal 2 2 2 3 5 3 5" xfId="4958"/>
    <cellStyle name="Normal 2 2 2 3 5 3 5 2" xfId="13988"/>
    <cellStyle name="Normal 2 2 2 3 5 3 6" xfId="9506"/>
    <cellStyle name="Normal 2 2 2 3 5 4" xfId="662"/>
    <cellStyle name="Normal 2 2 2 3 5 4 2" xfId="1409"/>
    <cellStyle name="Normal 2 2 2 3 5 4 2 2" xfId="2903"/>
    <cellStyle name="Normal 2 2 2 3 5 4 2 2 2" xfId="7385"/>
    <cellStyle name="Normal 2 2 2 3 5 4 2 2 2 2" xfId="16415"/>
    <cellStyle name="Normal 2 2 2 3 5 4 2 2 3" xfId="11933"/>
    <cellStyle name="Normal 2 2 2 3 5 4 2 3" xfId="4397"/>
    <cellStyle name="Normal 2 2 2 3 5 4 2 3 2" xfId="8879"/>
    <cellStyle name="Normal 2 2 2 3 5 4 2 3 2 2" xfId="17909"/>
    <cellStyle name="Normal 2 2 2 3 5 4 2 3 3" xfId="13427"/>
    <cellStyle name="Normal 2 2 2 3 5 4 2 4" xfId="5891"/>
    <cellStyle name="Normal 2 2 2 3 5 4 2 4 2" xfId="14921"/>
    <cellStyle name="Normal 2 2 2 3 5 4 2 5" xfId="10439"/>
    <cellStyle name="Normal 2 2 2 3 5 4 3" xfId="2156"/>
    <cellStyle name="Normal 2 2 2 3 5 4 3 2" xfId="6638"/>
    <cellStyle name="Normal 2 2 2 3 5 4 3 2 2" xfId="15668"/>
    <cellStyle name="Normal 2 2 2 3 5 4 3 3" xfId="11186"/>
    <cellStyle name="Normal 2 2 2 3 5 4 4" xfId="3650"/>
    <cellStyle name="Normal 2 2 2 3 5 4 4 2" xfId="8132"/>
    <cellStyle name="Normal 2 2 2 3 5 4 4 2 2" xfId="17162"/>
    <cellStyle name="Normal 2 2 2 3 5 4 4 3" xfId="12680"/>
    <cellStyle name="Normal 2 2 2 3 5 4 5" xfId="5144"/>
    <cellStyle name="Normal 2 2 2 3 5 4 5 2" xfId="14174"/>
    <cellStyle name="Normal 2 2 2 3 5 4 6" xfId="9692"/>
    <cellStyle name="Normal 2 2 2 3 5 5" xfId="849"/>
    <cellStyle name="Normal 2 2 2 3 5 5 2" xfId="2343"/>
    <cellStyle name="Normal 2 2 2 3 5 5 2 2" xfId="6825"/>
    <cellStyle name="Normal 2 2 2 3 5 5 2 2 2" xfId="15855"/>
    <cellStyle name="Normal 2 2 2 3 5 5 2 3" xfId="11373"/>
    <cellStyle name="Normal 2 2 2 3 5 5 3" xfId="3837"/>
    <cellStyle name="Normal 2 2 2 3 5 5 3 2" xfId="8319"/>
    <cellStyle name="Normal 2 2 2 3 5 5 3 2 2" xfId="17349"/>
    <cellStyle name="Normal 2 2 2 3 5 5 3 3" xfId="12867"/>
    <cellStyle name="Normal 2 2 2 3 5 5 4" xfId="5331"/>
    <cellStyle name="Normal 2 2 2 3 5 5 4 2" xfId="14361"/>
    <cellStyle name="Normal 2 2 2 3 5 5 5" xfId="9879"/>
    <cellStyle name="Normal 2 2 2 3 5 6" xfId="1598"/>
    <cellStyle name="Normal 2 2 2 3 5 6 2" xfId="6080"/>
    <cellStyle name="Normal 2 2 2 3 5 6 2 2" xfId="15110"/>
    <cellStyle name="Normal 2 2 2 3 5 6 3" xfId="10628"/>
    <cellStyle name="Normal 2 2 2 3 5 7" xfId="3092"/>
    <cellStyle name="Normal 2 2 2 3 5 7 2" xfId="7574"/>
    <cellStyle name="Normal 2 2 2 3 5 7 2 2" xfId="16604"/>
    <cellStyle name="Normal 2 2 2 3 5 7 3" xfId="12122"/>
    <cellStyle name="Normal 2 2 2 3 5 8" xfId="4586"/>
    <cellStyle name="Normal 2 2 2 3 5 8 2" xfId="13616"/>
    <cellStyle name="Normal 2 2 2 3 5 9" xfId="9134"/>
    <cellStyle name="Normal 2 2 2 3 6" xfId="143"/>
    <cellStyle name="Normal 2 2 2 3 6 2" xfId="329"/>
    <cellStyle name="Normal 2 2 2 3 6 2 2" xfId="1072"/>
    <cellStyle name="Normal 2 2 2 3 6 2 2 2" xfId="2566"/>
    <cellStyle name="Normal 2 2 2 3 6 2 2 2 2" xfId="7048"/>
    <cellStyle name="Normal 2 2 2 3 6 2 2 2 2 2" xfId="16078"/>
    <cellStyle name="Normal 2 2 2 3 6 2 2 2 3" xfId="11596"/>
    <cellStyle name="Normal 2 2 2 3 6 2 2 3" xfId="4060"/>
    <cellStyle name="Normal 2 2 2 3 6 2 2 3 2" xfId="8542"/>
    <cellStyle name="Normal 2 2 2 3 6 2 2 3 2 2" xfId="17572"/>
    <cellStyle name="Normal 2 2 2 3 6 2 2 3 3" xfId="13090"/>
    <cellStyle name="Normal 2 2 2 3 6 2 2 4" xfId="5554"/>
    <cellStyle name="Normal 2 2 2 3 6 2 2 4 2" xfId="14584"/>
    <cellStyle name="Normal 2 2 2 3 6 2 2 5" xfId="10102"/>
    <cellStyle name="Normal 2 2 2 3 6 2 3" xfId="1823"/>
    <cellStyle name="Normal 2 2 2 3 6 2 3 2" xfId="6305"/>
    <cellStyle name="Normal 2 2 2 3 6 2 3 2 2" xfId="15335"/>
    <cellStyle name="Normal 2 2 2 3 6 2 3 3" xfId="10853"/>
    <cellStyle name="Normal 2 2 2 3 6 2 4" xfId="3317"/>
    <cellStyle name="Normal 2 2 2 3 6 2 4 2" xfId="7799"/>
    <cellStyle name="Normal 2 2 2 3 6 2 4 2 2" xfId="16829"/>
    <cellStyle name="Normal 2 2 2 3 6 2 4 3" xfId="12347"/>
    <cellStyle name="Normal 2 2 2 3 6 2 5" xfId="4811"/>
    <cellStyle name="Normal 2 2 2 3 6 2 5 2" xfId="13841"/>
    <cellStyle name="Normal 2 2 2 3 6 2 6" xfId="9359"/>
    <cellStyle name="Normal 2 2 2 3 6 3" xfId="515"/>
    <cellStyle name="Normal 2 2 2 3 6 3 2" xfId="1262"/>
    <cellStyle name="Normal 2 2 2 3 6 3 2 2" xfId="2756"/>
    <cellStyle name="Normal 2 2 2 3 6 3 2 2 2" xfId="7238"/>
    <cellStyle name="Normal 2 2 2 3 6 3 2 2 2 2" xfId="16268"/>
    <cellStyle name="Normal 2 2 2 3 6 3 2 2 3" xfId="11786"/>
    <cellStyle name="Normal 2 2 2 3 6 3 2 3" xfId="4250"/>
    <cellStyle name="Normal 2 2 2 3 6 3 2 3 2" xfId="8732"/>
    <cellStyle name="Normal 2 2 2 3 6 3 2 3 2 2" xfId="17762"/>
    <cellStyle name="Normal 2 2 2 3 6 3 2 3 3" xfId="13280"/>
    <cellStyle name="Normal 2 2 2 3 6 3 2 4" xfId="5744"/>
    <cellStyle name="Normal 2 2 2 3 6 3 2 4 2" xfId="14774"/>
    <cellStyle name="Normal 2 2 2 3 6 3 2 5" xfId="10292"/>
    <cellStyle name="Normal 2 2 2 3 6 3 3" xfId="2009"/>
    <cellStyle name="Normal 2 2 2 3 6 3 3 2" xfId="6491"/>
    <cellStyle name="Normal 2 2 2 3 6 3 3 2 2" xfId="15521"/>
    <cellStyle name="Normal 2 2 2 3 6 3 3 3" xfId="11039"/>
    <cellStyle name="Normal 2 2 2 3 6 3 4" xfId="3503"/>
    <cellStyle name="Normal 2 2 2 3 6 3 4 2" xfId="7985"/>
    <cellStyle name="Normal 2 2 2 3 6 3 4 2 2" xfId="17015"/>
    <cellStyle name="Normal 2 2 2 3 6 3 4 3" xfId="12533"/>
    <cellStyle name="Normal 2 2 2 3 6 3 5" xfId="4997"/>
    <cellStyle name="Normal 2 2 2 3 6 3 5 2" xfId="14027"/>
    <cellStyle name="Normal 2 2 2 3 6 3 6" xfId="9545"/>
    <cellStyle name="Normal 2 2 2 3 6 4" xfId="701"/>
    <cellStyle name="Normal 2 2 2 3 6 4 2" xfId="1448"/>
    <cellStyle name="Normal 2 2 2 3 6 4 2 2" xfId="2942"/>
    <cellStyle name="Normal 2 2 2 3 6 4 2 2 2" xfId="7424"/>
    <cellStyle name="Normal 2 2 2 3 6 4 2 2 2 2" xfId="16454"/>
    <cellStyle name="Normal 2 2 2 3 6 4 2 2 3" xfId="11972"/>
    <cellStyle name="Normal 2 2 2 3 6 4 2 3" xfId="4436"/>
    <cellStyle name="Normal 2 2 2 3 6 4 2 3 2" xfId="8918"/>
    <cellStyle name="Normal 2 2 2 3 6 4 2 3 2 2" xfId="17948"/>
    <cellStyle name="Normal 2 2 2 3 6 4 2 3 3" xfId="13466"/>
    <cellStyle name="Normal 2 2 2 3 6 4 2 4" xfId="5930"/>
    <cellStyle name="Normal 2 2 2 3 6 4 2 4 2" xfId="14960"/>
    <cellStyle name="Normal 2 2 2 3 6 4 2 5" xfId="10478"/>
    <cellStyle name="Normal 2 2 2 3 6 4 3" xfId="2195"/>
    <cellStyle name="Normal 2 2 2 3 6 4 3 2" xfId="6677"/>
    <cellStyle name="Normal 2 2 2 3 6 4 3 2 2" xfId="15707"/>
    <cellStyle name="Normal 2 2 2 3 6 4 3 3" xfId="11225"/>
    <cellStyle name="Normal 2 2 2 3 6 4 4" xfId="3689"/>
    <cellStyle name="Normal 2 2 2 3 6 4 4 2" xfId="8171"/>
    <cellStyle name="Normal 2 2 2 3 6 4 4 2 2" xfId="17201"/>
    <cellStyle name="Normal 2 2 2 3 6 4 4 3" xfId="12719"/>
    <cellStyle name="Normal 2 2 2 3 6 4 5" xfId="5183"/>
    <cellStyle name="Normal 2 2 2 3 6 4 5 2" xfId="14213"/>
    <cellStyle name="Normal 2 2 2 3 6 4 6" xfId="9731"/>
    <cellStyle name="Normal 2 2 2 3 6 5" xfId="888"/>
    <cellStyle name="Normal 2 2 2 3 6 5 2" xfId="2382"/>
    <cellStyle name="Normal 2 2 2 3 6 5 2 2" xfId="6864"/>
    <cellStyle name="Normal 2 2 2 3 6 5 2 2 2" xfId="15894"/>
    <cellStyle name="Normal 2 2 2 3 6 5 2 3" xfId="11412"/>
    <cellStyle name="Normal 2 2 2 3 6 5 3" xfId="3876"/>
    <cellStyle name="Normal 2 2 2 3 6 5 3 2" xfId="8358"/>
    <cellStyle name="Normal 2 2 2 3 6 5 3 2 2" xfId="17388"/>
    <cellStyle name="Normal 2 2 2 3 6 5 3 3" xfId="12906"/>
    <cellStyle name="Normal 2 2 2 3 6 5 4" xfId="5370"/>
    <cellStyle name="Normal 2 2 2 3 6 5 4 2" xfId="14400"/>
    <cellStyle name="Normal 2 2 2 3 6 5 5" xfId="9918"/>
    <cellStyle name="Normal 2 2 2 3 6 6" xfId="1637"/>
    <cellStyle name="Normal 2 2 2 3 6 6 2" xfId="6119"/>
    <cellStyle name="Normal 2 2 2 3 6 6 2 2" xfId="15149"/>
    <cellStyle name="Normal 2 2 2 3 6 6 3" xfId="10667"/>
    <cellStyle name="Normal 2 2 2 3 6 7" xfId="3131"/>
    <cellStyle name="Normal 2 2 2 3 6 7 2" xfId="7613"/>
    <cellStyle name="Normal 2 2 2 3 6 7 2 2" xfId="16643"/>
    <cellStyle name="Normal 2 2 2 3 6 7 3" xfId="12161"/>
    <cellStyle name="Normal 2 2 2 3 6 8" xfId="4625"/>
    <cellStyle name="Normal 2 2 2 3 6 8 2" xfId="13655"/>
    <cellStyle name="Normal 2 2 2 3 6 9" xfId="9173"/>
    <cellStyle name="Normal 2 2 2 3 7" xfId="166"/>
    <cellStyle name="Normal 2 2 2 3 7 2" xfId="352"/>
    <cellStyle name="Normal 2 2 2 3 7 2 2" xfId="1095"/>
    <cellStyle name="Normal 2 2 2 3 7 2 2 2" xfId="2589"/>
    <cellStyle name="Normal 2 2 2 3 7 2 2 2 2" xfId="7071"/>
    <cellStyle name="Normal 2 2 2 3 7 2 2 2 2 2" xfId="16101"/>
    <cellStyle name="Normal 2 2 2 3 7 2 2 2 3" xfId="11619"/>
    <cellStyle name="Normal 2 2 2 3 7 2 2 3" xfId="4083"/>
    <cellStyle name="Normal 2 2 2 3 7 2 2 3 2" xfId="8565"/>
    <cellStyle name="Normal 2 2 2 3 7 2 2 3 2 2" xfId="17595"/>
    <cellStyle name="Normal 2 2 2 3 7 2 2 3 3" xfId="13113"/>
    <cellStyle name="Normal 2 2 2 3 7 2 2 4" xfId="5577"/>
    <cellStyle name="Normal 2 2 2 3 7 2 2 4 2" xfId="14607"/>
    <cellStyle name="Normal 2 2 2 3 7 2 2 5" xfId="10125"/>
    <cellStyle name="Normal 2 2 2 3 7 2 3" xfId="1846"/>
    <cellStyle name="Normal 2 2 2 3 7 2 3 2" xfId="6328"/>
    <cellStyle name="Normal 2 2 2 3 7 2 3 2 2" xfId="15358"/>
    <cellStyle name="Normal 2 2 2 3 7 2 3 3" xfId="10876"/>
    <cellStyle name="Normal 2 2 2 3 7 2 4" xfId="3340"/>
    <cellStyle name="Normal 2 2 2 3 7 2 4 2" xfId="7822"/>
    <cellStyle name="Normal 2 2 2 3 7 2 4 2 2" xfId="16852"/>
    <cellStyle name="Normal 2 2 2 3 7 2 4 3" xfId="12370"/>
    <cellStyle name="Normal 2 2 2 3 7 2 5" xfId="4834"/>
    <cellStyle name="Normal 2 2 2 3 7 2 5 2" xfId="13864"/>
    <cellStyle name="Normal 2 2 2 3 7 2 6" xfId="9382"/>
    <cellStyle name="Normal 2 2 2 3 7 3" xfId="538"/>
    <cellStyle name="Normal 2 2 2 3 7 3 2" xfId="1285"/>
    <cellStyle name="Normal 2 2 2 3 7 3 2 2" xfId="2779"/>
    <cellStyle name="Normal 2 2 2 3 7 3 2 2 2" xfId="7261"/>
    <cellStyle name="Normal 2 2 2 3 7 3 2 2 2 2" xfId="16291"/>
    <cellStyle name="Normal 2 2 2 3 7 3 2 2 3" xfId="11809"/>
    <cellStyle name="Normal 2 2 2 3 7 3 2 3" xfId="4273"/>
    <cellStyle name="Normal 2 2 2 3 7 3 2 3 2" xfId="8755"/>
    <cellStyle name="Normal 2 2 2 3 7 3 2 3 2 2" xfId="17785"/>
    <cellStyle name="Normal 2 2 2 3 7 3 2 3 3" xfId="13303"/>
    <cellStyle name="Normal 2 2 2 3 7 3 2 4" xfId="5767"/>
    <cellStyle name="Normal 2 2 2 3 7 3 2 4 2" xfId="14797"/>
    <cellStyle name="Normal 2 2 2 3 7 3 2 5" xfId="10315"/>
    <cellStyle name="Normal 2 2 2 3 7 3 3" xfId="2032"/>
    <cellStyle name="Normal 2 2 2 3 7 3 3 2" xfId="6514"/>
    <cellStyle name="Normal 2 2 2 3 7 3 3 2 2" xfId="15544"/>
    <cellStyle name="Normal 2 2 2 3 7 3 3 3" xfId="11062"/>
    <cellStyle name="Normal 2 2 2 3 7 3 4" xfId="3526"/>
    <cellStyle name="Normal 2 2 2 3 7 3 4 2" xfId="8008"/>
    <cellStyle name="Normal 2 2 2 3 7 3 4 2 2" xfId="17038"/>
    <cellStyle name="Normal 2 2 2 3 7 3 4 3" xfId="12556"/>
    <cellStyle name="Normal 2 2 2 3 7 3 5" xfId="5020"/>
    <cellStyle name="Normal 2 2 2 3 7 3 5 2" xfId="14050"/>
    <cellStyle name="Normal 2 2 2 3 7 3 6" xfId="9568"/>
    <cellStyle name="Normal 2 2 2 3 7 4" xfId="724"/>
    <cellStyle name="Normal 2 2 2 3 7 4 2" xfId="1471"/>
    <cellStyle name="Normal 2 2 2 3 7 4 2 2" xfId="2965"/>
    <cellStyle name="Normal 2 2 2 3 7 4 2 2 2" xfId="7447"/>
    <cellStyle name="Normal 2 2 2 3 7 4 2 2 2 2" xfId="16477"/>
    <cellStyle name="Normal 2 2 2 3 7 4 2 2 3" xfId="11995"/>
    <cellStyle name="Normal 2 2 2 3 7 4 2 3" xfId="4459"/>
    <cellStyle name="Normal 2 2 2 3 7 4 2 3 2" xfId="8941"/>
    <cellStyle name="Normal 2 2 2 3 7 4 2 3 2 2" xfId="17971"/>
    <cellStyle name="Normal 2 2 2 3 7 4 2 3 3" xfId="13489"/>
    <cellStyle name="Normal 2 2 2 3 7 4 2 4" xfId="5953"/>
    <cellStyle name="Normal 2 2 2 3 7 4 2 4 2" xfId="14983"/>
    <cellStyle name="Normal 2 2 2 3 7 4 2 5" xfId="10501"/>
    <cellStyle name="Normal 2 2 2 3 7 4 3" xfId="2218"/>
    <cellStyle name="Normal 2 2 2 3 7 4 3 2" xfId="6700"/>
    <cellStyle name="Normal 2 2 2 3 7 4 3 2 2" xfId="15730"/>
    <cellStyle name="Normal 2 2 2 3 7 4 3 3" xfId="11248"/>
    <cellStyle name="Normal 2 2 2 3 7 4 4" xfId="3712"/>
    <cellStyle name="Normal 2 2 2 3 7 4 4 2" xfId="8194"/>
    <cellStyle name="Normal 2 2 2 3 7 4 4 2 2" xfId="17224"/>
    <cellStyle name="Normal 2 2 2 3 7 4 4 3" xfId="12742"/>
    <cellStyle name="Normal 2 2 2 3 7 4 5" xfId="5206"/>
    <cellStyle name="Normal 2 2 2 3 7 4 5 2" xfId="14236"/>
    <cellStyle name="Normal 2 2 2 3 7 4 6" xfId="9754"/>
    <cellStyle name="Normal 2 2 2 3 7 5" xfId="911"/>
    <cellStyle name="Normal 2 2 2 3 7 5 2" xfId="2405"/>
    <cellStyle name="Normal 2 2 2 3 7 5 2 2" xfId="6887"/>
    <cellStyle name="Normal 2 2 2 3 7 5 2 2 2" xfId="15917"/>
    <cellStyle name="Normal 2 2 2 3 7 5 2 3" xfId="11435"/>
    <cellStyle name="Normal 2 2 2 3 7 5 3" xfId="3899"/>
    <cellStyle name="Normal 2 2 2 3 7 5 3 2" xfId="8381"/>
    <cellStyle name="Normal 2 2 2 3 7 5 3 2 2" xfId="17411"/>
    <cellStyle name="Normal 2 2 2 3 7 5 3 3" xfId="12929"/>
    <cellStyle name="Normal 2 2 2 3 7 5 4" xfId="5393"/>
    <cellStyle name="Normal 2 2 2 3 7 5 4 2" xfId="14423"/>
    <cellStyle name="Normal 2 2 2 3 7 5 5" xfId="9941"/>
    <cellStyle name="Normal 2 2 2 3 7 6" xfId="1660"/>
    <cellStyle name="Normal 2 2 2 3 7 6 2" xfId="6142"/>
    <cellStyle name="Normal 2 2 2 3 7 6 2 2" xfId="15172"/>
    <cellStyle name="Normal 2 2 2 3 7 6 3" xfId="10690"/>
    <cellStyle name="Normal 2 2 2 3 7 7" xfId="3154"/>
    <cellStyle name="Normal 2 2 2 3 7 7 2" xfId="7636"/>
    <cellStyle name="Normal 2 2 2 3 7 7 2 2" xfId="16666"/>
    <cellStyle name="Normal 2 2 2 3 7 7 3" xfId="12184"/>
    <cellStyle name="Normal 2 2 2 3 7 8" xfId="4648"/>
    <cellStyle name="Normal 2 2 2 3 7 8 2" xfId="13678"/>
    <cellStyle name="Normal 2 2 2 3 7 9" xfId="9196"/>
    <cellStyle name="Normal 2 2 2 3 8" xfId="189"/>
    <cellStyle name="Normal 2 2 2 3 8 2" xfId="375"/>
    <cellStyle name="Normal 2 2 2 3 8 2 2" xfId="1118"/>
    <cellStyle name="Normal 2 2 2 3 8 2 2 2" xfId="2612"/>
    <cellStyle name="Normal 2 2 2 3 8 2 2 2 2" xfId="7094"/>
    <cellStyle name="Normal 2 2 2 3 8 2 2 2 2 2" xfId="16124"/>
    <cellStyle name="Normal 2 2 2 3 8 2 2 2 3" xfId="11642"/>
    <cellStyle name="Normal 2 2 2 3 8 2 2 3" xfId="4106"/>
    <cellStyle name="Normal 2 2 2 3 8 2 2 3 2" xfId="8588"/>
    <cellStyle name="Normal 2 2 2 3 8 2 2 3 2 2" xfId="17618"/>
    <cellStyle name="Normal 2 2 2 3 8 2 2 3 3" xfId="13136"/>
    <cellStyle name="Normal 2 2 2 3 8 2 2 4" xfId="5600"/>
    <cellStyle name="Normal 2 2 2 3 8 2 2 4 2" xfId="14630"/>
    <cellStyle name="Normal 2 2 2 3 8 2 2 5" xfId="10148"/>
    <cellStyle name="Normal 2 2 2 3 8 2 3" xfId="1869"/>
    <cellStyle name="Normal 2 2 2 3 8 2 3 2" xfId="6351"/>
    <cellStyle name="Normal 2 2 2 3 8 2 3 2 2" xfId="15381"/>
    <cellStyle name="Normal 2 2 2 3 8 2 3 3" xfId="10899"/>
    <cellStyle name="Normal 2 2 2 3 8 2 4" xfId="3363"/>
    <cellStyle name="Normal 2 2 2 3 8 2 4 2" xfId="7845"/>
    <cellStyle name="Normal 2 2 2 3 8 2 4 2 2" xfId="16875"/>
    <cellStyle name="Normal 2 2 2 3 8 2 4 3" xfId="12393"/>
    <cellStyle name="Normal 2 2 2 3 8 2 5" xfId="4857"/>
    <cellStyle name="Normal 2 2 2 3 8 2 5 2" xfId="13887"/>
    <cellStyle name="Normal 2 2 2 3 8 2 6" xfId="9405"/>
    <cellStyle name="Normal 2 2 2 3 8 3" xfId="561"/>
    <cellStyle name="Normal 2 2 2 3 8 3 2" xfId="1308"/>
    <cellStyle name="Normal 2 2 2 3 8 3 2 2" xfId="2802"/>
    <cellStyle name="Normal 2 2 2 3 8 3 2 2 2" xfId="7284"/>
    <cellStyle name="Normal 2 2 2 3 8 3 2 2 2 2" xfId="16314"/>
    <cellStyle name="Normal 2 2 2 3 8 3 2 2 3" xfId="11832"/>
    <cellStyle name="Normal 2 2 2 3 8 3 2 3" xfId="4296"/>
    <cellStyle name="Normal 2 2 2 3 8 3 2 3 2" xfId="8778"/>
    <cellStyle name="Normal 2 2 2 3 8 3 2 3 2 2" xfId="17808"/>
    <cellStyle name="Normal 2 2 2 3 8 3 2 3 3" xfId="13326"/>
    <cellStyle name="Normal 2 2 2 3 8 3 2 4" xfId="5790"/>
    <cellStyle name="Normal 2 2 2 3 8 3 2 4 2" xfId="14820"/>
    <cellStyle name="Normal 2 2 2 3 8 3 2 5" xfId="10338"/>
    <cellStyle name="Normal 2 2 2 3 8 3 3" xfId="2055"/>
    <cellStyle name="Normal 2 2 2 3 8 3 3 2" xfId="6537"/>
    <cellStyle name="Normal 2 2 2 3 8 3 3 2 2" xfId="15567"/>
    <cellStyle name="Normal 2 2 2 3 8 3 3 3" xfId="11085"/>
    <cellStyle name="Normal 2 2 2 3 8 3 4" xfId="3549"/>
    <cellStyle name="Normal 2 2 2 3 8 3 4 2" xfId="8031"/>
    <cellStyle name="Normal 2 2 2 3 8 3 4 2 2" xfId="17061"/>
    <cellStyle name="Normal 2 2 2 3 8 3 4 3" xfId="12579"/>
    <cellStyle name="Normal 2 2 2 3 8 3 5" xfId="5043"/>
    <cellStyle name="Normal 2 2 2 3 8 3 5 2" xfId="14073"/>
    <cellStyle name="Normal 2 2 2 3 8 3 6" xfId="9591"/>
    <cellStyle name="Normal 2 2 2 3 8 4" xfId="747"/>
    <cellStyle name="Normal 2 2 2 3 8 4 2" xfId="1494"/>
    <cellStyle name="Normal 2 2 2 3 8 4 2 2" xfId="2988"/>
    <cellStyle name="Normal 2 2 2 3 8 4 2 2 2" xfId="7470"/>
    <cellStyle name="Normal 2 2 2 3 8 4 2 2 2 2" xfId="16500"/>
    <cellStyle name="Normal 2 2 2 3 8 4 2 2 3" xfId="12018"/>
    <cellStyle name="Normal 2 2 2 3 8 4 2 3" xfId="4482"/>
    <cellStyle name="Normal 2 2 2 3 8 4 2 3 2" xfId="8964"/>
    <cellStyle name="Normal 2 2 2 3 8 4 2 3 2 2" xfId="17994"/>
    <cellStyle name="Normal 2 2 2 3 8 4 2 3 3" xfId="13512"/>
    <cellStyle name="Normal 2 2 2 3 8 4 2 4" xfId="5976"/>
    <cellStyle name="Normal 2 2 2 3 8 4 2 4 2" xfId="15006"/>
    <cellStyle name="Normal 2 2 2 3 8 4 2 5" xfId="10524"/>
    <cellStyle name="Normal 2 2 2 3 8 4 3" xfId="2241"/>
    <cellStyle name="Normal 2 2 2 3 8 4 3 2" xfId="6723"/>
    <cellStyle name="Normal 2 2 2 3 8 4 3 2 2" xfId="15753"/>
    <cellStyle name="Normal 2 2 2 3 8 4 3 3" xfId="11271"/>
    <cellStyle name="Normal 2 2 2 3 8 4 4" xfId="3735"/>
    <cellStyle name="Normal 2 2 2 3 8 4 4 2" xfId="8217"/>
    <cellStyle name="Normal 2 2 2 3 8 4 4 2 2" xfId="17247"/>
    <cellStyle name="Normal 2 2 2 3 8 4 4 3" xfId="12765"/>
    <cellStyle name="Normal 2 2 2 3 8 4 5" xfId="5229"/>
    <cellStyle name="Normal 2 2 2 3 8 4 5 2" xfId="14259"/>
    <cellStyle name="Normal 2 2 2 3 8 4 6" xfId="9777"/>
    <cellStyle name="Normal 2 2 2 3 8 5" xfId="934"/>
    <cellStyle name="Normal 2 2 2 3 8 5 2" xfId="2428"/>
    <cellStyle name="Normal 2 2 2 3 8 5 2 2" xfId="6910"/>
    <cellStyle name="Normal 2 2 2 3 8 5 2 2 2" xfId="15940"/>
    <cellStyle name="Normal 2 2 2 3 8 5 2 3" xfId="11458"/>
    <cellStyle name="Normal 2 2 2 3 8 5 3" xfId="3922"/>
    <cellStyle name="Normal 2 2 2 3 8 5 3 2" xfId="8404"/>
    <cellStyle name="Normal 2 2 2 3 8 5 3 2 2" xfId="17434"/>
    <cellStyle name="Normal 2 2 2 3 8 5 3 3" xfId="12952"/>
    <cellStyle name="Normal 2 2 2 3 8 5 4" xfId="5416"/>
    <cellStyle name="Normal 2 2 2 3 8 5 4 2" xfId="14446"/>
    <cellStyle name="Normal 2 2 2 3 8 5 5" xfId="9964"/>
    <cellStyle name="Normal 2 2 2 3 8 6" xfId="1683"/>
    <cellStyle name="Normal 2 2 2 3 8 6 2" xfId="6165"/>
    <cellStyle name="Normal 2 2 2 3 8 6 2 2" xfId="15195"/>
    <cellStyle name="Normal 2 2 2 3 8 6 3" xfId="10713"/>
    <cellStyle name="Normal 2 2 2 3 8 7" xfId="3177"/>
    <cellStyle name="Normal 2 2 2 3 8 7 2" xfId="7659"/>
    <cellStyle name="Normal 2 2 2 3 8 7 2 2" xfId="16689"/>
    <cellStyle name="Normal 2 2 2 3 8 7 3" xfId="12207"/>
    <cellStyle name="Normal 2 2 2 3 8 8" xfId="4671"/>
    <cellStyle name="Normal 2 2 2 3 8 8 2" xfId="13701"/>
    <cellStyle name="Normal 2 2 2 3 8 9" xfId="9219"/>
    <cellStyle name="Normal 2 2 2 3 9" xfId="212"/>
    <cellStyle name="Normal 2 2 2 3 9 2" xfId="957"/>
    <cellStyle name="Normal 2 2 2 3 9 2 2" xfId="2451"/>
    <cellStyle name="Normal 2 2 2 3 9 2 2 2" xfId="6933"/>
    <cellStyle name="Normal 2 2 2 3 9 2 2 2 2" xfId="15963"/>
    <cellStyle name="Normal 2 2 2 3 9 2 2 3" xfId="11481"/>
    <cellStyle name="Normal 2 2 2 3 9 2 3" xfId="3945"/>
    <cellStyle name="Normal 2 2 2 3 9 2 3 2" xfId="8427"/>
    <cellStyle name="Normal 2 2 2 3 9 2 3 2 2" xfId="17457"/>
    <cellStyle name="Normal 2 2 2 3 9 2 3 3" xfId="12975"/>
    <cellStyle name="Normal 2 2 2 3 9 2 4" xfId="5439"/>
    <cellStyle name="Normal 2 2 2 3 9 2 4 2" xfId="14469"/>
    <cellStyle name="Normal 2 2 2 3 9 2 5" xfId="9987"/>
    <cellStyle name="Normal 2 2 2 3 9 3" xfId="1706"/>
    <cellStyle name="Normal 2 2 2 3 9 3 2" xfId="6188"/>
    <cellStyle name="Normal 2 2 2 3 9 3 2 2" xfId="15218"/>
    <cellStyle name="Normal 2 2 2 3 9 3 3" xfId="10736"/>
    <cellStyle name="Normal 2 2 2 3 9 4" xfId="3200"/>
    <cellStyle name="Normal 2 2 2 3 9 4 2" xfId="7682"/>
    <cellStyle name="Normal 2 2 2 3 9 4 2 2" xfId="16712"/>
    <cellStyle name="Normal 2 2 2 3 9 4 3" xfId="12230"/>
    <cellStyle name="Normal 2 2 2 3 9 5" xfId="4694"/>
    <cellStyle name="Normal 2 2 2 3 9 5 2" xfId="13724"/>
    <cellStyle name="Normal 2 2 2 3 9 6" xfId="9242"/>
    <cellStyle name="Normal 2 2 2 4" xfId="37"/>
    <cellStyle name="Normal 2 2 2 4 2" xfId="223"/>
    <cellStyle name="Normal 2 2 2 4 2 2" xfId="968"/>
    <cellStyle name="Normal 2 2 2 4 2 2 2" xfId="2462"/>
    <cellStyle name="Normal 2 2 2 4 2 2 2 2" xfId="6944"/>
    <cellStyle name="Normal 2 2 2 4 2 2 2 2 2" xfId="15974"/>
    <cellStyle name="Normal 2 2 2 4 2 2 2 3" xfId="11492"/>
    <cellStyle name="Normal 2 2 2 4 2 2 3" xfId="3956"/>
    <cellStyle name="Normal 2 2 2 4 2 2 3 2" xfId="8438"/>
    <cellStyle name="Normal 2 2 2 4 2 2 3 2 2" xfId="17468"/>
    <cellStyle name="Normal 2 2 2 4 2 2 3 3" xfId="12986"/>
    <cellStyle name="Normal 2 2 2 4 2 2 4" xfId="5450"/>
    <cellStyle name="Normal 2 2 2 4 2 2 4 2" xfId="14480"/>
    <cellStyle name="Normal 2 2 2 4 2 2 5" xfId="9998"/>
    <cellStyle name="Normal 2 2 2 4 2 3" xfId="1717"/>
    <cellStyle name="Normal 2 2 2 4 2 3 2" xfId="6199"/>
    <cellStyle name="Normal 2 2 2 4 2 3 2 2" xfId="15229"/>
    <cellStyle name="Normal 2 2 2 4 2 3 3" xfId="10747"/>
    <cellStyle name="Normal 2 2 2 4 2 4" xfId="3211"/>
    <cellStyle name="Normal 2 2 2 4 2 4 2" xfId="7693"/>
    <cellStyle name="Normal 2 2 2 4 2 4 2 2" xfId="16723"/>
    <cellStyle name="Normal 2 2 2 4 2 4 3" xfId="12241"/>
    <cellStyle name="Normal 2 2 2 4 2 5" xfId="4705"/>
    <cellStyle name="Normal 2 2 2 4 2 5 2" xfId="13735"/>
    <cellStyle name="Normal 2 2 2 4 2 6" xfId="9253"/>
    <cellStyle name="Normal 2 2 2 4 3" xfId="409"/>
    <cellStyle name="Normal 2 2 2 4 3 2" xfId="1156"/>
    <cellStyle name="Normal 2 2 2 4 3 2 2" xfId="2650"/>
    <cellStyle name="Normal 2 2 2 4 3 2 2 2" xfId="7132"/>
    <cellStyle name="Normal 2 2 2 4 3 2 2 2 2" xfId="16162"/>
    <cellStyle name="Normal 2 2 2 4 3 2 2 3" xfId="11680"/>
    <cellStyle name="Normal 2 2 2 4 3 2 3" xfId="4144"/>
    <cellStyle name="Normal 2 2 2 4 3 2 3 2" xfId="8626"/>
    <cellStyle name="Normal 2 2 2 4 3 2 3 2 2" xfId="17656"/>
    <cellStyle name="Normal 2 2 2 4 3 2 3 3" xfId="13174"/>
    <cellStyle name="Normal 2 2 2 4 3 2 4" xfId="5638"/>
    <cellStyle name="Normal 2 2 2 4 3 2 4 2" xfId="14668"/>
    <cellStyle name="Normal 2 2 2 4 3 2 5" xfId="10186"/>
    <cellStyle name="Normal 2 2 2 4 3 3" xfId="1903"/>
    <cellStyle name="Normal 2 2 2 4 3 3 2" xfId="6385"/>
    <cellStyle name="Normal 2 2 2 4 3 3 2 2" xfId="15415"/>
    <cellStyle name="Normal 2 2 2 4 3 3 3" xfId="10933"/>
    <cellStyle name="Normal 2 2 2 4 3 4" xfId="3397"/>
    <cellStyle name="Normal 2 2 2 4 3 4 2" xfId="7879"/>
    <cellStyle name="Normal 2 2 2 4 3 4 2 2" xfId="16909"/>
    <cellStyle name="Normal 2 2 2 4 3 4 3" xfId="12427"/>
    <cellStyle name="Normal 2 2 2 4 3 5" xfId="4891"/>
    <cellStyle name="Normal 2 2 2 4 3 5 2" xfId="13921"/>
    <cellStyle name="Normal 2 2 2 4 3 6" xfId="9439"/>
    <cellStyle name="Normal 2 2 2 4 4" xfId="595"/>
    <cellStyle name="Normal 2 2 2 4 4 2" xfId="1342"/>
    <cellStyle name="Normal 2 2 2 4 4 2 2" xfId="2836"/>
    <cellStyle name="Normal 2 2 2 4 4 2 2 2" xfId="7318"/>
    <cellStyle name="Normal 2 2 2 4 4 2 2 2 2" xfId="16348"/>
    <cellStyle name="Normal 2 2 2 4 4 2 2 3" xfId="11866"/>
    <cellStyle name="Normal 2 2 2 4 4 2 3" xfId="4330"/>
    <cellStyle name="Normal 2 2 2 4 4 2 3 2" xfId="8812"/>
    <cellStyle name="Normal 2 2 2 4 4 2 3 2 2" xfId="17842"/>
    <cellStyle name="Normal 2 2 2 4 4 2 3 3" xfId="13360"/>
    <cellStyle name="Normal 2 2 2 4 4 2 4" xfId="5824"/>
    <cellStyle name="Normal 2 2 2 4 4 2 4 2" xfId="14854"/>
    <cellStyle name="Normal 2 2 2 4 4 2 5" xfId="10372"/>
    <cellStyle name="Normal 2 2 2 4 4 3" xfId="2089"/>
    <cellStyle name="Normal 2 2 2 4 4 3 2" xfId="6571"/>
    <cellStyle name="Normal 2 2 2 4 4 3 2 2" xfId="15601"/>
    <cellStyle name="Normal 2 2 2 4 4 3 3" xfId="11119"/>
    <cellStyle name="Normal 2 2 2 4 4 4" xfId="3583"/>
    <cellStyle name="Normal 2 2 2 4 4 4 2" xfId="8065"/>
    <cellStyle name="Normal 2 2 2 4 4 4 2 2" xfId="17095"/>
    <cellStyle name="Normal 2 2 2 4 4 4 3" xfId="12613"/>
    <cellStyle name="Normal 2 2 2 4 4 5" xfId="5077"/>
    <cellStyle name="Normal 2 2 2 4 4 5 2" xfId="14107"/>
    <cellStyle name="Normal 2 2 2 4 4 6" xfId="9625"/>
    <cellStyle name="Normal 2 2 2 4 5" xfId="782"/>
    <cellStyle name="Normal 2 2 2 4 5 2" xfId="2276"/>
    <cellStyle name="Normal 2 2 2 4 5 2 2" xfId="6758"/>
    <cellStyle name="Normal 2 2 2 4 5 2 2 2" xfId="15788"/>
    <cellStyle name="Normal 2 2 2 4 5 2 3" xfId="11306"/>
    <cellStyle name="Normal 2 2 2 4 5 3" xfId="3770"/>
    <cellStyle name="Normal 2 2 2 4 5 3 2" xfId="8252"/>
    <cellStyle name="Normal 2 2 2 4 5 3 2 2" xfId="17282"/>
    <cellStyle name="Normal 2 2 2 4 5 3 3" xfId="12800"/>
    <cellStyle name="Normal 2 2 2 4 5 4" xfId="5264"/>
    <cellStyle name="Normal 2 2 2 4 5 4 2" xfId="14294"/>
    <cellStyle name="Normal 2 2 2 4 5 5" xfId="9812"/>
    <cellStyle name="Normal 2 2 2 4 6" xfId="1531"/>
    <cellStyle name="Normal 2 2 2 4 6 2" xfId="6013"/>
    <cellStyle name="Normal 2 2 2 4 6 2 2" xfId="15043"/>
    <cellStyle name="Normal 2 2 2 4 6 3" xfId="10561"/>
    <cellStyle name="Normal 2 2 2 4 7" xfId="3025"/>
    <cellStyle name="Normal 2 2 2 4 7 2" xfId="7507"/>
    <cellStyle name="Normal 2 2 2 4 7 2 2" xfId="16537"/>
    <cellStyle name="Normal 2 2 2 4 7 3" xfId="12055"/>
    <cellStyle name="Normal 2 2 2 4 8" xfId="4519"/>
    <cellStyle name="Normal 2 2 2 4 8 2" xfId="13549"/>
    <cellStyle name="Normal 2 2 2 4 9" xfId="9067"/>
    <cellStyle name="Normal 2 2 2 5" xfId="60"/>
    <cellStyle name="Normal 2 2 2 5 2" xfId="246"/>
    <cellStyle name="Normal 2 2 2 5 2 2" xfId="991"/>
    <cellStyle name="Normal 2 2 2 5 2 2 2" xfId="2485"/>
    <cellStyle name="Normal 2 2 2 5 2 2 2 2" xfId="6967"/>
    <cellStyle name="Normal 2 2 2 5 2 2 2 2 2" xfId="15997"/>
    <cellStyle name="Normal 2 2 2 5 2 2 2 3" xfId="11515"/>
    <cellStyle name="Normal 2 2 2 5 2 2 3" xfId="3979"/>
    <cellStyle name="Normal 2 2 2 5 2 2 3 2" xfId="8461"/>
    <cellStyle name="Normal 2 2 2 5 2 2 3 2 2" xfId="17491"/>
    <cellStyle name="Normal 2 2 2 5 2 2 3 3" xfId="13009"/>
    <cellStyle name="Normal 2 2 2 5 2 2 4" xfId="5473"/>
    <cellStyle name="Normal 2 2 2 5 2 2 4 2" xfId="14503"/>
    <cellStyle name="Normal 2 2 2 5 2 2 5" xfId="10021"/>
    <cellStyle name="Normal 2 2 2 5 2 3" xfId="1740"/>
    <cellStyle name="Normal 2 2 2 5 2 3 2" xfId="6222"/>
    <cellStyle name="Normal 2 2 2 5 2 3 2 2" xfId="15252"/>
    <cellStyle name="Normal 2 2 2 5 2 3 3" xfId="10770"/>
    <cellStyle name="Normal 2 2 2 5 2 4" xfId="3234"/>
    <cellStyle name="Normal 2 2 2 5 2 4 2" xfId="7716"/>
    <cellStyle name="Normal 2 2 2 5 2 4 2 2" xfId="16746"/>
    <cellStyle name="Normal 2 2 2 5 2 4 3" xfId="12264"/>
    <cellStyle name="Normal 2 2 2 5 2 5" xfId="4728"/>
    <cellStyle name="Normal 2 2 2 5 2 5 2" xfId="13758"/>
    <cellStyle name="Normal 2 2 2 5 2 6" xfId="9276"/>
    <cellStyle name="Normal 2 2 2 5 3" xfId="432"/>
    <cellStyle name="Normal 2 2 2 5 3 2" xfId="1179"/>
    <cellStyle name="Normal 2 2 2 5 3 2 2" xfId="2673"/>
    <cellStyle name="Normal 2 2 2 5 3 2 2 2" xfId="7155"/>
    <cellStyle name="Normal 2 2 2 5 3 2 2 2 2" xfId="16185"/>
    <cellStyle name="Normal 2 2 2 5 3 2 2 3" xfId="11703"/>
    <cellStyle name="Normal 2 2 2 5 3 2 3" xfId="4167"/>
    <cellStyle name="Normal 2 2 2 5 3 2 3 2" xfId="8649"/>
    <cellStyle name="Normal 2 2 2 5 3 2 3 2 2" xfId="17679"/>
    <cellStyle name="Normal 2 2 2 5 3 2 3 3" xfId="13197"/>
    <cellStyle name="Normal 2 2 2 5 3 2 4" xfId="5661"/>
    <cellStyle name="Normal 2 2 2 5 3 2 4 2" xfId="14691"/>
    <cellStyle name="Normal 2 2 2 5 3 2 5" xfId="10209"/>
    <cellStyle name="Normal 2 2 2 5 3 3" xfId="1926"/>
    <cellStyle name="Normal 2 2 2 5 3 3 2" xfId="6408"/>
    <cellStyle name="Normal 2 2 2 5 3 3 2 2" xfId="15438"/>
    <cellStyle name="Normal 2 2 2 5 3 3 3" xfId="10956"/>
    <cellStyle name="Normal 2 2 2 5 3 4" xfId="3420"/>
    <cellStyle name="Normal 2 2 2 5 3 4 2" xfId="7902"/>
    <cellStyle name="Normal 2 2 2 5 3 4 2 2" xfId="16932"/>
    <cellStyle name="Normal 2 2 2 5 3 4 3" xfId="12450"/>
    <cellStyle name="Normal 2 2 2 5 3 5" xfId="4914"/>
    <cellStyle name="Normal 2 2 2 5 3 5 2" xfId="13944"/>
    <cellStyle name="Normal 2 2 2 5 3 6" xfId="9462"/>
    <cellStyle name="Normal 2 2 2 5 4" xfId="618"/>
    <cellStyle name="Normal 2 2 2 5 4 2" xfId="1365"/>
    <cellStyle name="Normal 2 2 2 5 4 2 2" xfId="2859"/>
    <cellStyle name="Normal 2 2 2 5 4 2 2 2" xfId="7341"/>
    <cellStyle name="Normal 2 2 2 5 4 2 2 2 2" xfId="16371"/>
    <cellStyle name="Normal 2 2 2 5 4 2 2 3" xfId="11889"/>
    <cellStyle name="Normal 2 2 2 5 4 2 3" xfId="4353"/>
    <cellStyle name="Normal 2 2 2 5 4 2 3 2" xfId="8835"/>
    <cellStyle name="Normal 2 2 2 5 4 2 3 2 2" xfId="17865"/>
    <cellStyle name="Normal 2 2 2 5 4 2 3 3" xfId="13383"/>
    <cellStyle name="Normal 2 2 2 5 4 2 4" xfId="5847"/>
    <cellStyle name="Normal 2 2 2 5 4 2 4 2" xfId="14877"/>
    <cellStyle name="Normal 2 2 2 5 4 2 5" xfId="10395"/>
    <cellStyle name="Normal 2 2 2 5 4 3" xfId="2112"/>
    <cellStyle name="Normal 2 2 2 5 4 3 2" xfId="6594"/>
    <cellStyle name="Normal 2 2 2 5 4 3 2 2" xfId="15624"/>
    <cellStyle name="Normal 2 2 2 5 4 3 3" xfId="11142"/>
    <cellStyle name="Normal 2 2 2 5 4 4" xfId="3606"/>
    <cellStyle name="Normal 2 2 2 5 4 4 2" xfId="8088"/>
    <cellStyle name="Normal 2 2 2 5 4 4 2 2" xfId="17118"/>
    <cellStyle name="Normal 2 2 2 5 4 4 3" xfId="12636"/>
    <cellStyle name="Normal 2 2 2 5 4 5" xfId="5100"/>
    <cellStyle name="Normal 2 2 2 5 4 5 2" xfId="14130"/>
    <cellStyle name="Normal 2 2 2 5 4 6" xfId="9648"/>
    <cellStyle name="Normal 2 2 2 5 5" xfId="805"/>
    <cellStyle name="Normal 2 2 2 5 5 2" xfId="2299"/>
    <cellStyle name="Normal 2 2 2 5 5 2 2" xfId="6781"/>
    <cellStyle name="Normal 2 2 2 5 5 2 2 2" xfId="15811"/>
    <cellStyle name="Normal 2 2 2 5 5 2 3" xfId="11329"/>
    <cellStyle name="Normal 2 2 2 5 5 3" xfId="3793"/>
    <cellStyle name="Normal 2 2 2 5 5 3 2" xfId="8275"/>
    <cellStyle name="Normal 2 2 2 5 5 3 2 2" xfId="17305"/>
    <cellStyle name="Normal 2 2 2 5 5 3 3" xfId="12823"/>
    <cellStyle name="Normal 2 2 2 5 5 4" xfId="5287"/>
    <cellStyle name="Normal 2 2 2 5 5 4 2" xfId="14317"/>
    <cellStyle name="Normal 2 2 2 5 5 5" xfId="9835"/>
    <cellStyle name="Normal 2 2 2 5 6" xfId="1554"/>
    <cellStyle name="Normal 2 2 2 5 6 2" xfId="6036"/>
    <cellStyle name="Normal 2 2 2 5 6 2 2" xfId="15066"/>
    <cellStyle name="Normal 2 2 2 5 6 3" xfId="10584"/>
    <cellStyle name="Normal 2 2 2 5 7" xfId="3048"/>
    <cellStyle name="Normal 2 2 2 5 7 2" xfId="7530"/>
    <cellStyle name="Normal 2 2 2 5 7 2 2" xfId="16560"/>
    <cellStyle name="Normal 2 2 2 5 7 3" xfId="12078"/>
    <cellStyle name="Normal 2 2 2 5 8" xfId="4542"/>
    <cellStyle name="Normal 2 2 2 5 8 2" xfId="13572"/>
    <cellStyle name="Normal 2 2 2 5 9" xfId="9090"/>
    <cellStyle name="Normal 2 2 2 6" xfId="84"/>
    <cellStyle name="Normal 2 2 2 6 2" xfId="270"/>
    <cellStyle name="Normal 2 2 2 6 2 2" xfId="1014"/>
    <cellStyle name="Normal 2 2 2 6 2 2 2" xfId="2508"/>
    <cellStyle name="Normal 2 2 2 6 2 2 2 2" xfId="6990"/>
    <cellStyle name="Normal 2 2 2 6 2 2 2 2 2" xfId="16020"/>
    <cellStyle name="Normal 2 2 2 6 2 2 2 3" xfId="11538"/>
    <cellStyle name="Normal 2 2 2 6 2 2 3" xfId="4002"/>
    <cellStyle name="Normal 2 2 2 6 2 2 3 2" xfId="8484"/>
    <cellStyle name="Normal 2 2 2 6 2 2 3 2 2" xfId="17514"/>
    <cellStyle name="Normal 2 2 2 6 2 2 3 3" xfId="13032"/>
    <cellStyle name="Normal 2 2 2 6 2 2 4" xfId="5496"/>
    <cellStyle name="Normal 2 2 2 6 2 2 4 2" xfId="14526"/>
    <cellStyle name="Normal 2 2 2 6 2 2 5" xfId="10044"/>
    <cellStyle name="Normal 2 2 2 6 2 3" xfId="1764"/>
    <cellStyle name="Normal 2 2 2 6 2 3 2" xfId="6246"/>
    <cellStyle name="Normal 2 2 2 6 2 3 2 2" xfId="15276"/>
    <cellStyle name="Normal 2 2 2 6 2 3 3" xfId="10794"/>
    <cellStyle name="Normal 2 2 2 6 2 4" xfId="3258"/>
    <cellStyle name="Normal 2 2 2 6 2 4 2" xfId="7740"/>
    <cellStyle name="Normal 2 2 2 6 2 4 2 2" xfId="16770"/>
    <cellStyle name="Normal 2 2 2 6 2 4 3" xfId="12288"/>
    <cellStyle name="Normal 2 2 2 6 2 5" xfId="4752"/>
    <cellStyle name="Normal 2 2 2 6 2 5 2" xfId="13782"/>
    <cellStyle name="Normal 2 2 2 6 2 6" xfId="9300"/>
    <cellStyle name="Normal 2 2 2 6 3" xfId="456"/>
    <cellStyle name="Normal 2 2 2 6 3 2" xfId="1203"/>
    <cellStyle name="Normal 2 2 2 6 3 2 2" xfId="2697"/>
    <cellStyle name="Normal 2 2 2 6 3 2 2 2" xfId="7179"/>
    <cellStyle name="Normal 2 2 2 6 3 2 2 2 2" xfId="16209"/>
    <cellStyle name="Normal 2 2 2 6 3 2 2 3" xfId="11727"/>
    <cellStyle name="Normal 2 2 2 6 3 2 3" xfId="4191"/>
    <cellStyle name="Normal 2 2 2 6 3 2 3 2" xfId="8673"/>
    <cellStyle name="Normal 2 2 2 6 3 2 3 2 2" xfId="17703"/>
    <cellStyle name="Normal 2 2 2 6 3 2 3 3" xfId="13221"/>
    <cellStyle name="Normal 2 2 2 6 3 2 4" xfId="5685"/>
    <cellStyle name="Normal 2 2 2 6 3 2 4 2" xfId="14715"/>
    <cellStyle name="Normal 2 2 2 6 3 2 5" xfId="10233"/>
    <cellStyle name="Normal 2 2 2 6 3 3" xfId="1950"/>
    <cellStyle name="Normal 2 2 2 6 3 3 2" xfId="6432"/>
    <cellStyle name="Normal 2 2 2 6 3 3 2 2" xfId="15462"/>
    <cellStyle name="Normal 2 2 2 6 3 3 3" xfId="10980"/>
    <cellStyle name="Normal 2 2 2 6 3 4" xfId="3444"/>
    <cellStyle name="Normal 2 2 2 6 3 4 2" xfId="7926"/>
    <cellStyle name="Normal 2 2 2 6 3 4 2 2" xfId="16956"/>
    <cellStyle name="Normal 2 2 2 6 3 4 3" xfId="12474"/>
    <cellStyle name="Normal 2 2 2 6 3 5" xfId="4938"/>
    <cellStyle name="Normal 2 2 2 6 3 5 2" xfId="13968"/>
    <cellStyle name="Normal 2 2 2 6 3 6" xfId="9486"/>
    <cellStyle name="Normal 2 2 2 6 4" xfId="642"/>
    <cellStyle name="Normal 2 2 2 6 4 2" xfId="1389"/>
    <cellStyle name="Normal 2 2 2 6 4 2 2" xfId="2883"/>
    <cellStyle name="Normal 2 2 2 6 4 2 2 2" xfId="7365"/>
    <cellStyle name="Normal 2 2 2 6 4 2 2 2 2" xfId="16395"/>
    <cellStyle name="Normal 2 2 2 6 4 2 2 3" xfId="11913"/>
    <cellStyle name="Normal 2 2 2 6 4 2 3" xfId="4377"/>
    <cellStyle name="Normal 2 2 2 6 4 2 3 2" xfId="8859"/>
    <cellStyle name="Normal 2 2 2 6 4 2 3 2 2" xfId="17889"/>
    <cellStyle name="Normal 2 2 2 6 4 2 3 3" xfId="13407"/>
    <cellStyle name="Normal 2 2 2 6 4 2 4" xfId="5871"/>
    <cellStyle name="Normal 2 2 2 6 4 2 4 2" xfId="14901"/>
    <cellStyle name="Normal 2 2 2 6 4 2 5" xfId="10419"/>
    <cellStyle name="Normal 2 2 2 6 4 3" xfId="2136"/>
    <cellStyle name="Normal 2 2 2 6 4 3 2" xfId="6618"/>
    <cellStyle name="Normal 2 2 2 6 4 3 2 2" xfId="15648"/>
    <cellStyle name="Normal 2 2 2 6 4 3 3" xfId="11166"/>
    <cellStyle name="Normal 2 2 2 6 4 4" xfId="3630"/>
    <cellStyle name="Normal 2 2 2 6 4 4 2" xfId="8112"/>
    <cellStyle name="Normal 2 2 2 6 4 4 2 2" xfId="17142"/>
    <cellStyle name="Normal 2 2 2 6 4 4 3" xfId="12660"/>
    <cellStyle name="Normal 2 2 2 6 4 5" xfId="5124"/>
    <cellStyle name="Normal 2 2 2 6 4 5 2" xfId="14154"/>
    <cellStyle name="Normal 2 2 2 6 4 6" xfId="9672"/>
    <cellStyle name="Normal 2 2 2 6 5" xfId="829"/>
    <cellStyle name="Normal 2 2 2 6 5 2" xfId="2323"/>
    <cellStyle name="Normal 2 2 2 6 5 2 2" xfId="6805"/>
    <cellStyle name="Normal 2 2 2 6 5 2 2 2" xfId="15835"/>
    <cellStyle name="Normal 2 2 2 6 5 2 3" xfId="11353"/>
    <cellStyle name="Normal 2 2 2 6 5 3" xfId="3817"/>
    <cellStyle name="Normal 2 2 2 6 5 3 2" xfId="8299"/>
    <cellStyle name="Normal 2 2 2 6 5 3 2 2" xfId="17329"/>
    <cellStyle name="Normal 2 2 2 6 5 3 3" xfId="12847"/>
    <cellStyle name="Normal 2 2 2 6 5 4" xfId="5311"/>
    <cellStyle name="Normal 2 2 2 6 5 4 2" xfId="14341"/>
    <cellStyle name="Normal 2 2 2 6 5 5" xfId="9859"/>
    <cellStyle name="Normal 2 2 2 6 6" xfId="1578"/>
    <cellStyle name="Normal 2 2 2 6 6 2" xfId="6060"/>
    <cellStyle name="Normal 2 2 2 6 6 2 2" xfId="15090"/>
    <cellStyle name="Normal 2 2 2 6 6 3" xfId="10608"/>
    <cellStyle name="Normal 2 2 2 6 7" xfId="3072"/>
    <cellStyle name="Normal 2 2 2 6 7 2" xfId="7554"/>
    <cellStyle name="Normal 2 2 2 6 7 2 2" xfId="16584"/>
    <cellStyle name="Normal 2 2 2 6 7 3" xfId="12102"/>
    <cellStyle name="Normal 2 2 2 6 8" xfId="4566"/>
    <cellStyle name="Normal 2 2 2 6 8 2" xfId="13596"/>
    <cellStyle name="Normal 2 2 2 6 9" xfId="9114"/>
    <cellStyle name="Normal 2 2 2 7" xfId="101"/>
    <cellStyle name="Normal 2 2 2 7 2" xfId="287"/>
    <cellStyle name="Normal 2 2 2 7 2 2" xfId="1030"/>
    <cellStyle name="Normal 2 2 2 7 2 2 2" xfId="2524"/>
    <cellStyle name="Normal 2 2 2 7 2 2 2 2" xfId="7006"/>
    <cellStyle name="Normal 2 2 2 7 2 2 2 2 2" xfId="16036"/>
    <cellStyle name="Normal 2 2 2 7 2 2 2 3" xfId="11554"/>
    <cellStyle name="Normal 2 2 2 7 2 2 3" xfId="4018"/>
    <cellStyle name="Normal 2 2 2 7 2 2 3 2" xfId="8500"/>
    <cellStyle name="Normal 2 2 2 7 2 2 3 2 2" xfId="17530"/>
    <cellStyle name="Normal 2 2 2 7 2 2 3 3" xfId="13048"/>
    <cellStyle name="Normal 2 2 2 7 2 2 4" xfId="5512"/>
    <cellStyle name="Normal 2 2 2 7 2 2 4 2" xfId="14542"/>
    <cellStyle name="Normal 2 2 2 7 2 2 5" xfId="10060"/>
    <cellStyle name="Normal 2 2 2 7 2 3" xfId="1781"/>
    <cellStyle name="Normal 2 2 2 7 2 3 2" xfId="6263"/>
    <cellStyle name="Normal 2 2 2 7 2 3 2 2" xfId="15293"/>
    <cellStyle name="Normal 2 2 2 7 2 3 3" xfId="10811"/>
    <cellStyle name="Normal 2 2 2 7 2 4" xfId="3275"/>
    <cellStyle name="Normal 2 2 2 7 2 4 2" xfId="7757"/>
    <cellStyle name="Normal 2 2 2 7 2 4 2 2" xfId="16787"/>
    <cellStyle name="Normal 2 2 2 7 2 4 3" xfId="12305"/>
    <cellStyle name="Normal 2 2 2 7 2 5" xfId="4769"/>
    <cellStyle name="Normal 2 2 2 7 2 5 2" xfId="13799"/>
    <cellStyle name="Normal 2 2 2 7 2 6" xfId="9317"/>
    <cellStyle name="Normal 2 2 2 7 3" xfId="473"/>
    <cellStyle name="Normal 2 2 2 7 3 2" xfId="1220"/>
    <cellStyle name="Normal 2 2 2 7 3 2 2" xfId="2714"/>
    <cellStyle name="Normal 2 2 2 7 3 2 2 2" xfId="7196"/>
    <cellStyle name="Normal 2 2 2 7 3 2 2 2 2" xfId="16226"/>
    <cellStyle name="Normal 2 2 2 7 3 2 2 3" xfId="11744"/>
    <cellStyle name="Normal 2 2 2 7 3 2 3" xfId="4208"/>
    <cellStyle name="Normal 2 2 2 7 3 2 3 2" xfId="8690"/>
    <cellStyle name="Normal 2 2 2 7 3 2 3 2 2" xfId="17720"/>
    <cellStyle name="Normal 2 2 2 7 3 2 3 3" xfId="13238"/>
    <cellStyle name="Normal 2 2 2 7 3 2 4" xfId="5702"/>
    <cellStyle name="Normal 2 2 2 7 3 2 4 2" xfId="14732"/>
    <cellStyle name="Normal 2 2 2 7 3 2 5" xfId="10250"/>
    <cellStyle name="Normal 2 2 2 7 3 3" xfId="1967"/>
    <cellStyle name="Normal 2 2 2 7 3 3 2" xfId="6449"/>
    <cellStyle name="Normal 2 2 2 7 3 3 2 2" xfId="15479"/>
    <cellStyle name="Normal 2 2 2 7 3 3 3" xfId="10997"/>
    <cellStyle name="Normal 2 2 2 7 3 4" xfId="3461"/>
    <cellStyle name="Normal 2 2 2 7 3 4 2" xfId="7943"/>
    <cellStyle name="Normal 2 2 2 7 3 4 2 2" xfId="16973"/>
    <cellStyle name="Normal 2 2 2 7 3 4 3" xfId="12491"/>
    <cellStyle name="Normal 2 2 2 7 3 5" xfId="4955"/>
    <cellStyle name="Normal 2 2 2 7 3 5 2" xfId="13985"/>
    <cellStyle name="Normal 2 2 2 7 3 6" xfId="9503"/>
    <cellStyle name="Normal 2 2 2 7 4" xfId="659"/>
    <cellStyle name="Normal 2 2 2 7 4 2" xfId="1406"/>
    <cellStyle name="Normal 2 2 2 7 4 2 2" xfId="2900"/>
    <cellStyle name="Normal 2 2 2 7 4 2 2 2" xfId="7382"/>
    <cellStyle name="Normal 2 2 2 7 4 2 2 2 2" xfId="16412"/>
    <cellStyle name="Normal 2 2 2 7 4 2 2 3" xfId="11930"/>
    <cellStyle name="Normal 2 2 2 7 4 2 3" xfId="4394"/>
    <cellStyle name="Normal 2 2 2 7 4 2 3 2" xfId="8876"/>
    <cellStyle name="Normal 2 2 2 7 4 2 3 2 2" xfId="17906"/>
    <cellStyle name="Normal 2 2 2 7 4 2 3 3" xfId="13424"/>
    <cellStyle name="Normal 2 2 2 7 4 2 4" xfId="5888"/>
    <cellStyle name="Normal 2 2 2 7 4 2 4 2" xfId="14918"/>
    <cellStyle name="Normal 2 2 2 7 4 2 5" xfId="10436"/>
    <cellStyle name="Normal 2 2 2 7 4 3" xfId="2153"/>
    <cellStyle name="Normal 2 2 2 7 4 3 2" xfId="6635"/>
    <cellStyle name="Normal 2 2 2 7 4 3 2 2" xfId="15665"/>
    <cellStyle name="Normal 2 2 2 7 4 3 3" xfId="11183"/>
    <cellStyle name="Normal 2 2 2 7 4 4" xfId="3647"/>
    <cellStyle name="Normal 2 2 2 7 4 4 2" xfId="8129"/>
    <cellStyle name="Normal 2 2 2 7 4 4 2 2" xfId="17159"/>
    <cellStyle name="Normal 2 2 2 7 4 4 3" xfId="12677"/>
    <cellStyle name="Normal 2 2 2 7 4 5" xfId="5141"/>
    <cellStyle name="Normal 2 2 2 7 4 5 2" xfId="14171"/>
    <cellStyle name="Normal 2 2 2 7 4 6" xfId="9689"/>
    <cellStyle name="Normal 2 2 2 7 5" xfId="846"/>
    <cellStyle name="Normal 2 2 2 7 5 2" xfId="2340"/>
    <cellStyle name="Normal 2 2 2 7 5 2 2" xfId="6822"/>
    <cellStyle name="Normal 2 2 2 7 5 2 2 2" xfId="15852"/>
    <cellStyle name="Normal 2 2 2 7 5 2 3" xfId="11370"/>
    <cellStyle name="Normal 2 2 2 7 5 3" xfId="3834"/>
    <cellStyle name="Normal 2 2 2 7 5 3 2" xfId="8316"/>
    <cellStyle name="Normal 2 2 2 7 5 3 2 2" xfId="17346"/>
    <cellStyle name="Normal 2 2 2 7 5 3 3" xfId="12864"/>
    <cellStyle name="Normal 2 2 2 7 5 4" xfId="5328"/>
    <cellStyle name="Normal 2 2 2 7 5 4 2" xfId="14358"/>
    <cellStyle name="Normal 2 2 2 7 5 5" xfId="9876"/>
    <cellStyle name="Normal 2 2 2 7 6" xfId="1595"/>
    <cellStyle name="Normal 2 2 2 7 6 2" xfId="6077"/>
    <cellStyle name="Normal 2 2 2 7 6 2 2" xfId="15107"/>
    <cellStyle name="Normal 2 2 2 7 6 3" xfId="10625"/>
    <cellStyle name="Normal 2 2 2 7 7" xfId="3089"/>
    <cellStyle name="Normal 2 2 2 7 7 2" xfId="7571"/>
    <cellStyle name="Normal 2 2 2 7 7 2 2" xfId="16601"/>
    <cellStyle name="Normal 2 2 2 7 7 3" xfId="12119"/>
    <cellStyle name="Normal 2 2 2 7 8" xfId="4583"/>
    <cellStyle name="Normal 2 2 2 7 8 2" xfId="13613"/>
    <cellStyle name="Normal 2 2 2 7 9" xfId="9131"/>
    <cellStyle name="Normal 2 2 2 8" xfId="131"/>
    <cellStyle name="Normal 2 2 2 8 2" xfId="317"/>
    <cellStyle name="Normal 2 2 2 8 2 2" xfId="1060"/>
    <cellStyle name="Normal 2 2 2 8 2 2 2" xfId="2554"/>
    <cellStyle name="Normal 2 2 2 8 2 2 2 2" xfId="7036"/>
    <cellStyle name="Normal 2 2 2 8 2 2 2 2 2" xfId="16066"/>
    <cellStyle name="Normal 2 2 2 8 2 2 2 3" xfId="11584"/>
    <cellStyle name="Normal 2 2 2 8 2 2 3" xfId="4048"/>
    <cellStyle name="Normal 2 2 2 8 2 2 3 2" xfId="8530"/>
    <cellStyle name="Normal 2 2 2 8 2 2 3 2 2" xfId="17560"/>
    <cellStyle name="Normal 2 2 2 8 2 2 3 3" xfId="13078"/>
    <cellStyle name="Normal 2 2 2 8 2 2 4" xfId="5542"/>
    <cellStyle name="Normal 2 2 2 8 2 2 4 2" xfId="14572"/>
    <cellStyle name="Normal 2 2 2 8 2 2 5" xfId="10090"/>
    <cellStyle name="Normal 2 2 2 8 2 3" xfId="1811"/>
    <cellStyle name="Normal 2 2 2 8 2 3 2" xfId="6293"/>
    <cellStyle name="Normal 2 2 2 8 2 3 2 2" xfId="15323"/>
    <cellStyle name="Normal 2 2 2 8 2 3 3" xfId="10841"/>
    <cellStyle name="Normal 2 2 2 8 2 4" xfId="3305"/>
    <cellStyle name="Normal 2 2 2 8 2 4 2" xfId="7787"/>
    <cellStyle name="Normal 2 2 2 8 2 4 2 2" xfId="16817"/>
    <cellStyle name="Normal 2 2 2 8 2 4 3" xfId="12335"/>
    <cellStyle name="Normal 2 2 2 8 2 5" xfId="4799"/>
    <cellStyle name="Normal 2 2 2 8 2 5 2" xfId="13829"/>
    <cellStyle name="Normal 2 2 2 8 2 6" xfId="9347"/>
    <cellStyle name="Normal 2 2 2 8 3" xfId="503"/>
    <cellStyle name="Normal 2 2 2 8 3 2" xfId="1250"/>
    <cellStyle name="Normal 2 2 2 8 3 2 2" xfId="2744"/>
    <cellStyle name="Normal 2 2 2 8 3 2 2 2" xfId="7226"/>
    <cellStyle name="Normal 2 2 2 8 3 2 2 2 2" xfId="16256"/>
    <cellStyle name="Normal 2 2 2 8 3 2 2 3" xfId="11774"/>
    <cellStyle name="Normal 2 2 2 8 3 2 3" xfId="4238"/>
    <cellStyle name="Normal 2 2 2 8 3 2 3 2" xfId="8720"/>
    <cellStyle name="Normal 2 2 2 8 3 2 3 2 2" xfId="17750"/>
    <cellStyle name="Normal 2 2 2 8 3 2 3 3" xfId="13268"/>
    <cellStyle name="Normal 2 2 2 8 3 2 4" xfId="5732"/>
    <cellStyle name="Normal 2 2 2 8 3 2 4 2" xfId="14762"/>
    <cellStyle name="Normal 2 2 2 8 3 2 5" xfId="10280"/>
    <cellStyle name="Normal 2 2 2 8 3 3" xfId="1997"/>
    <cellStyle name="Normal 2 2 2 8 3 3 2" xfId="6479"/>
    <cellStyle name="Normal 2 2 2 8 3 3 2 2" xfId="15509"/>
    <cellStyle name="Normal 2 2 2 8 3 3 3" xfId="11027"/>
    <cellStyle name="Normal 2 2 2 8 3 4" xfId="3491"/>
    <cellStyle name="Normal 2 2 2 8 3 4 2" xfId="7973"/>
    <cellStyle name="Normal 2 2 2 8 3 4 2 2" xfId="17003"/>
    <cellStyle name="Normal 2 2 2 8 3 4 3" xfId="12521"/>
    <cellStyle name="Normal 2 2 2 8 3 5" xfId="4985"/>
    <cellStyle name="Normal 2 2 2 8 3 5 2" xfId="14015"/>
    <cellStyle name="Normal 2 2 2 8 3 6" xfId="9533"/>
    <cellStyle name="Normal 2 2 2 8 4" xfId="689"/>
    <cellStyle name="Normal 2 2 2 8 4 2" xfId="1436"/>
    <cellStyle name="Normal 2 2 2 8 4 2 2" xfId="2930"/>
    <cellStyle name="Normal 2 2 2 8 4 2 2 2" xfId="7412"/>
    <cellStyle name="Normal 2 2 2 8 4 2 2 2 2" xfId="16442"/>
    <cellStyle name="Normal 2 2 2 8 4 2 2 3" xfId="11960"/>
    <cellStyle name="Normal 2 2 2 8 4 2 3" xfId="4424"/>
    <cellStyle name="Normal 2 2 2 8 4 2 3 2" xfId="8906"/>
    <cellStyle name="Normal 2 2 2 8 4 2 3 2 2" xfId="17936"/>
    <cellStyle name="Normal 2 2 2 8 4 2 3 3" xfId="13454"/>
    <cellStyle name="Normal 2 2 2 8 4 2 4" xfId="5918"/>
    <cellStyle name="Normal 2 2 2 8 4 2 4 2" xfId="14948"/>
    <cellStyle name="Normal 2 2 2 8 4 2 5" xfId="10466"/>
    <cellStyle name="Normal 2 2 2 8 4 3" xfId="2183"/>
    <cellStyle name="Normal 2 2 2 8 4 3 2" xfId="6665"/>
    <cellStyle name="Normal 2 2 2 8 4 3 2 2" xfId="15695"/>
    <cellStyle name="Normal 2 2 2 8 4 3 3" xfId="11213"/>
    <cellStyle name="Normal 2 2 2 8 4 4" xfId="3677"/>
    <cellStyle name="Normal 2 2 2 8 4 4 2" xfId="8159"/>
    <cellStyle name="Normal 2 2 2 8 4 4 2 2" xfId="17189"/>
    <cellStyle name="Normal 2 2 2 8 4 4 3" xfId="12707"/>
    <cellStyle name="Normal 2 2 2 8 4 5" xfId="5171"/>
    <cellStyle name="Normal 2 2 2 8 4 5 2" xfId="14201"/>
    <cellStyle name="Normal 2 2 2 8 4 6" xfId="9719"/>
    <cellStyle name="Normal 2 2 2 8 5" xfId="876"/>
    <cellStyle name="Normal 2 2 2 8 5 2" xfId="2370"/>
    <cellStyle name="Normal 2 2 2 8 5 2 2" xfId="6852"/>
    <cellStyle name="Normal 2 2 2 8 5 2 2 2" xfId="15882"/>
    <cellStyle name="Normal 2 2 2 8 5 2 3" xfId="11400"/>
    <cellStyle name="Normal 2 2 2 8 5 3" xfId="3864"/>
    <cellStyle name="Normal 2 2 2 8 5 3 2" xfId="8346"/>
    <cellStyle name="Normal 2 2 2 8 5 3 2 2" xfId="17376"/>
    <cellStyle name="Normal 2 2 2 8 5 3 3" xfId="12894"/>
    <cellStyle name="Normal 2 2 2 8 5 4" xfId="5358"/>
    <cellStyle name="Normal 2 2 2 8 5 4 2" xfId="14388"/>
    <cellStyle name="Normal 2 2 2 8 5 5" xfId="9906"/>
    <cellStyle name="Normal 2 2 2 8 6" xfId="1625"/>
    <cellStyle name="Normal 2 2 2 8 6 2" xfId="6107"/>
    <cellStyle name="Normal 2 2 2 8 6 2 2" xfId="15137"/>
    <cellStyle name="Normal 2 2 2 8 6 3" xfId="10655"/>
    <cellStyle name="Normal 2 2 2 8 7" xfId="3119"/>
    <cellStyle name="Normal 2 2 2 8 7 2" xfId="7601"/>
    <cellStyle name="Normal 2 2 2 8 7 2 2" xfId="16631"/>
    <cellStyle name="Normal 2 2 2 8 7 3" xfId="12149"/>
    <cellStyle name="Normal 2 2 2 8 8" xfId="4613"/>
    <cellStyle name="Normal 2 2 2 8 8 2" xfId="13643"/>
    <cellStyle name="Normal 2 2 2 8 9" xfId="9161"/>
    <cellStyle name="Normal 2 2 2 9" xfId="154"/>
    <cellStyle name="Normal 2 2 2 9 2" xfId="340"/>
    <cellStyle name="Normal 2 2 2 9 2 2" xfId="1083"/>
    <cellStyle name="Normal 2 2 2 9 2 2 2" xfId="2577"/>
    <cellStyle name="Normal 2 2 2 9 2 2 2 2" xfId="7059"/>
    <cellStyle name="Normal 2 2 2 9 2 2 2 2 2" xfId="16089"/>
    <cellStyle name="Normal 2 2 2 9 2 2 2 3" xfId="11607"/>
    <cellStyle name="Normal 2 2 2 9 2 2 3" xfId="4071"/>
    <cellStyle name="Normal 2 2 2 9 2 2 3 2" xfId="8553"/>
    <cellStyle name="Normal 2 2 2 9 2 2 3 2 2" xfId="17583"/>
    <cellStyle name="Normal 2 2 2 9 2 2 3 3" xfId="13101"/>
    <cellStyle name="Normal 2 2 2 9 2 2 4" xfId="5565"/>
    <cellStyle name="Normal 2 2 2 9 2 2 4 2" xfId="14595"/>
    <cellStyle name="Normal 2 2 2 9 2 2 5" xfId="10113"/>
    <cellStyle name="Normal 2 2 2 9 2 3" xfId="1834"/>
    <cellStyle name="Normal 2 2 2 9 2 3 2" xfId="6316"/>
    <cellStyle name="Normal 2 2 2 9 2 3 2 2" xfId="15346"/>
    <cellStyle name="Normal 2 2 2 9 2 3 3" xfId="10864"/>
    <cellStyle name="Normal 2 2 2 9 2 4" xfId="3328"/>
    <cellStyle name="Normal 2 2 2 9 2 4 2" xfId="7810"/>
    <cellStyle name="Normal 2 2 2 9 2 4 2 2" xfId="16840"/>
    <cellStyle name="Normal 2 2 2 9 2 4 3" xfId="12358"/>
    <cellStyle name="Normal 2 2 2 9 2 5" xfId="4822"/>
    <cellStyle name="Normal 2 2 2 9 2 5 2" xfId="13852"/>
    <cellStyle name="Normal 2 2 2 9 2 6" xfId="9370"/>
    <cellStyle name="Normal 2 2 2 9 3" xfId="526"/>
    <cellStyle name="Normal 2 2 2 9 3 2" xfId="1273"/>
    <cellStyle name="Normal 2 2 2 9 3 2 2" xfId="2767"/>
    <cellStyle name="Normal 2 2 2 9 3 2 2 2" xfId="7249"/>
    <cellStyle name="Normal 2 2 2 9 3 2 2 2 2" xfId="16279"/>
    <cellStyle name="Normal 2 2 2 9 3 2 2 3" xfId="11797"/>
    <cellStyle name="Normal 2 2 2 9 3 2 3" xfId="4261"/>
    <cellStyle name="Normal 2 2 2 9 3 2 3 2" xfId="8743"/>
    <cellStyle name="Normal 2 2 2 9 3 2 3 2 2" xfId="17773"/>
    <cellStyle name="Normal 2 2 2 9 3 2 3 3" xfId="13291"/>
    <cellStyle name="Normal 2 2 2 9 3 2 4" xfId="5755"/>
    <cellStyle name="Normal 2 2 2 9 3 2 4 2" xfId="14785"/>
    <cellStyle name="Normal 2 2 2 9 3 2 5" xfId="10303"/>
    <cellStyle name="Normal 2 2 2 9 3 3" xfId="2020"/>
    <cellStyle name="Normal 2 2 2 9 3 3 2" xfId="6502"/>
    <cellStyle name="Normal 2 2 2 9 3 3 2 2" xfId="15532"/>
    <cellStyle name="Normal 2 2 2 9 3 3 3" xfId="11050"/>
    <cellStyle name="Normal 2 2 2 9 3 4" xfId="3514"/>
    <cellStyle name="Normal 2 2 2 9 3 4 2" xfId="7996"/>
    <cellStyle name="Normal 2 2 2 9 3 4 2 2" xfId="17026"/>
    <cellStyle name="Normal 2 2 2 9 3 4 3" xfId="12544"/>
    <cellStyle name="Normal 2 2 2 9 3 5" xfId="5008"/>
    <cellStyle name="Normal 2 2 2 9 3 5 2" xfId="14038"/>
    <cellStyle name="Normal 2 2 2 9 3 6" xfId="9556"/>
    <cellStyle name="Normal 2 2 2 9 4" xfId="712"/>
    <cellStyle name="Normal 2 2 2 9 4 2" xfId="1459"/>
    <cellStyle name="Normal 2 2 2 9 4 2 2" xfId="2953"/>
    <cellStyle name="Normal 2 2 2 9 4 2 2 2" xfId="7435"/>
    <cellStyle name="Normal 2 2 2 9 4 2 2 2 2" xfId="16465"/>
    <cellStyle name="Normal 2 2 2 9 4 2 2 3" xfId="11983"/>
    <cellStyle name="Normal 2 2 2 9 4 2 3" xfId="4447"/>
    <cellStyle name="Normal 2 2 2 9 4 2 3 2" xfId="8929"/>
    <cellStyle name="Normal 2 2 2 9 4 2 3 2 2" xfId="17959"/>
    <cellStyle name="Normal 2 2 2 9 4 2 3 3" xfId="13477"/>
    <cellStyle name="Normal 2 2 2 9 4 2 4" xfId="5941"/>
    <cellStyle name="Normal 2 2 2 9 4 2 4 2" xfId="14971"/>
    <cellStyle name="Normal 2 2 2 9 4 2 5" xfId="10489"/>
    <cellStyle name="Normal 2 2 2 9 4 3" xfId="2206"/>
    <cellStyle name="Normal 2 2 2 9 4 3 2" xfId="6688"/>
    <cellStyle name="Normal 2 2 2 9 4 3 2 2" xfId="15718"/>
    <cellStyle name="Normal 2 2 2 9 4 3 3" xfId="11236"/>
    <cellStyle name="Normal 2 2 2 9 4 4" xfId="3700"/>
    <cellStyle name="Normal 2 2 2 9 4 4 2" xfId="8182"/>
    <cellStyle name="Normal 2 2 2 9 4 4 2 2" xfId="17212"/>
    <cellStyle name="Normal 2 2 2 9 4 4 3" xfId="12730"/>
    <cellStyle name="Normal 2 2 2 9 4 5" xfId="5194"/>
    <cellStyle name="Normal 2 2 2 9 4 5 2" xfId="14224"/>
    <cellStyle name="Normal 2 2 2 9 4 6" xfId="9742"/>
    <cellStyle name="Normal 2 2 2 9 5" xfId="899"/>
    <cellStyle name="Normal 2 2 2 9 5 2" xfId="2393"/>
    <cellStyle name="Normal 2 2 2 9 5 2 2" xfId="6875"/>
    <cellStyle name="Normal 2 2 2 9 5 2 2 2" xfId="15905"/>
    <cellStyle name="Normal 2 2 2 9 5 2 3" xfId="11423"/>
    <cellStyle name="Normal 2 2 2 9 5 3" xfId="3887"/>
    <cellStyle name="Normal 2 2 2 9 5 3 2" xfId="8369"/>
    <cellStyle name="Normal 2 2 2 9 5 3 2 2" xfId="17399"/>
    <cellStyle name="Normal 2 2 2 9 5 3 3" xfId="12917"/>
    <cellStyle name="Normal 2 2 2 9 5 4" xfId="5381"/>
    <cellStyle name="Normal 2 2 2 9 5 4 2" xfId="14411"/>
    <cellStyle name="Normal 2 2 2 9 5 5" xfId="9929"/>
    <cellStyle name="Normal 2 2 2 9 6" xfId="1648"/>
    <cellStyle name="Normal 2 2 2 9 6 2" xfId="6130"/>
    <cellStyle name="Normal 2 2 2 9 6 2 2" xfId="15160"/>
    <cellStyle name="Normal 2 2 2 9 6 3" xfId="10678"/>
    <cellStyle name="Normal 2 2 2 9 7" xfId="3142"/>
    <cellStyle name="Normal 2 2 2 9 7 2" xfId="7624"/>
    <cellStyle name="Normal 2 2 2 9 7 2 2" xfId="16654"/>
    <cellStyle name="Normal 2 2 2 9 7 3" xfId="12172"/>
    <cellStyle name="Normal 2 2 2 9 8" xfId="4636"/>
    <cellStyle name="Normal 2 2 2 9 8 2" xfId="13666"/>
    <cellStyle name="Normal 2 2 2 9 9" xfId="9184"/>
    <cellStyle name="Normal 2 2 3" xfId="19"/>
    <cellStyle name="Normal 2 2 3 10" xfId="391"/>
    <cellStyle name="Normal 2 2 3 10 2" xfId="1138"/>
    <cellStyle name="Normal 2 2 3 10 2 2" xfId="2632"/>
    <cellStyle name="Normal 2 2 3 10 2 2 2" xfId="7114"/>
    <cellStyle name="Normal 2 2 3 10 2 2 2 2" xfId="16144"/>
    <cellStyle name="Normal 2 2 3 10 2 2 3" xfId="11662"/>
    <cellStyle name="Normal 2 2 3 10 2 3" xfId="4126"/>
    <cellStyle name="Normal 2 2 3 10 2 3 2" xfId="8608"/>
    <cellStyle name="Normal 2 2 3 10 2 3 2 2" xfId="17638"/>
    <cellStyle name="Normal 2 2 3 10 2 3 3" xfId="13156"/>
    <cellStyle name="Normal 2 2 3 10 2 4" xfId="5620"/>
    <cellStyle name="Normal 2 2 3 10 2 4 2" xfId="14650"/>
    <cellStyle name="Normal 2 2 3 10 2 5" xfId="10168"/>
    <cellStyle name="Normal 2 2 3 10 3" xfId="1885"/>
    <cellStyle name="Normal 2 2 3 10 3 2" xfId="6367"/>
    <cellStyle name="Normal 2 2 3 10 3 2 2" xfId="15397"/>
    <cellStyle name="Normal 2 2 3 10 3 3" xfId="10915"/>
    <cellStyle name="Normal 2 2 3 10 4" xfId="3379"/>
    <cellStyle name="Normal 2 2 3 10 4 2" xfId="7861"/>
    <cellStyle name="Normal 2 2 3 10 4 2 2" xfId="16891"/>
    <cellStyle name="Normal 2 2 3 10 4 3" xfId="12409"/>
    <cellStyle name="Normal 2 2 3 10 5" xfId="4873"/>
    <cellStyle name="Normal 2 2 3 10 5 2" xfId="13903"/>
    <cellStyle name="Normal 2 2 3 10 6" xfId="9421"/>
    <cellStyle name="Normal 2 2 3 11" xfId="577"/>
    <cellStyle name="Normal 2 2 3 11 2" xfId="1324"/>
    <cellStyle name="Normal 2 2 3 11 2 2" xfId="2818"/>
    <cellStyle name="Normal 2 2 3 11 2 2 2" xfId="7300"/>
    <cellStyle name="Normal 2 2 3 11 2 2 2 2" xfId="16330"/>
    <cellStyle name="Normal 2 2 3 11 2 2 3" xfId="11848"/>
    <cellStyle name="Normal 2 2 3 11 2 3" xfId="4312"/>
    <cellStyle name="Normal 2 2 3 11 2 3 2" xfId="8794"/>
    <cellStyle name="Normal 2 2 3 11 2 3 2 2" xfId="17824"/>
    <cellStyle name="Normal 2 2 3 11 2 3 3" xfId="13342"/>
    <cellStyle name="Normal 2 2 3 11 2 4" xfId="5806"/>
    <cellStyle name="Normal 2 2 3 11 2 4 2" xfId="14836"/>
    <cellStyle name="Normal 2 2 3 11 2 5" xfId="10354"/>
    <cellStyle name="Normal 2 2 3 11 3" xfId="2071"/>
    <cellStyle name="Normal 2 2 3 11 3 2" xfId="6553"/>
    <cellStyle name="Normal 2 2 3 11 3 2 2" xfId="15583"/>
    <cellStyle name="Normal 2 2 3 11 3 3" xfId="11101"/>
    <cellStyle name="Normal 2 2 3 11 4" xfId="3565"/>
    <cellStyle name="Normal 2 2 3 11 4 2" xfId="8047"/>
    <cellStyle name="Normal 2 2 3 11 4 2 2" xfId="17077"/>
    <cellStyle name="Normal 2 2 3 11 4 3" xfId="12595"/>
    <cellStyle name="Normal 2 2 3 11 5" xfId="5059"/>
    <cellStyle name="Normal 2 2 3 11 5 2" xfId="14089"/>
    <cellStyle name="Normal 2 2 3 11 6" xfId="9607"/>
    <cellStyle name="Normal 2 2 3 12" xfId="764"/>
    <cellStyle name="Normal 2 2 3 12 2" xfId="2258"/>
    <cellStyle name="Normal 2 2 3 12 2 2" xfId="6740"/>
    <cellStyle name="Normal 2 2 3 12 2 2 2" xfId="15770"/>
    <cellStyle name="Normal 2 2 3 12 2 3" xfId="11288"/>
    <cellStyle name="Normal 2 2 3 12 3" xfId="3752"/>
    <cellStyle name="Normal 2 2 3 12 3 2" xfId="8234"/>
    <cellStyle name="Normal 2 2 3 12 3 2 2" xfId="17264"/>
    <cellStyle name="Normal 2 2 3 12 3 3" xfId="12782"/>
    <cellStyle name="Normal 2 2 3 12 4" xfId="5246"/>
    <cellStyle name="Normal 2 2 3 12 4 2" xfId="14276"/>
    <cellStyle name="Normal 2 2 3 12 5" xfId="9794"/>
    <cellStyle name="Normal 2 2 3 13" xfId="1513"/>
    <cellStyle name="Normal 2 2 3 13 2" xfId="5995"/>
    <cellStyle name="Normal 2 2 3 13 2 2" xfId="15025"/>
    <cellStyle name="Normal 2 2 3 13 3" xfId="10543"/>
    <cellStyle name="Normal 2 2 3 14" xfId="3007"/>
    <cellStyle name="Normal 2 2 3 14 2" xfId="7489"/>
    <cellStyle name="Normal 2 2 3 14 2 2" xfId="16519"/>
    <cellStyle name="Normal 2 2 3 14 3" xfId="12037"/>
    <cellStyle name="Normal 2 2 3 15" xfId="4501"/>
    <cellStyle name="Normal 2 2 3 15 2" xfId="13531"/>
    <cellStyle name="Normal 2 2 3 16" xfId="9049"/>
    <cellStyle name="Normal 2 2 3 2" xfId="42"/>
    <cellStyle name="Normal 2 2 3 2 2" xfId="228"/>
    <cellStyle name="Normal 2 2 3 2 2 2" xfId="973"/>
    <cellStyle name="Normal 2 2 3 2 2 2 2" xfId="2467"/>
    <cellStyle name="Normal 2 2 3 2 2 2 2 2" xfId="6949"/>
    <cellStyle name="Normal 2 2 3 2 2 2 2 2 2" xfId="15979"/>
    <cellStyle name="Normal 2 2 3 2 2 2 2 3" xfId="11497"/>
    <cellStyle name="Normal 2 2 3 2 2 2 3" xfId="3961"/>
    <cellStyle name="Normal 2 2 3 2 2 2 3 2" xfId="8443"/>
    <cellStyle name="Normal 2 2 3 2 2 2 3 2 2" xfId="17473"/>
    <cellStyle name="Normal 2 2 3 2 2 2 3 3" xfId="12991"/>
    <cellStyle name="Normal 2 2 3 2 2 2 4" xfId="5455"/>
    <cellStyle name="Normal 2 2 3 2 2 2 4 2" xfId="14485"/>
    <cellStyle name="Normal 2 2 3 2 2 2 5" xfId="10003"/>
    <cellStyle name="Normal 2 2 3 2 2 3" xfId="1722"/>
    <cellStyle name="Normal 2 2 3 2 2 3 2" xfId="6204"/>
    <cellStyle name="Normal 2 2 3 2 2 3 2 2" xfId="15234"/>
    <cellStyle name="Normal 2 2 3 2 2 3 3" xfId="10752"/>
    <cellStyle name="Normal 2 2 3 2 2 4" xfId="3216"/>
    <cellStyle name="Normal 2 2 3 2 2 4 2" xfId="7698"/>
    <cellStyle name="Normal 2 2 3 2 2 4 2 2" xfId="16728"/>
    <cellStyle name="Normal 2 2 3 2 2 4 3" xfId="12246"/>
    <cellStyle name="Normal 2 2 3 2 2 5" xfId="4710"/>
    <cellStyle name="Normal 2 2 3 2 2 5 2" xfId="13740"/>
    <cellStyle name="Normal 2 2 3 2 2 6" xfId="9258"/>
    <cellStyle name="Normal 2 2 3 2 3" xfId="414"/>
    <cellStyle name="Normal 2 2 3 2 3 2" xfId="1161"/>
    <cellStyle name="Normal 2 2 3 2 3 2 2" xfId="2655"/>
    <cellStyle name="Normal 2 2 3 2 3 2 2 2" xfId="7137"/>
    <cellStyle name="Normal 2 2 3 2 3 2 2 2 2" xfId="16167"/>
    <cellStyle name="Normal 2 2 3 2 3 2 2 3" xfId="11685"/>
    <cellStyle name="Normal 2 2 3 2 3 2 3" xfId="4149"/>
    <cellStyle name="Normal 2 2 3 2 3 2 3 2" xfId="8631"/>
    <cellStyle name="Normal 2 2 3 2 3 2 3 2 2" xfId="17661"/>
    <cellStyle name="Normal 2 2 3 2 3 2 3 3" xfId="13179"/>
    <cellStyle name="Normal 2 2 3 2 3 2 4" xfId="5643"/>
    <cellStyle name="Normal 2 2 3 2 3 2 4 2" xfId="14673"/>
    <cellStyle name="Normal 2 2 3 2 3 2 5" xfId="10191"/>
    <cellStyle name="Normal 2 2 3 2 3 3" xfId="1908"/>
    <cellStyle name="Normal 2 2 3 2 3 3 2" xfId="6390"/>
    <cellStyle name="Normal 2 2 3 2 3 3 2 2" xfId="15420"/>
    <cellStyle name="Normal 2 2 3 2 3 3 3" xfId="10938"/>
    <cellStyle name="Normal 2 2 3 2 3 4" xfId="3402"/>
    <cellStyle name="Normal 2 2 3 2 3 4 2" xfId="7884"/>
    <cellStyle name="Normal 2 2 3 2 3 4 2 2" xfId="16914"/>
    <cellStyle name="Normal 2 2 3 2 3 4 3" xfId="12432"/>
    <cellStyle name="Normal 2 2 3 2 3 5" xfId="4896"/>
    <cellStyle name="Normal 2 2 3 2 3 5 2" xfId="13926"/>
    <cellStyle name="Normal 2 2 3 2 3 6" xfId="9444"/>
    <cellStyle name="Normal 2 2 3 2 4" xfId="600"/>
    <cellStyle name="Normal 2 2 3 2 4 2" xfId="1347"/>
    <cellStyle name="Normal 2 2 3 2 4 2 2" xfId="2841"/>
    <cellStyle name="Normal 2 2 3 2 4 2 2 2" xfId="7323"/>
    <cellStyle name="Normal 2 2 3 2 4 2 2 2 2" xfId="16353"/>
    <cellStyle name="Normal 2 2 3 2 4 2 2 3" xfId="11871"/>
    <cellStyle name="Normal 2 2 3 2 4 2 3" xfId="4335"/>
    <cellStyle name="Normal 2 2 3 2 4 2 3 2" xfId="8817"/>
    <cellStyle name="Normal 2 2 3 2 4 2 3 2 2" xfId="17847"/>
    <cellStyle name="Normal 2 2 3 2 4 2 3 3" xfId="13365"/>
    <cellStyle name="Normal 2 2 3 2 4 2 4" xfId="5829"/>
    <cellStyle name="Normal 2 2 3 2 4 2 4 2" xfId="14859"/>
    <cellStyle name="Normal 2 2 3 2 4 2 5" xfId="10377"/>
    <cellStyle name="Normal 2 2 3 2 4 3" xfId="2094"/>
    <cellStyle name="Normal 2 2 3 2 4 3 2" xfId="6576"/>
    <cellStyle name="Normal 2 2 3 2 4 3 2 2" xfId="15606"/>
    <cellStyle name="Normal 2 2 3 2 4 3 3" xfId="11124"/>
    <cellStyle name="Normal 2 2 3 2 4 4" xfId="3588"/>
    <cellStyle name="Normal 2 2 3 2 4 4 2" xfId="8070"/>
    <cellStyle name="Normal 2 2 3 2 4 4 2 2" xfId="17100"/>
    <cellStyle name="Normal 2 2 3 2 4 4 3" xfId="12618"/>
    <cellStyle name="Normal 2 2 3 2 4 5" xfId="5082"/>
    <cellStyle name="Normal 2 2 3 2 4 5 2" xfId="14112"/>
    <cellStyle name="Normal 2 2 3 2 4 6" xfId="9630"/>
    <cellStyle name="Normal 2 2 3 2 5" xfId="787"/>
    <cellStyle name="Normal 2 2 3 2 5 2" xfId="2281"/>
    <cellStyle name="Normal 2 2 3 2 5 2 2" xfId="6763"/>
    <cellStyle name="Normal 2 2 3 2 5 2 2 2" xfId="15793"/>
    <cellStyle name="Normal 2 2 3 2 5 2 3" xfId="11311"/>
    <cellStyle name="Normal 2 2 3 2 5 3" xfId="3775"/>
    <cellStyle name="Normal 2 2 3 2 5 3 2" xfId="8257"/>
    <cellStyle name="Normal 2 2 3 2 5 3 2 2" xfId="17287"/>
    <cellStyle name="Normal 2 2 3 2 5 3 3" xfId="12805"/>
    <cellStyle name="Normal 2 2 3 2 5 4" xfId="5269"/>
    <cellStyle name="Normal 2 2 3 2 5 4 2" xfId="14299"/>
    <cellStyle name="Normal 2 2 3 2 5 5" xfId="9817"/>
    <cellStyle name="Normal 2 2 3 2 6" xfId="1536"/>
    <cellStyle name="Normal 2 2 3 2 6 2" xfId="6018"/>
    <cellStyle name="Normal 2 2 3 2 6 2 2" xfId="15048"/>
    <cellStyle name="Normal 2 2 3 2 6 3" xfId="10566"/>
    <cellStyle name="Normal 2 2 3 2 7" xfId="3030"/>
    <cellStyle name="Normal 2 2 3 2 7 2" xfId="7512"/>
    <cellStyle name="Normal 2 2 3 2 7 2 2" xfId="16542"/>
    <cellStyle name="Normal 2 2 3 2 7 3" xfId="12060"/>
    <cellStyle name="Normal 2 2 3 2 8" xfId="4524"/>
    <cellStyle name="Normal 2 2 3 2 8 2" xfId="13554"/>
    <cellStyle name="Normal 2 2 3 2 9" xfId="9072"/>
    <cellStyle name="Normal 2 2 3 3" xfId="65"/>
    <cellStyle name="Normal 2 2 3 3 2" xfId="251"/>
    <cellStyle name="Normal 2 2 3 3 2 2" xfId="996"/>
    <cellStyle name="Normal 2 2 3 3 2 2 2" xfId="2490"/>
    <cellStyle name="Normal 2 2 3 3 2 2 2 2" xfId="6972"/>
    <cellStyle name="Normal 2 2 3 3 2 2 2 2 2" xfId="16002"/>
    <cellStyle name="Normal 2 2 3 3 2 2 2 3" xfId="11520"/>
    <cellStyle name="Normal 2 2 3 3 2 2 3" xfId="3984"/>
    <cellStyle name="Normal 2 2 3 3 2 2 3 2" xfId="8466"/>
    <cellStyle name="Normal 2 2 3 3 2 2 3 2 2" xfId="17496"/>
    <cellStyle name="Normal 2 2 3 3 2 2 3 3" xfId="13014"/>
    <cellStyle name="Normal 2 2 3 3 2 2 4" xfId="5478"/>
    <cellStyle name="Normal 2 2 3 3 2 2 4 2" xfId="14508"/>
    <cellStyle name="Normal 2 2 3 3 2 2 5" xfId="10026"/>
    <cellStyle name="Normal 2 2 3 3 2 3" xfId="1745"/>
    <cellStyle name="Normal 2 2 3 3 2 3 2" xfId="6227"/>
    <cellStyle name="Normal 2 2 3 3 2 3 2 2" xfId="15257"/>
    <cellStyle name="Normal 2 2 3 3 2 3 3" xfId="10775"/>
    <cellStyle name="Normal 2 2 3 3 2 4" xfId="3239"/>
    <cellStyle name="Normal 2 2 3 3 2 4 2" xfId="7721"/>
    <cellStyle name="Normal 2 2 3 3 2 4 2 2" xfId="16751"/>
    <cellStyle name="Normal 2 2 3 3 2 4 3" xfId="12269"/>
    <cellStyle name="Normal 2 2 3 3 2 5" xfId="4733"/>
    <cellStyle name="Normal 2 2 3 3 2 5 2" xfId="13763"/>
    <cellStyle name="Normal 2 2 3 3 2 6" xfId="9281"/>
    <cellStyle name="Normal 2 2 3 3 3" xfId="437"/>
    <cellStyle name="Normal 2 2 3 3 3 2" xfId="1184"/>
    <cellStyle name="Normal 2 2 3 3 3 2 2" xfId="2678"/>
    <cellStyle name="Normal 2 2 3 3 3 2 2 2" xfId="7160"/>
    <cellStyle name="Normal 2 2 3 3 3 2 2 2 2" xfId="16190"/>
    <cellStyle name="Normal 2 2 3 3 3 2 2 3" xfId="11708"/>
    <cellStyle name="Normal 2 2 3 3 3 2 3" xfId="4172"/>
    <cellStyle name="Normal 2 2 3 3 3 2 3 2" xfId="8654"/>
    <cellStyle name="Normal 2 2 3 3 3 2 3 2 2" xfId="17684"/>
    <cellStyle name="Normal 2 2 3 3 3 2 3 3" xfId="13202"/>
    <cellStyle name="Normal 2 2 3 3 3 2 4" xfId="5666"/>
    <cellStyle name="Normal 2 2 3 3 3 2 4 2" xfId="14696"/>
    <cellStyle name="Normal 2 2 3 3 3 2 5" xfId="10214"/>
    <cellStyle name="Normal 2 2 3 3 3 3" xfId="1931"/>
    <cellStyle name="Normal 2 2 3 3 3 3 2" xfId="6413"/>
    <cellStyle name="Normal 2 2 3 3 3 3 2 2" xfId="15443"/>
    <cellStyle name="Normal 2 2 3 3 3 3 3" xfId="10961"/>
    <cellStyle name="Normal 2 2 3 3 3 4" xfId="3425"/>
    <cellStyle name="Normal 2 2 3 3 3 4 2" xfId="7907"/>
    <cellStyle name="Normal 2 2 3 3 3 4 2 2" xfId="16937"/>
    <cellStyle name="Normal 2 2 3 3 3 4 3" xfId="12455"/>
    <cellStyle name="Normal 2 2 3 3 3 5" xfId="4919"/>
    <cellStyle name="Normal 2 2 3 3 3 5 2" xfId="13949"/>
    <cellStyle name="Normal 2 2 3 3 3 6" xfId="9467"/>
    <cellStyle name="Normal 2 2 3 3 4" xfId="623"/>
    <cellStyle name="Normal 2 2 3 3 4 2" xfId="1370"/>
    <cellStyle name="Normal 2 2 3 3 4 2 2" xfId="2864"/>
    <cellStyle name="Normal 2 2 3 3 4 2 2 2" xfId="7346"/>
    <cellStyle name="Normal 2 2 3 3 4 2 2 2 2" xfId="16376"/>
    <cellStyle name="Normal 2 2 3 3 4 2 2 3" xfId="11894"/>
    <cellStyle name="Normal 2 2 3 3 4 2 3" xfId="4358"/>
    <cellStyle name="Normal 2 2 3 3 4 2 3 2" xfId="8840"/>
    <cellStyle name="Normal 2 2 3 3 4 2 3 2 2" xfId="17870"/>
    <cellStyle name="Normal 2 2 3 3 4 2 3 3" xfId="13388"/>
    <cellStyle name="Normal 2 2 3 3 4 2 4" xfId="5852"/>
    <cellStyle name="Normal 2 2 3 3 4 2 4 2" xfId="14882"/>
    <cellStyle name="Normal 2 2 3 3 4 2 5" xfId="10400"/>
    <cellStyle name="Normal 2 2 3 3 4 3" xfId="2117"/>
    <cellStyle name="Normal 2 2 3 3 4 3 2" xfId="6599"/>
    <cellStyle name="Normal 2 2 3 3 4 3 2 2" xfId="15629"/>
    <cellStyle name="Normal 2 2 3 3 4 3 3" xfId="11147"/>
    <cellStyle name="Normal 2 2 3 3 4 4" xfId="3611"/>
    <cellStyle name="Normal 2 2 3 3 4 4 2" xfId="8093"/>
    <cellStyle name="Normal 2 2 3 3 4 4 2 2" xfId="17123"/>
    <cellStyle name="Normal 2 2 3 3 4 4 3" xfId="12641"/>
    <cellStyle name="Normal 2 2 3 3 4 5" xfId="5105"/>
    <cellStyle name="Normal 2 2 3 3 4 5 2" xfId="14135"/>
    <cellStyle name="Normal 2 2 3 3 4 6" xfId="9653"/>
    <cellStyle name="Normal 2 2 3 3 5" xfId="810"/>
    <cellStyle name="Normal 2 2 3 3 5 2" xfId="2304"/>
    <cellStyle name="Normal 2 2 3 3 5 2 2" xfId="6786"/>
    <cellStyle name="Normal 2 2 3 3 5 2 2 2" xfId="15816"/>
    <cellStyle name="Normal 2 2 3 3 5 2 3" xfId="11334"/>
    <cellStyle name="Normal 2 2 3 3 5 3" xfId="3798"/>
    <cellStyle name="Normal 2 2 3 3 5 3 2" xfId="8280"/>
    <cellStyle name="Normal 2 2 3 3 5 3 2 2" xfId="17310"/>
    <cellStyle name="Normal 2 2 3 3 5 3 3" xfId="12828"/>
    <cellStyle name="Normal 2 2 3 3 5 4" xfId="5292"/>
    <cellStyle name="Normal 2 2 3 3 5 4 2" xfId="14322"/>
    <cellStyle name="Normal 2 2 3 3 5 5" xfId="9840"/>
    <cellStyle name="Normal 2 2 3 3 6" xfId="1559"/>
    <cellStyle name="Normal 2 2 3 3 6 2" xfId="6041"/>
    <cellStyle name="Normal 2 2 3 3 6 2 2" xfId="15071"/>
    <cellStyle name="Normal 2 2 3 3 6 3" xfId="10589"/>
    <cellStyle name="Normal 2 2 3 3 7" xfId="3053"/>
    <cellStyle name="Normal 2 2 3 3 7 2" xfId="7535"/>
    <cellStyle name="Normal 2 2 3 3 7 2 2" xfId="16565"/>
    <cellStyle name="Normal 2 2 3 3 7 3" xfId="12083"/>
    <cellStyle name="Normal 2 2 3 3 8" xfId="4547"/>
    <cellStyle name="Normal 2 2 3 3 8 2" xfId="13577"/>
    <cellStyle name="Normal 2 2 3 3 9" xfId="9095"/>
    <cellStyle name="Normal 2 2 3 4" xfId="89"/>
    <cellStyle name="Normal 2 2 3 4 2" xfId="275"/>
    <cellStyle name="Normal 2 2 3 4 2 2" xfId="1019"/>
    <cellStyle name="Normal 2 2 3 4 2 2 2" xfId="2513"/>
    <cellStyle name="Normal 2 2 3 4 2 2 2 2" xfId="6995"/>
    <cellStyle name="Normal 2 2 3 4 2 2 2 2 2" xfId="16025"/>
    <cellStyle name="Normal 2 2 3 4 2 2 2 3" xfId="11543"/>
    <cellStyle name="Normal 2 2 3 4 2 2 3" xfId="4007"/>
    <cellStyle name="Normal 2 2 3 4 2 2 3 2" xfId="8489"/>
    <cellStyle name="Normal 2 2 3 4 2 2 3 2 2" xfId="17519"/>
    <cellStyle name="Normal 2 2 3 4 2 2 3 3" xfId="13037"/>
    <cellStyle name="Normal 2 2 3 4 2 2 4" xfId="5501"/>
    <cellStyle name="Normal 2 2 3 4 2 2 4 2" xfId="14531"/>
    <cellStyle name="Normal 2 2 3 4 2 2 5" xfId="10049"/>
    <cellStyle name="Normal 2 2 3 4 2 3" xfId="1769"/>
    <cellStyle name="Normal 2 2 3 4 2 3 2" xfId="6251"/>
    <cellStyle name="Normal 2 2 3 4 2 3 2 2" xfId="15281"/>
    <cellStyle name="Normal 2 2 3 4 2 3 3" xfId="10799"/>
    <cellStyle name="Normal 2 2 3 4 2 4" xfId="3263"/>
    <cellStyle name="Normal 2 2 3 4 2 4 2" xfId="7745"/>
    <cellStyle name="Normal 2 2 3 4 2 4 2 2" xfId="16775"/>
    <cellStyle name="Normal 2 2 3 4 2 4 3" xfId="12293"/>
    <cellStyle name="Normal 2 2 3 4 2 5" xfId="4757"/>
    <cellStyle name="Normal 2 2 3 4 2 5 2" xfId="13787"/>
    <cellStyle name="Normal 2 2 3 4 2 6" xfId="9305"/>
    <cellStyle name="Normal 2 2 3 4 3" xfId="461"/>
    <cellStyle name="Normal 2 2 3 4 3 2" xfId="1208"/>
    <cellStyle name="Normal 2 2 3 4 3 2 2" xfId="2702"/>
    <cellStyle name="Normal 2 2 3 4 3 2 2 2" xfId="7184"/>
    <cellStyle name="Normal 2 2 3 4 3 2 2 2 2" xfId="16214"/>
    <cellStyle name="Normal 2 2 3 4 3 2 2 3" xfId="11732"/>
    <cellStyle name="Normal 2 2 3 4 3 2 3" xfId="4196"/>
    <cellStyle name="Normal 2 2 3 4 3 2 3 2" xfId="8678"/>
    <cellStyle name="Normal 2 2 3 4 3 2 3 2 2" xfId="17708"/>
    <cellStyle name="Normal 2 2 3 4 3 2 3 3" xfId="13226"/>
    <cellStyle name="Normal 2 2 3 4 3 2 4" xfId="5690"/>
    <cellStyle name="Normal 2 2 3 4 3 2 4 2" xfId="14720"/>
    <cellStyle name="Normal 2 2 3 4 3 2 5" xfId="10238"/>
    <cellStyle name="Normal 2 2 3 4 3 3" xfId="1955"/>
    <cellStyle name="Normal 2 2 3 4 3 3 2" xfId="6437"/>
    <cellStyle name="Normal 2 2 3 4 3 3 2 2" xfId="15467"/>
    <cellStyle name="Normal 2 2 3 4 3 3 3" xfId="10985"/>
    <cellStyle name="Normal 2 2 3 4 3 4" xfId="3449"/>
    <cellStyle name="Normal 2 2 3 4 3 4 2" xfId="7931"/>
    <cellStyle name="Normal 2 2 3 4 3 4 2 2" xfId="16961"/>
    <cellStyle name="Normal 2 2 3 4 3 4 3" xfId="12479"/>
    <cellStyle name="Normal 2 2 3 4 3 5" xfId="4943"/>
    <cellStyle name="Normal 2 2 3 4 3 5 2" xfId="13973"/>
    <cellStyle name="Normal 2 2 3 4 3 6" xfId="9491"/>
    <cellStyle name="Normal 2 2 3 4 4" xfId="647"/>
    <cellStyle name="Normal 2 2 3 4 4 2" xfId="1394"/>
    <cellStyle name="Normal 2 2 3 4 4 2 2" xfId="2888"/>
    <cellStyle name="Normal 2 2 3 4 4 2 2 2" xfId="7370"/>
    <cellStyle name="Normal 2 2 3 4 4 2 2 2 2" xfId="16400"/>
    <cellStyle name="Normal 2 2 3 4 4 2 2 3" xfId="11918"/>
    <cellStyle name="Normal 2 2 3 4 4 2 3" xfId="4382"/>
    <cellStyle name="Normal 2 2 3 4 4 2 3 2" xfId="8864"/>
    <cellStyle name="Normal 2 2 3 4 4 2 3 2 2" xfId="17894"/>
    <cellStyle name="Normal 2 2 3 4 4 2 3 3" xfId="13412"/>
    <cellStyle name="Normal 2 2 3 4 4 2 4" xfId="5876"/>
    <cellStyle name="Normal 2 2 3 4 4 2 4 2" xfId="14906"/>
    <cellStyle name="Normal 2 2 3 4 4 2 5" xfId="10424"/>
    <cellStyle name="Normal 2 2 3 4 4 3" xfId="2141"/>
    <cellStyle name="Normal 2 2 3 4 4 3 2" xfId="6623"/>
    <cellStyle name="Normal 2 2 3 4 4 3 2 2" xfId="15653"/>
    <cellStyle name="Normal 2 2 3 4 4 3 3" xfId="11171"/>
    <cellStyle name="Normal 2 2 3 4 4 4" xfId="3635"/>
    <cellStyle name="Normal 2 2 3 4 4 4 2" xfId="8117"/>
    <cellStyle name="Normal 2 2 3 4 4 4 2 2" xfId="17147"/>
    <cellStyle name="Normal 2 2 3 4 4 4 3" xfId="12665"/>
    <cellStyle name="Normal 2 2 3 4 4 5" xfId="5129"/>
    <cellStyle name="Normal 2 2 3 4 4 5 2" xfId="14159"/>
    <cellStyle name="Normal 2 2 3 4 4 6" xfId="9677"/>
    <cellStyle name="Normal 2 2 3 4 5" xfId="834"/>
    <cellStyle name="Normal 2 2 3 4 5 2" xfId="2328"/>
    <cellStyle name="Normal 2 2 3 4 5 2 2" xfId="6810"/>
    <cellStyle name="Normal 2 2 3 4 5 2 2 2" xfId="15840"/>
    <cellStyle name="Normal 2 2 3 4 5 2 3" xfId="11358"/>
    <cellStyle name="Normal 2 2 3 4 5 3" xfId="3822"/>
    <cellStyle name="Normal 2 2 3 4 5 3 2" xfId="8304"/>
    <cellStyle name="Normal 2 2 3 4 5 3 2 2" xfId="17334"/>
    <cellStyle name="Normal 2 2 3 4 5 3 3" xfId="12852"/>
    <cellStyle name="Normal 2 2 3 4 5 4" xfId="5316"/>
    <cellStyle name="Normal 2 2 3 4 5 4 2" xfId="14346"/>
    <cellStyle name="Normal 2 2 3 4 5 5" xfId="9864"/>
    <cellStyle name="Normal 2 2 3 4 6" xfId="1583"/>
    <cellStyle name="Normal 2 2 3 4 6 2" xfId="6065"/>
    <cellStyle name="Normal 2 2 3 4 6 2 2" xfId="15095"/>
    <cellStyle name="Normal 2 2 3 4 6 3" xfId="10613"/>
    <cellStyle name="Normal 2 2 3 4 7" xfId="3077"/>
    <cellStyle name="Normal 2 2 3 4 7 2" xfId="7559"/>
    <cellStyle name="Normal 2 2 3 4 7 2 2" xfId="16589"/>
    <cellStyle name="Normal 2 2 3 4 7 3" xfId="12107"/>
    <cellStyle name="Normal 2 2 3 4 8" xfId="4571"/>
    <cellStyle name="Normal 2 2 3 4 8 2" xfId="13601"/>
    <cellStyle name="Normal 2 2 3 4 9" xfId="9119"/>
    <cellStyle name="Normal 2 2 3 5" xfId="105"/>
    <cellStyle name="Normal 2 2 3 5 2" xfId="291"/>
    <cellStyle name="Normal 2 2 3 5 2 2" xfId="1034"/>
    <cellStyle name="Normal 2 2 3 5 2 2 2" xfId="2528"/>
    <cellStyle name="Normal 2 2 3 5 2 2 2 2" xfId="7010"/>
    <cellStyle name="Normal 2 2 3 5 2 2 2 2 2" xfId="16040"/>
    <cellStyle name="Normal 2 2 3 5 2 2 2 3" xfId="11558"/>
    <cellStyle name="Normal 2 2 3 5 2 2 3" xfId="4022"/>
    <cellStyle name="Normal 2 2 3 5 2 2 3 2" xfId="8504"/>
    <cellStyle name="Normal 2 2 3 5 2 2 3 2 2" xfId="17534"/>
    <cellStyle name="Normal 2 2 3 5 2 2 3 3" xfId="13052"/>
    <cellStyle name="Normal 2 2 3 5 2 2 4" xfId="5516"/>
    <cellStyle name="Normal 2 2 3 5 2 2 4 2" xfId="14546"/>
    <cellStyle name="Normal 2 2 3 5 2 2 5" xfId="10064"/>
    <cellStyle name="Normal 2 2 3 5 2 3" xfId="1785"/>
    <cellStyle name="Normal 2 2 3 5 2 3 2" xfId="6267"/>
    <cellStyle name="Normal 2 2 3 5 2 3 2 2" xfId="15297"/>
    <cellStyle name="Normal 2 2 3 5 2 3 3" xfId="10815"/>
    <cellStyle name="Normal 2 2 3 5 2 4" xfId="3279"/>
    <cellStyle name="Normal 2 2 3 5 2 4 2" xfId="7761"/>
    <cellStyle name="Normal 2 2 3 5 2 4 2 2" xfId="16791"/>
    <cellStyle name="Normal 2 2 3 5 2 4 3" xfId="12309"/>
    <cellStyle name="Normal 2 2 3 5 2 5" xfId="4773"/>
    <cellStyle name="Normal 2 2 3 5 2 5 2" xfId="13803"/>
    <cellStyle name="Normal 2 2 3 5 2 6" xfId="9321"/>
    <cellStyle name="Normal 2 2 3 5 3" xfId="477"/>
    <cellStyle name="Normal 2 2 3 5 3 2" xfId="1224"/>
    <cellStyle name="Normal 2 2 3 5 3 2 2" xfId="2718"/>
    <cellStyle name="Normal 2 2 3 5 3 2 2 2" xfId="7200"/>
    <cellStyle name="Normal 2 2 3 5 3 2 2 2 2" xfId="16230"/>
    <cellStyle name="Normal 2 2 3 5 3 2 2 3" xfId="11748"/>
    <cellStyle name="Normal 2 2 3 5 3 2 3" xfId="4212"/>
    <cellStyle name="Normal 2 2 3 5 3 2 3 2" xfId="8694"/>
    <cellStyle name="Normal 2 2 3 5 3 2 3 2 2" xfId="17724"/>
    <cellStyle name="Normal 2 2 3 5 3 2 3 3" xfId="13242"/>
    <cellStyle name="Normal 2 2 3 5 3 2 4" xfId="5706"/>
    <cellStyle name="Normal 2 2 3 5 3 2 4 2" xfId="14736"/>
    <cellStyle name="Normal 2 2 3 5 3 2 5" xfId="10254"/>
    <cellStyle name="Normal 2 2 3 5 3 3" xfId="1971"/>
    <cellStyle name="Normal 2 2 3 5 3 3 2" xfId="6453"/>
    <cellStyle name="Normal 2 2 3 5 3 3 2 2" xfId="15483"/>
    <cellStyle name="Normal 2 2 3 5 3 3 3" xfId="11001"/>
    <cellStyle name="Normal 2 2 3 5 3 4" xfId="3465"/>
    <cellStyle name="Normal 2 2 3 5 3 4 2" xfId="7947"/>
    <cellStyle name="Normal 2 2 3 5 3 4 2 2" xfId="16977"/>
    <cellStyle name="Normal 2 2 3 5 3 4 3" xfId="12495"/>
    <cellStyle name="Normal 2 2 3 5 3 5" xfId="4959"/>
    <cellStyle name="Normal 2 2 3 5 3 5 2" xfId="13989"/>
    <cellStyle name="Normal 2 2 3 5 3 6" xfId="9507"/>
    <cellStyle name="Normal 2 2 3 5 4" xfId="663"/>
    <cellStyle name="Normal 2 2 3 5 4 2" xfId="1410"/>
    <cellStyle name="Normal 2 2 3 5 4 2 2" xfId="2904"/>
    <cellStyle name="Normal 2 2 3 5 4 2 2 2" xfId="7386"/>
    <cellStyle name="Normal 2 2 3 5 4 2 2 2 2" xfId="16416"/>
    <cellStyle name="Normal 2 2 3 5 4 2 2 3" xfId="11934"/>
    <cellStyle name="Normal 2 2 3 5 4 2 3" xfId="4398"/>
    <cellStyle name="Normal 2 2 3 5 4 2 3 2" xfId="8880"/>
    <cellStyle name="Normal 2 2 3 5 4 2 3 2 2" xfId="17910"/>
    <cellStyle name="Normal 2 2 3 5 4 2 3 3" xfId="13428"/>
    <cellStyle name="Normal 2 2 3 5 4 2 4" xfId="5892"/>
    <cellStyle name="Normal 2 2 3 5 4 2 4 2" xfId="14922"/>
    <cellStyle name="Normal 2 2 3 5 4 2 5" xfId="10440"/>
    <cellStyle name="Normal 2 2 3 5 4 3" xfId="2157"/>
    <cellStyle name="Normal 2 2 3 5 4 3 2" xfId="6639"/>
    <cellStyle name="Normal 2 2 3 5 4 3 2 2" xfId="15669"/>
    <cellStyle name="Normal 2 2 3 5 4 3 3" xfId="11187"/>
    <cellStyle name="Normal 2 2 3 5 4 4" xfId="3651"/>
    <cellStyle name="Normal 2 2 3 5 4 4 2" xfId="8133"/>
    <cellStyle name="Normal 2 2 3 5 4 4 2 2" xfId="17163"/>
    <cellStyle name="Normal 2 2 3 5 4 4 3" xfId="12681"/>
    <cellStyle name="Normal 2 2 3 5 4 5" xfId="5145"/>
    <cellStyle name="Normal 2 2 3 5 4 5 2" xfId="14175"/>
    <cellStyle name="Normal 2 2 3 5 4 6" xfId="9693"/>
    <cellStyle name="Normal 2 2 3 5 5" xfId="850"/>
    <cellStyle name="Normal 2 2 3 5 5 2" xfId="2344"/>
    <cellStyle name="Normal 2 2 3 5 5 2 2" xfId="6826"/>
    <cellStyle name="Normal 2 2 3 5 5 2 2 2" xfId="15856"/>
    <cellStyle name="Normal 2 2 3 5 5 2 3" xfId="11374"/>
    <cellStyle name="Normal 2 2 3 5 5 3" xfId="3838"/>
    <cellStyle name="Normal 2 2 3 5 5 3 2" xfId="8320"/>
    <cellStyle name="Normal 2 2 3 5 5 3 2 2" xfId="17350"/>
    <cellStyle name="Normal 2 2 3 5 5 3 3" xfId="12868"/>
    <cellStyle name="Normal 2 2 3 5 5 4" xfId="5332"/>
    <cellStyle name="Normal 2 2 3 5 5 4 2" xfId="14362"/>
    <cellStyle name="Normal 2 2 3 5 5 5" xfId="9880"/>
    <cellStyle name="Normal 2 2 3 5 6" xfId="1599"/>
    <cellStyle name="Normal 2 2 3 5 6 2" xfId="6081"/>
    <cellStyle name="Normal 2 2 3 5 6 2 2" xfId="15111"/>
    <cellStyle name="Normal 2 2 3 5 6 3" xfId="10629"/>
    <cellStyle name="Normal 2 2 3 5 7" xfId="3093"/>
    <cellStyle name="Normal 2 2 3 5 7 2" xfId="7575"/>
    <cellStyle name="Normal 2 2 3 5 7 2 2" xfId="16605"/>
    <cellStyle name="Normal 2 2 3 5 7 3" xfId="12123"/>
    <cellStyle name="Normal 2 2 3 5 8" xfId="4587"/>
    <cellStyle name="Normal 2 2 3 5 8 2" xfId="13617"/>
    <cellStyle name="Normal 2 2 3 5 9" xfId="9135"/>
    <cellStyle name="Normal 2 2 3 6" xfId="136"/>
    <cellStyle name="Normal 2 2 3 6 2" xfId="322"/>
    <cellStyle name="Normal 2 2 3 6 2 2" xfId="1065"/>
    <cellStyle name="Normal 2 2 3 6 2 2 2" xfId="2559"/>
    <cellStyle name="Normal 2 2 3 6 2 2 2 2" xfId="7041"/>
    <cellStyle name="Normal 2 2 3 6 2 2 2 2 2" xfId="16071"/>
    <cellStyle name="Normal 2 2 3 6 2 2 2 3" xfId="11589"/>
    <cellStyle name="Normal 2 2 3 6 2 2 3" xfId="4053"/>
    <cellStyle name="Normal 2 2 3 6 2 2 3 2" xfId="8535"/>
    <cellStyle name="Normal 2 2 3 6 2 2 3 2 2" xfId="17565"/>
    <cellStyle name="Normal 2 2 3 6 2 2 3 3" xfId="13083"/>
    <cellStyle name="Normal 2 2 3 6 2 2 4" xfId="5547"/>
    <cellStyle name="Normal 2 2 3 6 2 2 4 2" xfId="14577"/>
    <cellStyle name="Normal 2 2 3 6 2 2 5" xfId="10095"/>
    <cellStyle name="Normal 2 2 3 6 2 3" xfId="1816"/>
    <cellStyle name="Normal 2 2 3 6 2 3 2" xfId="6298"/>
    <cellStyle name="Normal 2 2 3 6 2 3 2 2" xfId="15328"/>
    <cellStyle name="Normal 2 2 3 6 2 3 3" xfId="10846"/>
    <cellStyle name="Normal 2 2 3 6 2 4" xfId="3310"/>
    <cellStyle name="Normal 2 2 3 6 2 4 2" xfId="7792"/>
    <cellStyle name="Normal 2 2 3 6 2 4 2 2" xfId="16822"/>
    <cellStyle name="Normal 2 2 3 6 2 4 3" xfId="12340"/>
    <cellStyle name="Normal 2 2 3 6 2 5" xfId="4804"/>
    <cellStyle name="Normal 2 2 3 6 2 5 2" xfId="13834"/>
    <cellStyle name="Normal 2 2 3 6 2 6" xfId="9352"/>
    <cellStyle name="Normal 2 2 3 6 3" xfId="508"/>
    <cellStyle name="Normal 2 2 3 6 3 2" xfId="1255"/>
    <cellStyle name="Normal 2 2 3 6 3 2 2" xfId="2749"/>
    <cellStyle name="Normal 2 2 3 6 3 2 2 2" xfId="7231"/>
    <cellStyle name="Normal 2 2 3 6 3 2 2 2 2" xfId="16261"/>
    <cellStyle name="Normal 2 2 3 6 3 2 2 3" xfId="11779"/>
    <cellStyle name="Normal 2 2 3 6 3 2 3" xfId="4243"/>
    <cellStyle name="Normal 2 2 3 6 3 2 3 2" xfId="8725"/>
    <cellStyle name="Normal 2 2 3 6 3 2 3 2 2" xfId="17755"/>
    <cellStyle name="Normal 2 2 3 6 3 2 3 3" xfId="13273"/>
    <cellStyle name="Normal 2 2 3 6 3 2 4" xfId="5737"/>
    <cellStyle name="Normal 2 2 3 6 3 2 4 2" xfId="14767"/>
    <cellStyle name="Normal 2 2 3 6 3 2 5" xfId="10285"/>
    <cellStyle name="Normal 2 2 3 6 3 3" xfId="2002"/>
    <cellStyle name="Normal 2 2 3 6 3 3 2" xfId="6484"/>
    <cellStyle name="Normal 2 2 3 6 3 3 2 2" xfId="15514"/>
    <cellStyle name="Normal 2 2 3 6 3 3 3" xfId="11032"/>
    <cellStyle name="Normal 2 2 3 6 3 4" xfId="3496"/>
    <cellStyle name="Normal 2 2 3 6 3 4 2" xfId="7978"/>
    <cellStyle name="Normal 2 2 3 6 3 4 2 2" xfId="17008"/>
    <cellStyle name="Normal 2 2 3 6 3 4 3" xfId="12526"/>
    <cellStyle name="Normal 2 2 3 6 3 5" xfId="4990"/>
    <cellStyle name="Normal 2 2 3 6 3 5 2" xfId="14020"/>
    <cellStyle name="Normal 2 2 3 6 3 6" xfId="9538"/>
    <cellStyle name="Normal 2 2 3 6 4" xfId="694"/>
    <cellStyle name="Normal 2 2 3 6 4 2" xfId="1441"/>
    <cellStyle name="Normal 2 2 3 6 4 2 2" xfId="2935"/>
    <cellStyle name="Normal 2 2 3 6 4 2 2 2" xfId="7417"/>
    <cellStyle name="Normal 2 2 3 6 4 2 2 2 2" xfId="16447"/>
    <cellStyle name="Normal 2 2 3 6 4 2 2 3" xfId="11965"/>
    <cellStyle name="Normal 2 2 3 6 4 2 3" xfId="4429"/>
    <cellStyle name="Normal 2 2 3 6 4 2 3 2" xfId="8911"/>
    <cellStyle name="Normal 2 2 3 6 4 2 3 2 2" xfId="17941"/>
    <cellStyle name="Normal 2 2 3 6 4 2 3 3" xfId="13459"/>
    <cellStyle name="Normal 2 2 3 6 4 2 4" xfId="5923"/>
    <cellStyle name="Normal 2 2 3 6 4 2 4 2" xfId="14953"/>
    <cellStyle name="Normal 2 2 3 6 4 2 5" xfId="10471"/>
    <cellStyle name="Normal 2 2 3 6 4 3" xfId="2188"/>
    <cellStyle name="Normal 2 2 3 6 4 3 2" xfId="6670"/>
    <cellStyle name="Normal 2 2 3 6 4 3 2 2" xfId="15700"/>
    <cellStyle name="Normal 2 2 3 6 4 3 3" xfId="11218"/>
    <cellStyle name="Normal 2 2 3 6 4 4" xfId="3682"/>
    <cellStyle name="Normal 2 2 3 6 4 4 2" xfId="8164"/>
    <cellStyle name="Normal 2 2 3 6 4 4 2 2" xfId="17194"/>
    <cellStyle name="Normal 2 2 3 6 4 4 3" xfId="12712"/>
    <cellStyle name="Normal 2 2 3 6 4 5" xfId="5176"/>
    <cellStyle name="Normal 2 2 3 6 4 5 2" xfId="14206"/>
    <cellStyle name="Normal 2 2 3 6 4 6" xfId="9724"/>
    <cellStyle name="Normal 2 2 3 6 5" xfId="881"/>
    <cellStyle name="Normal 2 2 3 6 5 2" xfId="2375"/>
    <cellStyle name="Normal 2 2 3 6 5 2 2" xfId="6857"/>
    <cellStyle name="Normal 2 2 3 6 5 2 2 2" xfId="15887"/>
    <cellStyle name="Normal 2 2 3 6 5 2 3" xfId="11405"/>
    <cellStyle name="Normal 2 2 3 6 5 3" xfId="3869"/>
    <cellStyle name="Normal 2 2 3 6 5 3 2" xfId="8351"/>
    <cellStyle name="Normal 2 2 3 6 5 3 2 2" xfId="17381"/>
    <cellStyle name="Normal 2 2 3 6 5 3 3" xfId="12899"/>
    <cellStyle name="Normal 2 2 3 6 5 4" xfId="5363"/>
    <cellStyle name="Normal 2 2 3 6 5 4 2" xfId="14393"/>
    <cellStyle name="Normal 2 2 3 6 5 5" xfId="9911"/>
    <cellStyle name="Normal 2 2 3 6 6" xfId="1630"/>
    <cellStyle name="Normal 2 2 3 6 6 2" xfId="6112"/>
    <cellStyle name="Normal 2 2 3 6 6 2 2" xfId="15142"/>
    <cellStyle name="Normal 2 2 3 6 6 3" xfId="10660"/>
    <cellStyle name="Normal 2 2 3 6 7" xfId="3124"/>
    <cellStyle name="Normal 2 2 3 6 7 2" xfId="7606"/>
    <cellStyle name="Normal 2 2 3 6 7 2 2" xfId="16636"/>
    <cellStyle name="Normal 2 2 3 6 7 3" xfId="12154"/>
    <cellStyle name="Normal 2 2 3 6 8" xfId="4618"/>
    <cellStyle name="Normal 2 2 3 6 8 2" xfId="13648"/>
    <cellStyle name="Normal 2 2 3 6 9" xfId="9166"/>
    <cellStyle name="Normal 2 2 3 7" xfId="159"/>
    <cellStyle name="Normal 2 2 3 7 2" xfId="345"/>
    <cellStyle name="Normal 2 2 3 7 2 2" xfId="1088"/>
    <cellStyle name="Normal 2 2 3 7 2 2 2" xfId="2582"/>
    <cellStyle name="Normal 2 2 3 7 2 2 2 2" xfId="7064"/>
    <cellStyle name="Normal 2 2 3 7 2 2 2 2 2" xfId="16094"/>
    <cellStyle name="Normal 2 2 3 7 2 2 2 3" xfId="11612"/>
    <cellStyle name="Normal 2 2 3 7 2 2 3" xfId="4076"/>
    <cellStyle name="Normal 2 2 3 7 2 2 3 2" xfId="8558"/>
    <cellStyle name="Normal 2 2 3 7 2 2 3 2 2" xfId="17588"/>
    <cellStyle name="Normal 2 2 3 7 2 2 3 3" xfId="13106"/>
    <cellStyle name="Normal 2 2 3 7 2 2 4" xfId="5570"/>
    <cellStyle name="Normal 2 2 3 7 2 2 4 2" xfId="14600"/>
    <cellStyle name="Normal 2 2 3 7 2 2 5" xfId="10118"/>
    <cellStyle name="Normal 2 2 3 7 2 3" xfId="1839"/>
    <cellStyle name="Normal 2 2 3 7 2 3 2" xfId="6321"/>
    <cellStyle name="Normal 2 2 3 7 2 3 2 2" xfId="15351"/>
    <cellStyle name="Normal 2 2 3 7 2 3 3" xfId="10869"/>
    <cellStyle name="Normal 2 2 3 7 2 4" xfId="3333"/>
    <cellStyle name="Normal 2 2 3 7 2 4 2" xfId="7815"/>
    <cellStyle name="Normal 2 2 3 7 2 4 2 2" xfId="16845"/>
    <cellStyle name="Normal 2 2 3 7 2 4 3" xfId="12363"/>
    <cellStyle name="Normal 2 2 3 7 2 5" xfId="4827"/>
    <cellStyle name="Normal 2 2 3 7 2 5 2" xfId="13857"/>
    <cellStyle name="Normal 2 2 3 7 2 6" xfId="9375"/>
    <cellStyle name="Normal 2 2 3 7 3" xfId="531"/>
    <cellStyle name="Normal 2 2 3 7 3 2" xfId="1278"/>
    <cellStyle name="Normal 2 2 3 7 3 2 2" xfId="2772"/>
    <cellStyle name="Normal 2 2 3 7 3 2 2 2" xfId="7254"/>
    <cellStyle name="Normal 2 2 3 7 3 2 2 2 2" xfId="16284"/>
    <cellStyle name="Normal 2 2 3 7 3 2 2 3" xfId="11802"/>
    <cellStyle name="Normal 2 2 3 7 3 2 3" xfId="4266"/>
    <cellStyle name="Normal 2 2 3 7 3 2 3 2" xfId="8748"/>
    <cellStyle name="Normal 2 2 3 7 3 2 3 2 2" xfId="17778"/>
    <cellStyle name="Normal 2 2 3 7 3 2 3 3" xfId="13296"/>
    <cellStyle name="Normal 2 2 3 7 3 2 4" xfId="5760"/>
    <cellStyle name="Normal 2 2 3 7 3 2 4 2" xfId="14790"/>
    <cellStyle name="Normal 2 2 3 7 3 2 5" xfId="10308"/>
    <cellStyle name="Normal 2 2 3 7 3 3" xfId="2025"/>
    <cellStyle name="Normal 2 2 3 7 3 3 2" xfId="6507"/>
    <cellStyle name="Normal 2 2 3 7 3 3 2 2" xfId="15537"/>
    <cellStyle name="Normal 2 2 3 7 3 3 3" xfId="11055"/>
    <cellStyle name="Normal 2 2 3 7 3 4" xfId="3519"/>
    <cellStyle name="Normal 2 2 3 7 3 4 2" xfId="8001"/>
    <cellStyle name="Normal 2 2 3 7 3 4 2 2" xfId="17031"/>
    <cellStyle name="Normal 2 2 3 7 3 4 3" xfId="12549"/>
    <cellStyle name="Normal 2 2 3 7 3 5" xfId="5013"/>
    <cellStyle name="Normal 2 2 3 7 3 5 2" xfId="14043"/>
    <cellStyle name="Normal 2 2 3 7 3 6" xfId="9561"/>
    <cellStyle name="Normal 2 2 3 7 4" xfId="717"/>
    <cellStyle name="Normal 2 2 3 7 4 2" xfId="1464"/>
    <cellStyle name="Normal 2 2 3 7 4 2 2" xfId="2958"/>
    <cellStyle name="Normal 2 2 3 7 4 2 2 2" xfId="7440"/>
    <cellStyle name="Normal 2 2 3 7 4 2 2 2 2" xfId="16470"/>
    <cellStyle name="Normal 2 2 3 7 4 2 2 3" xfId="11988"/>
    <cellStyle name="Normal 2 2 3 7 4 2 3" xfId="4452"/>
    <cellStyle name="Normal 2 2 3 7 4 2 3 2" xfId="8934"/>
    <cellStyle name="Normal 2 2 3 7 4 2 3 2 2" xfId="17964"/>
    <cellStyle name="Normal 2 2 3 7 4 2 3 3" xfId="13482"/>
    <cellStyle name="Normal 2 2 3 7 4 2 4" xfId="5946"/>
    <cellStyle name="Normal 2 2 3 7 4 2 4 2" xfId="14976"/>
    <cellStyle name="Normal 2 2 3 7 4 2 5" xfId="10494"/>
    <cellStyle name="Normal 2 2 3 7 4 3" xfId="2211"/>
    <cellStyle name="Normal 2 2 3 7 4 3 2" xfId="6693"/>
    <cellStyle name="Normal 2 2 3 7 4 3 2 2" xfId="15723"/>
    <cellStyle name="Normal 2 2 3 7 4 3 3" xfId="11241"/>
    <cellStyle name="Normal 2 2 3 7 4 4" xfId="3705"/>
    <cellStyle name="Normal 2 2 3 7 4 4 2" xfId="8187"/>
    <cellStyle name="Normal 2 2 3 7 4 4 2 2" xfId="17217"/>
    <cellStyle name="Normal 2 2 3 7 4 4 3" xfId="12735"/>
    <cellStyle name="Normal 2 2 3 7 4 5" xfId="5199"/>
    <cellStyle name="Normal 2 2 3 7 4 5 2" xfId="14229"/>
    <cellStyle name="Normal 2 2 3 7 4 6" xfId="9747"/>
    <cellStyle name="Normal 2 2 3 7 5" xfId="904"/>
    <cellStyle name="Normal 2 2 3 7 5 2" xfId="2398"/>
    <cellStyle name="Normal 2 2 3 7 5 2 2" xfId="6880"/>
    <cellStyle name="Normal 2 2 3 7 5 2 2 2" xfId="15910"/>
    <cellStyle name="Normal 2 2 3 7 5 2 3" xfId="11428"/>
    <cellStyle name="Normal 2 2 3 7 5 3" xfId="3892"/>
    <cellStyle name="Normal 2 2 3 7 5 3 2" xfId="8374"/>
    <cellStyle name="Normal 2 2 3 7 5 3 2 2" xfId="17404"/>
    <cellStyle name="Normal 2 2 3 7 5 3 3" xfId="12922"/>
    <cellStyle name="Normal 2 2 3 7 5 4" xfId="5386"/>
    <cellStyle name="Normal 2 2 3 7 5 4 2" xfId="14416"/>
    <cellStyle name="Normal 2 2 3 7 5 5" xfId="9934"/>
    <cellStyle name="Normal 2 2 3 7 6" xfId="1653"/>
    <cellStyle name="Normal 2 2 3 7 6 2" xfId="6135"/>
    <cellStyle name="Normal 2 2 3 7 6 2 2" xfId="15165"/>
    <cellStyle name="Normal 2 2 3 7 6 3" xfId="10683"/>
    <cellStyle name="Normal 2 2 3 7 7" xfId="3147"/>
    <cellStyle name="Normal 2 2 3 7 7 2" xfId="7629"/>
    <cellStyle name="Normal 2 2 3 7 7 2 2" xfId="16659"/>
    <cellStyle name="Normal 2 2 3 7 7 3" xfId="12177"/>
    <cellStyle name="Normal 2 2 3 7 8" xfId="4641"/>
    <cellStyle name="Normal 2 2 3 7 8 2" xfId="13671"/>
    <cellStyle name="Normal 2 2 3 7 9" xfId="9189"/>
    <cellStyle name="Normal 2 2 3 8" xfId="182"/>
    <cellStyle name="Normal 2 2 3 8 2" xfId="368"/>
    <cellStyle name="Normal 2 2 3 8 2 2" xfId="1111"/>
    <cellStyle name="Normal 2 2 3 8 2 2 2" xfId="2605"/>
    <cellStyle name="Normal 2 2 3 8 2 2 2 2" xfId="7087"/>
    <cellStyle name="Normal 2 2 3 8 2 2 2 2 2" xfId="16117"/>
    <cellStyle name="Normal 2 2 3 8 2 2 2 3" xfId="11635"/>
    <cellStyle name="Normal 2 2 3 8 2 2 3" xfId="4099"/>
    <cellStyle name="Normal 2 2 3 8 2 2 3 2" xfId="8581"/>
    <cellStyle name="Normal 2 2 3 8 2 2 3 2 2" xfId="17611"/>
    <cellStyle name="Normal 2 2 3 8 2 2 3 3" xfId="13129"/>
    <cellStyle name="Normal 2 2 3 8 2 2 4" xfId="5593"/>
    <cellStyle name="Normal 2 2 3 8 2 2 4 2" xfId="14623"/>
    <cellStyle name="Normal 2 2 3 8 2 2 5" xfId="10141"/>
    <cellStyle name="Normal 2 2 3 8 2 3" xfId="1862"/>
    <cellStyle name="Normal 2 2 3 8 2 3 2" xfId="6344"/>
    <cellStyle name="Normal 2 2 3 8 2 3 2 2" xfId="15374"/>
    <cellStyle name="Normal 2 2 3 8 2 3 3" xfId="10892"/>
    <cellStyle name="Normal 2 2 3 8 2 4" xfId="3356"/>
    <cellStyle name="Normal 2 2 3 8 2 4 2" xfId="7838"/>
    <cellStyle name="Normal 2 2 3 8 2 4 2 2" xfId="16868"/>
    <cellStyle name="Normal 2 2 3 8 2 4 3" xfId="12386"/>
    <cellStyle name="Normal 2 2 3 8 2 5" xfId="4850"/>
    <cellStyle name="Normal 2 2 3 8 2 5 2" xfId="13880"/>
    <cellStyle name="Normal 2 2 3 8 2 6" xfId="9398"/>
    <cellStyle name="Normal 2 2 3 8 3" xfId="554"/>
    <cellStyle name="Normal 2 2 3 8 3 2" xfId="1301"/>
    <cellStyle name="Normal 2 2 3 8 3 2 2" xfId="2795"/>
    <cellStyle name="Normal 2 2 3 8 3 2 2 2" xfId="7277"/>
    <cellStyle name="Normal 2 2 3 8 3 2 2 2 2" xfId="16307"/>
    <cellStyle name="Normal 2 2 3 8 3 2 2 3" xfId="11825"/>
    <cellStyle name="Normal 2 2 3 8 3 2 3" xfId="4289"/>
    <cellStyle name="Normal 2 2 3 8 3 2 3 2" xfId="8771"/>
    <cellStyle name="Normal 2 2 3 8 3 2 3 2 2" xfId="17801"/>
    <cellStyle name="Normal 2 2 3 8 3 2 3 3" xfId="13319"/>
    <cellStyle name="Normal 2 2 3 8 3 2 4" xfId="5783"/>
    <cellStyle name="Normal 2 2 3 8 3 2 4 2" xfId="14813"/>
    <cellStyle name="Normal 2 2 3 8 3 2 5" xfId="10331"/>
    <cellStyle name="Normal 2 2 3 8 3 3" xfId="2048"/>
    <cellStyle name="Normal 2 2 3 8 3 3 2" xfId="6530"/>
    <cellStyle name="Normal 2 2 3 8 3 3 2 2" xfId="15560"/>
    <cellStyle name="Normal 2 2 3 8 3 3 3" xfId="11078"/>
    <cellStyle name="Normal 2 2 3 8 3 4" xfId="3542"/>
    <cellStyle name="Normal 2 2 3 8 3 4 2" xfId="8024"/>
    <cellStyle name="Normal 2 2 3 8 3 4 2 2" xfId="17054"/>
    <cellStyle name="Normal 2 2 3 8 3 4 3" xfId="12572"/>
    <cellStyle name="Normal 2 2 3 8 3 5" xfId="5036"/>
    <cellStyle name="Normal 2 2 3 8 3 5 2" xfId="14066"/>
    <cellStyle name="Normal 2 2 3 8 3 6" xfId="9584"/>
    <cellStyle name="Normal 2 2 3 8 4" xfId="740"/>
    <cellStyle name="Normal 2 2 3 8 4 2" xfId="1487"/>
    <cellStyle name="Normal 2 2 3 8 4 2 2" xfId="2981"/>
    <cellStyle name="Normal 2 2 3 8 4 2 2 2" xfId="7463"/>
    <cellStyle name="Normal 2 2 3 8 4 2 2 2 2" xfId="16493"/>
    <cellStyle name="Normal 2 2 3 8 4 2 2 3" xfId="12011"/>
    <cellStyle name="Normal 2 2 3 8 4 2 3" xfId="4475"/>
    <cellStyle name="Normal 2 2 3 8 4 2 3 2" xfId="8957"/>
    <cellStyle name="Normal 2 2 3 8 4 2 3 2 2" xfId="17987"/>
    <cellStyle name="Normal 2 2 3 8 4 2 3 3" xfId="13505"/>
    <cellStyle name="Normal 2 2 3 8 4 2 4" xfId="5969"/>
    <cellStyle name="Normal 2 2 3 8 4 2 4 2" xfId="14999"/>
    <cellStyle name="Normal 2 2 3 8 4 2 5" xfId="10517"/>
    <cellStyle name="Normal 2 2 3 8 4 3" xfId="2234"/>
    <cellStyle name="Normal 2 2 3 8 4 3 2" xfId="6716"/>
    <cellStyle name="Normal 2 2 3 8 4 3 2 2" xfId="15746"/>
    <cellStyle name="Normal 2 2 3 8 4 3 3" xfId="11264"/>
    <cellStyle name="Normal 2 2 3 8 4 4" xfId="3728"/>
    <cellStyle name="Normal 2 2 3 8 4 4 2" xfId="8210"/>
    <cellStyle name="Normal 2 2 3 8 4 4 2 2" xfId="17240"/>
    <cellStyle name="Normal 2 2 3 8 4 4 3" xfId="12758"/>
    <cellStyle name="Normal 2 2 3 8 4 5" xfId="5222"/>
    <cellStyle name="Normal 2 2 3 8 4 5 2" xfId="14252"/>
    <cellStyle name="Normal 2 2 3 8 4 6" xfId="9770"/>
    <cellStyle name="Normal 2 2 3 8 5" xfId="927"/>
    <cellStyle name="Normal 2 2 3 8 5 2" xfId="2421"/>
    <cellStyle name="Normal 2 2 3 8 5 2 2" xfId="6903"/>
    <cellStyle name="Normal 2 2 3 8 5 2 2 2" xfId="15933"/>
    <cellStyle name="Normal 2 2 3 8 5 2 3" xfId="11451"/>
    <cellStyle name="Normal 2 2 3 8 5 3" xfId="3915"/>
    <cellStyle name="Normal 2 2 3 8 5 3 2" xfId="8397"/>
    <cellStyle name="Normal 2 2 3 8 5 3 2 2" xfId="17427"/>
    <cellStyle name="Normal 2 2 3 8 5 3 3" xfId="12945"/>
    <cellStyle name="Normal 2 2 3 8 5 4" xfId="5409"/>
    <cellStyle name="Normal 2 2 3 8 5 4 2" xfId="14439"/>
    <cellStyle name="Normal 2 2 3 8 5 5" xfId="9957"/>
    <cellStyle name="Normal 2 2 3 8 6" xfId="1676"/>
    <cellStyle name="Normal 2 2 3 8 6 2" xfId="6158"/>
    <cellStyle name="Normal 2 2 3 8 6 2 2" xfId="15188"/>
    <cellStyle name="Normal 2 2 3 8 6 3" xfId="10706"/>
    <cellStyle name="Normal 2 2 3 8 7" xfId="3170"/>
    <cellStyle name="Normal 2 2 3 8 7 2" xfId="7652"/>
    <cellStyle name="Normal 2 2 3 8 7 2 2" xfId="16682"/>
    <cellStyle name="Normal 2 2 3 8 7 3" xfId="12200"/>
    <cellStyle name="Normal 2 2 3 8 8" xfId="4664"/>
    <cellStyle name="Normal 2 2 3 8 8 2" xfId="13694"/>
    <cellStyle name="Normal 2 2 3 8 9" xfId="9212"/>
    <cellStyle name="Normal 2 2 3 9" xfId="205"/>
    <cellStyle name="Normal 2 2 3 9 2" xfId="950"/>
    <cellStyle name="Normal 2 2 3 9 2 2" xfId="2444"/>
    <cellStyle name="Normal 2 2 3 9 2 2 2" xfId="6926"/>
    <cellStyle name="Normal 2 2 3 9 2 2 2 2" xfId="15956"/>
    <cellStyle name="Normal 2 2 3 9 2 2 3" xfId="11474"/>
    <cellStyle name="Normal 2 2 3 9 2 3" xfId="3938"/>
    <cellStyle name="Normal 2 2 3 9 2 3 2" xfId="8420"/>
    <cellStyle name="Normal 2 2 3 9 2 3 2 2" xfId="17450"/>
    <cellStyle name="Normal 2 2 3 9 2 3 3" xfId="12968"/>
    <cellStyle name="Normal 2 2 3 9 2 4" xfId="5432"/>
    <cellStyle name="Normal 2 2 3 9 2 4 2" xfId="14462"/>
    <cellStyle name="Normal 2 2 3 9 2 5" xfId="9980"/>
    <cellStyle name="Normal 2 2 3 9 3" xfId="1699"/>
    <cellStyle name="Normal 2 2 3 9 3 2" xfId="6181"/>
    <cellStyle name="Normal 2 2 3 9 3 2 2" xfId="15211"/>
    <cellStyle name="Normal 2 2 3 9 3 3" xfId="10729"/>
    <cellStyle name="Normal 2 2 3 9 4" xfId="3193"/>
    <cellStyle name="Normal 2 2 3 9 4 2" xfId="7675"/>
    <cellStyle name="Normal 2 2 3 9 4 2 2" xfId="16705"/>
    <cellStyle name="Normal 2 2 3 9 4 3" xfId="12223"/>
    <cellStyle name="Normal 2 2 3 9 5" xfId="4687"/>
    <cellStyle name="Normal 2 2 3 9 5 2" xfId="13717"/>
    <cellStyle name="Normal 2 2 3 9 6" xfId="9235"/>
    <cellStyle name="Normal 2 2 4" xfId="32"/>
    <cellStyle name="Normal 2 2 4 2" xfId="218"/>
    <cellStyle name="Normal 2 2 4 2 2" xfId="963"/>
    <cellStyle name="Normal 2 2 4 2 2 2" xfId="2457"/>
    <cellStyle name="Normal 2 2 4 2 2 2 2" xfId="6939"/>
    <cellStyle name="Normal 2 2 4 2 2 2 2 2" xfId="15969"/>
    <cellStyle name="Normal 2 2 4 2 2 2 3" xfId="11487"/>
    <cellStyle name="Normal 2 2 4 2 2 3" xfId="3951"/>
    <cellStyle name="Normal 2 2 4 2 2 3 2" xfId="8433"/>
    <cellStyle name="Normal 2 2 4 2 2 3 2 2" xfId="17463"/>
    <cellStyle name="Normal 2 2 4 2 2 3 3" xfId="12981"/>
    <cellStyle name="Normal 2 2 4 2 2 4" xfId="5445"/>
    <cellStyle name="Normal 2 2 4 2 2 4 2" xfId="14475"/>
    <cellStyle name="Normal 2 2 4 2 2 5" xfId="9993"/>
    <cellStyle name="Normal 2 2 4 2 3" xfId="1712"/>
    <cellStyle name="Normal 2 2 4 2 3 2" xfId="6194"/>
    <cellStyle name="Normal 2 2 4 2 3 2 2" xfId="15224"/>
    <cellStyle name="Normal 2 2 4 2 3 3" xfId="10742"/>
    <cellStyle name="Normal 2 2 4 2 4" xfId="3206"/>
    <cellStyle name="Normal 2 2 4 2 4 2" xfId="7688"/>
    <cellStyle name="Normal 2 2 4 2 4 2 2" xfId="16718"/>
    <cellStyle name="Normal 2 2 4 2 4 3" xfId="12236"/>
    <cellStyle name="Normal 2 2 4 2 5" xfId="4700"/>
    <cellStyle name="Normal 2 2 4 2 5 2" xfId="13730"/>
    <cellStyle name="Normal 2 2 4 2 6" xfId="9248"/>
    <cellStyle name="Normal 2 2 4 3" xfId="404"/>
    <cellStyle name="Normal 2 2 4 3 2" xfId="1151"/>
    <cellStyle name="Normal 2 2 4 3 2 2" xfId="2645"/>
    <cellStyle name="Normal 2 2 4 3 2 2 2" xfId="7127"/>
    <cellStyle name="Normal 2 2 4 3 2 2 2 2" xfId="16157"/>
    <cellStyle name="Normal 2 2 4 3 2 2 3" xfId="11675"/>
    <cellStyle name="Normal 2 2 4 3 2 3" xfId="4139"/>
    <cellStyle name="Normal 2 2 4 3 2 3 2" xfId="8621"/>
    <cellStyle name="Normal 2 2 4 3 2 3 2 2" xfId="17651"/>
    <cellStyle name="Normal 2 2 4 3 2 3 3" xfId="13169"/>
    <cellStyle name="Normal 2 2 4 3 2 4" xfId="5633"/>
    <cellStyle name="Normal 2 2 4 3 2 4 2" xfId="14663"/>
    <cellStyle name="Normal 2 2 4 3 2 5" xfId="10181"/>
    <cellStyle name="Normal 2 2 4 3 3" xfId="1898"/>
    <cellStyle name="Normal 2 2 4 3 3 2" xfId="6380"/>
    <cellStyle name="Normal 2 2 4 3 3 2 2" xfId="15410"/>
    <cellStyle name="Normal 2 2 4 3 3 3" xfId="10928"/>
    <cellStyle name="Normal 2 2 4 3 4" xfId="3392"/>
    <cellStyle name="Normal 2 2 4 3 4 2" xfId="7874"/>
    <cellStyle name="Normal 2 2 4 3 4 2 2" xfId="16904"/>
    <cellStyle name="Normal 2 2 4 3 4 3" xfId="12422"/>
    <cellStyle name="Normal 2 2 4 3 5" xfId="4886"/>
    <cellStyle name="Normal 2 2 4 3 5 2" xfId="13916"/>
    <cellStyle name="Normal 2 2 4 3 6" xfId="9434"/>
    <cellStyle name="Normal 2 2 4 4" xfId="590"/>
    <cellStyle name="Normal 2 2 4 4 2" xfId="1337"/>
    <cellStyle name="Normal 2 2 4 4 2 2" xfId="2831"/>
    <cellStyle name="Normal 2 2 4 4 2 2 2" xfId="7313"/>
    <cellStyle name="Normal 2 2 4 4 2 2 2 2" xfId="16343"/>
    <cellStyle name="Normal 2 2 4 4 2 2 3" xfId="11861"/>
    <cellStyle name="Normal 2 2 4 4 2 3" xfId="4325"/>
    <cellStyle name="Normal 2 2 4 4 2 3 2" xfId="8807"/>
    <cellStyle name="Normal 2 2 4 4 2 3 2 2" xfId="17837"/>
    <cellStyle name="Normal 2 2 4 4 2 3 3" xfId="13355"/>
    <cellStyle name="Normal 2 2 4 4 2 4" xfId="5819"/>
    <cellStyle name="Normal 2 2 4 4 2 4 2" xfId="14849"/>
    <cellStyle name="Normal 2 2 4 4 2 5" xfId="10367"/>
    <cellStyle name="Normal 2 2 4 4 3" xfId="2084"/>
    <cellStyle name="Normal 2 2 4 4 3 2" xfId="6566"/>
    <cellStyle name="Normal 2 2 4 4 3 2 2" xfId="15596"/>
    <cellStyle name="Normal 2 2 4 4 3 3" xfId="11114"/>
    <cellStyle name="Normal 2 2 4 4 4" xfId="3578"/>
    <cellStyle name="Normal 2 2 4 4 4 2" xfId="8060"/>
    <cellStyle name="Normal 2 2 4 4 4 2 2" xfId="17090"/>
    <cellStyle name="Normal 2 2 4 4 4 3" xfId="12608"/>
    <cellStyle name="Normal 2 2 4 4 5" xfId="5072"/>
    <cellStyle name="Normal 2 2 4 4 5 2" xfId="14102"/>
    <cellStyle name="Normal 2 2 4 4 6" xfId="9620"/>
    <cellStyle name="Normal 2 2 4 5" xfId="777"/>
    <cellStyle name="Normal 2 2 4 5 2" xfId="2271"/>
    <cellStyle name="Normal 2 2 4 5 2 2" xfId="6753"/>
    <cellStyle name="Normal 2 2 4 5 2 2 2" xfId="15783"/>
    <cellStyle name="Normal 2 2 4 5 2 3" xfId="11301"/>
    <cellStyle name="Normal 2 2 4 5 3" xfId="3765"/>
    <cellStyle name="Normal 2 2 4 5 3 2" xfId="8247"/>
    <cellStyle name="Normal 2 2 4 5 3 2 2" xfId="17277"/>
    <cellStyle name="Normal 2 2 4 5 3 3" xfId="12795"/>
    <cellStyle name="Normal 2 2 4 5 4" xfId="5259"/>
    <cellStyle name="Normal 2 2 4 5 4 2" xfId="14289"/>
    <cellStyle name="Normal 2 2 4 5 5" xfId="9807"/>
    <cellStyle name="Normal 2 2 4 6" xfId="1526"/>
    <cellStyle name="Normal 2 2 4 6 2" xfId="6008"/>
    <cellStyle name="Normal 2 2 4 6 2 2" xfId="15038"/>
    <cellStyle name="Normal 2 2 4 6 3" xfId="10556"/>
    <cellStyle name="Normal 2 2 4 7" xfId="3020"/>
    <cellStyle name="Normal 2 2 4 7 2" xfId="7502"/>
    <cellStyle name="Normal 2 2 4 7 2 2" xfId="16532"/>
    <cellStyle name="Normal 2 2 4 7 3" xfId="12050"/>
    <cellStyle name="Normal 2 2 4 8" xfId="4514"/>
    <cellStyle name="Normal 2 2 4 8 2" xfId="13544"/>
    <cellStyle name="Normal 2 2 4 9" xfId="9062"/>
    <cellStyle name="Normal 2 2 5" xfId="55"/>
    <cellStyle name="Normal 2 2 5 2" xfId="241"/>
    <cellStyle name="Normal 2 2 5 2 2" xfId="986"/>
    <cellStyle name="Normal 2 2 5 2 2 2" xfId="2480"/>
    <cellStyle name="Normal 2 2 5 2 2 2 2" xfId="6962"/>
    <cellStyle name="Normal 2 2 5 2 2 2 2 2" xfId="15992"/>
    <cellStyle name="Normal 2 2 5 2 2 2 3" xfId="11510"/>
    <cellStyle name="Normal 2 2 5 2 2 3" xfId="3974"/>
    <cellStyle name="Normal 2 2 5 2 2 3 2" xfId="8456"/>
    <cellStyle name="Normal 2 2 5 2 2 3 2 2" xfId="17486"/>
    <cellStyle name="Normal 2 2 5 2 2 3 3" xfId="13004"/>
    <cellStyle name="Normal 2 2 5 2 2 4" xfId="5468"/>
    <cellStyle name="Normal 2 2 5 2 2 4 2" xfId="14498"/>
    <cellStyle name="Normal 2 2 5 2 2 5" xfId="10016"/>
    <cellStyle name="Normal 2 2 5 2 3" xfId="1735"/>
    <cellStyle name="Normal 2 2 5 2 3 2" xfId="6217"/>
    <cellStyle name="Normal 2 2 5 2 3 2 2" xfId="15247"/>
    <cellStyle name="Normal 2 2 5 2 3 3" xfId="10765"/>
    <cellStyle name="Normal 2 2 5 2 4" xfId="3229"/>
    <cellStyle name="Normal 2 2 5 2 4 2" xfId="7711"/>
    <cellStyle name="Normal 2 2 5 2 4 2 2" xfId="16741"/>
    <cellStyle name="Normal 2 2 5 2 4 3" xfId="12259"/>
    <cellStyle name="Normal 2 2 5 2 5" xfId="4723"/>
    <cellStyle name="Normal 2 2 5 2 5 2" xfId="13753"/>
    <cellStyle name="Normal 2 2 5 2 6" xfId="9271"/>
    <cellStyle name="Normal 2 2 5 3" xfId="427"/>
    <cellStyle name="Normal 2 2 5 3 2" xfId="1174"/>
    <cellStyle name="Normal 2 2 5 3 2 2" xfId="2668"/>
    <cellStyle name="Normal 2 2 5 3 2 2 2" xfId="7150"/>
    <cellStyle name="Normal 2 2 5 3 2 2 2 2" xfId="16180"/>
    <cellStyle name="Normal 2 2 5 3 2 2 3" xfId="11698"/>
    <cellStyle name="Normal 2 2 5 3 2 3" xfId="4162"/>
    <cellStyle name="Normal 2 2 5 3 2 3 2" xfId="8644"/>
    <cellStyle name="Normal 2 2 5 3 2 3 2 2" xfId="17674"/>
    <cellStyle name="Normal 2 2 5 3 2 3 3" xfId="13192"/>
    <cellStyle name="Normal 2 2 5 3 2 4" xfId="5656"/>
    <cellStyle name="Normal 2 2 5 3 2 4 2" xfId="14686"/>
    <cellStyle name="Normal 2 2 5 3 2 5" xfId="10204"/>
    <cellStyle name="Normal 2 2 5 3 3" xfId="1921"/>
    <cellStyle name="Normal 2 2 5 3 3 2" xfId="6403"/>
    <cellStyle name="Normal 2 2 5 3 3 2 2" xfId="15433"/>
    <cellStyle name="Normal 2 2 5 3 3 3" xfId="10951"/>
    <cellStyle name="Normal 2 2 5 3 4" xfId="3415"/>
    <cellStyle name="Normal 2 2 5 3 4 2" xfId="7897"/>
    <cellStyle name="Normal 2 2 5 3 4 2 2" xfId="16927"/>
    <cellStyle name="Normal 2 2 5 3 4 3" xfId="12445"/>
    <cellStyle name="Normal 2 2 5 3 5" xfId="4909"/>
    <cellStyle name="Normal 2 2 5 3 5 2" xfId="13939"/>
    <cellStyle name="Normal 2 2 5 3 6" xfId="9457"/>
    <cellStyle name="Normal 2 2 5 4" xfId="613"/>
    <cellStyle name="Normal 2 2 5 4 2" xfId="1360"/>
    <cellStyle name="Normal 2 2 5 4 2 2" xfId="2854"/>
    <cellStyle name="Normal 2 2 5 4 2 2 2" xfId="7336"/>
    <cellStyle name="Normal 2 2 5 4 2 2 2 2" xfId="16366"/>
    <cellStyle name="Normal 2 2 5 4 2 2 3" xfId="11884"/>
    <cellStyle name="Normal 2 2 5 4 2 3" xfId="4348"/>
    <cellStyle name="Normal 2 2 5 4 2 3 2" xfId="8830"/>
    <cellStyle name="Normal 2 2 5 4 2 3 2 2" xfId="17860"/>
    <cellStyle name="Normal 2 2 5 4 2 3 3" xfId="13378"/>
    <cellStyle name="Normal 2 2 5 4 2 4" xfId="5842"/>
    <cellStyle name="Normal 2 2 5 4 2 4 2" xfId="14872"/>
    <cellStyle name="Normal 2 2 5 4 2 5" xfId="10390"/>
    <cellStyle name="Normal 2 2 5 4 3" xfId="2107"/>
    <cellStyle name="Normal 2 2 5 4 3 2" xfId="6589"/>
    <cellStyle name="Normal 2 2 5 4 3 2 2" xfId="15619"/>
    <cellStyle name="Normal 2 2 5 4 3 3" xfId="11137"/>
    <cellStyle name="Normal 2 2 5 4 4" xfId="3601"/>
    <cellStyle name="Normal 2 2 5 4 4 2" xfId="8083"/>
    <cellStyle name="Normal 2 2 5 4 4 2 2" xfId="17113"/>
    <cellStyle name="Normal 2 2 5 4 4 3" xfId="12631"/>
    <cellStyle name="Normal 2 2 5 4 5" xfId="5095"/>
    <cellStyle name="Normal 2 2 5 4 5 2" xfId="14125"/>
    <cellStyle name="Normal 2 2 5 4 6" xfId="9643"/>
    <cellStyle name="Normal 2 2 5 5" xfId="800"/>
    <cellStyle name="Normal 2 2 5 5 2" xfId="2294"/>
    <cellStyle name="Normal 2 2 5 5 2 2" xfId="6776"/>
    <cellStyle name="Normal 2 2 5 5 2 2 2" xfId="15806"/>
    <cellStyle name="Normal 2 2 5 5 2 3" xfId="11324"/>
    <cellStyle name="Normal 2 2 5 5 3" xfId="3788"/>
    <cellStyle name="Normal 2 2 5 5 3 2" xfId="8270"/>
    <cellStyle name="Normal 2 2 5 5 3 2 2" xfId="17300"/>
    <cellStyle name="Normal 2 2 5 5 3 3" xfId="12818"/>
    <cellStyle name="Normal 2 2 5 5 4" xfId="5282"/>
    <cellStyle name="Normal 2 2 5 5 4 2" xfId="14312"/>
    <cellStyle name="Normal 2 2 5 5 5" xfId="9830"/>
    <cellStyle name="Normal 2 2 5 6" xfId="1549"/>
    <cellStyle name="Normal 2 2 5 6 2" xfId="6031"/>
    <cellStyle name="Normal 2 2 5 6 2 2" xfId="15061"/>
    <cellStyle name="Normal 2 2 5 6 3" xfId="10579"/>
    <cellStyle name="Normal 2 2 5 7" xfId="3043"/>
    <cellStyle name="Normal 2 2 5 7 2" xfId="7525"/>
    <cellStyle name="Normal 2 2 5 7 2 2" xfId="16555"/>
    <cellStyle name="Normal 2 2 5 7 3" xfId="12073"/>
    <cellStyle name="Normal 2 2 5 8" xfId="4537"/>
    <cellStyle name="Normal 2 2 5 8 2" xfId="13567"/>
    <cellStyle name="Normal 2 2 5 9" xfId="9085"/>
    <cellStyle name="Normal 2 2 6" xfId="79"/>
    <cellStyle name="Normal 2 2 6 2" xfId="265"/>
    <cellStyle name="Normal 2 2 6 2 2" xfId="1009"/>
    <cellStyle name="Normal 2 2 6 2 2 2" xfId="2503"/>
    <cellStyle name="Normal 2 2 6 2 2 2 2" xfId="6985"/>
    <cellStyle name="Normal 2 2 6 2 2 2 2 2" xfId="16015"/>
    <cellStyle name="Normal 2 2 6 2 2 2 3" xfId="11533"/>
    <cellStyle name="Normal 2 2 6 2 2 3" xfId="3997"/>
    <cellStyle name="Normal 2 2 6 2 2 3 2" xfId="8479"/>
    <cellStyle name="Normal 2 2 6 2 2 3 2 2" xfId="17509"/>
    <cellStyle name="Normal 2 2 6 2 2 3 3" xfId="13027"/>
    <cellStyle name="Normal 2 2 6 2 2 4" xfId="5491"/>
    <cellStyle name="Normal 2 2 6 2 2 4 2" xfId="14521"/>
    <cellStyle name="Normal 2 2 6 2 2 5" xfId="10039"/>
    <cellStyle name="Normal 2 2 6 2 3" xfId="1759"/>
    <cellStyle name="Normal 2 2 6 2 3 2" xfId="6241"/>
    <cellStyle name="Normal 2 2 6 2 3 2 2" xfId="15271"/>
    <cellStyle name="Normal 2 2 6 2 3 3" xfId="10789"/>
    <cellStyle name="Normal 2 2 6 2 4" xfId="3253"/>
    <cellStyle name="Normal 2 2 6 2 4 2" xfId="7735"/>
    <cellStyle name="Normal 2 2 6 2 4 2 2" xfId="16765"/>
    <cellStyle name="Normal 2 2 6 2 4 3" xfId="12283"/>
    <cellStyle name="Normal 2 2 6 2 5" xfId="4747"/>
    <cellStyle name="Normal 2 2 6 2 5 2" xfId="13777"/>
    <cellStyle name="Normal 2 2 6 2 6" xfId="9295"/>
    <cellStyle name="Normal 2 2 6 3" xfId="451"/>
    <cellStyle name="Normal 2 2 6 3 2" xfId="1198"/>
    <cellStyle name="Normal 2 2 6 3 2 2" xfId="2692"/>
    <cellStyle name="Normal 2 2 6 3 2 2 2" xfId="7174"/>
    <cellStyle name="Normal 2 2 6 3 2 2 2 2" xfId="16204"/>
    <cellStyle name="Normal 2 2 6 3 2 2 3" xfId="11722"/>
    <cellStyle name="Normal 2 2 6 3 2 3" xfId="4186"/>
    <cellStyle name="Normal 2 2 6 3 2 3 2" xfId="8668"/>
    <cellStyle name="Normal 2 2 6 3 2 3 2 2" xfId="17698"/>
    <cellStyle name="Normal 2 2 6 3 2 3 3" xfId="13216"/>
    <cellStyle name="Normal 2 2 6 3 2 4" xfId="5680"/>
    <cellStyle name="Normal 2 2 6 3 2 4 2" xfId="14710"/>
    <cellStyle name="Normal 2 2 6 3 2 5" xfId="10228"/>
    <cellStyle name="Normal 2 2 6 3 3" xfId="1945"/>
    <cellStyle name="Normal 2 2 6 3 3 2" xfId="6427"/>
    <cellStyle name="Normal 2 2 6 3 3 2 2" xfId="15457"/>
    <cellStyle name="Normal 2 2 6 3 3 3" xfId="10975"/>
    <cellStyle name="Normal 2 2 6 3 4" xfId="3439"/>
    <cellStyle name="Normal 2 2 6 3 4 2" xfId="7921"/>
    <cellStyle name="Normal 2 2 6 3 4 2 2" xfId="16951"/>
    <cellStyle name="Normal 2 2 6 3 4 3" xfId="12469"/>
    <cellStyle name="Normal 2 2 6 3 5" xfId="4933"/>
    <cellStyle name="Normal 2 2 6 3 5 2" xfId="13963"/>
    <cellStyle name="Normal 2 2 6 3 6" xfId="9481"/>
    <cellStyle name="Normal 2 2 6 4" xfId="637"/>
    <cellStyle name="Normal 2 2 6 4 2" xfId="1384"/>
    <cellStyle name="Normal 2 2 6 4 2 2" xfId="2878"/>
    <cellStyle name="Normal 2 2 6 4 2 2 2" xfId="7360"/>
    <cellStyle name="Normal 2 2 6 4 2 2 2 2" xfId="16390"/>
    <cellStyle name="Normal 2 2 6 4 2 2 3" xfId="11908"/>
    <cellStyle name="Normal 2 2 6 4 2 3" xfId="4372"/>
    <cellStyle name="Normal 2 2 6 4 2 3 2" xfId="8854"/>
    <cellStyle name="Normal 2 2 6 4 2 3 2 2" xfId="17884"/>
    <cellStyle name="Normal 2 2 6 4 2 3 3" xfId="13402"/>
    <cellStyle name="Normal 2 2 6 4 2 4" xfId="5866"/>
    <cellStyle name="Normal 2 2 6 4 2 4 2" xfId="14896"/>
    <cellStyle name="Normal 2 2 6 4 2 5" xfId="10414"/>
    <cellStyle name="Normal 2 2 6 4 3" xfId="2131"/>
    <cellStyle name="Normal 2 2 6 4 3 2" xfId="6613"/>
    <cellStyle name="Normal 2 2 6 4 3 2 2" xfId="15643"/>
    <cellStyle name="Normal 2 2 6 4 3 3" xfId="11161"/>
    <cellStyle name="Normal 2 2 6 4 4" xfId="3625"/>
    <cellStyle name="Normal 2 2 6 4 4 2" xfId="8107"/>
    <cellStyle name="Normal 2 2 6 4 4 2 2" xfId="17137"/>
    <cellStyle name="Normal 2 2 6 4 4 3" xfId="12655"/>
    <cellStyle name="Normal 2 2 6 4 5" xfId="5119"/>
    <cellStyle name="Normal 2 2 6 4 5 2" xfId="14149"/>
    <cellStyle name="Normal 2 2 6 4 6" xfId="9667"/>
    <cellStyle name="Normal 2 2 6 5" xfId="824"/>
    <cellStyle name="Normal 2 2 6 5 2" xfId="2318"/>
    <cellStyle name="Normal 2 2 6 5 2 2" xfId="6800"/>
    <cellStyle name="Normal 2 2 6 5 2 2 2" xfId="15830"/>
    <cellStyle name="Normal 2 2 6 5 2 3" xfId="11348"/>
    <cellStyle name="Normal 2 2 6 5 3" xfId="3812"/>
    <cellStyle name="Normal 2 2 6 5 3 2" xfId="8294"/>
    <cellStyle name="Normal 2 2 6 5 3 2 2" xfId="17324"/>
    <cellStyle name="Normal 2 2 6 5 3 3" xfId="12842"/>
    <cellStyle name="Normal 2 2 6 5 4" xfId="5306"/>
    <cellStyle name="Normal 2 2 6 5 4 2" xfId="14336"/>
    <cellStyle name="Normal 2 2 6 5 5" xfId="9854"/>
    <cellStyle name="Normal 2 2 6 6" xfId="1573"/>
    <cellStyle name="Normal 2 2 6 6 2" xfId="6055"/>
    <cellStyle name="Normal 2 2 6 6 2 2" xfId="15085"/>
    <cellStyle name="Normal 2 2 6 6 3" xfId="10603"/>
    <cellStyle name="Normal 2 2 6 7" xfId="3067"/>
    <cellStyle name="Normal 2 2 6 7 2" xfId="7549"/>
    <cellStyle name="Normal 2 2 6 7 2 2" xfId="16579"/>
    <cellStyle name="Normal 2 2 6 7 3" xfId="12097"/>
    <cellStyle name="Normal 2 2 6 8" xfId="4561"/>
    <cellStyle name="Normal 2 2 6 8 2" xfId="13591"/>
    <cellStyle name="Normal 2 2 6 9" xfId="9109"/>
    <cellStyle name="Normal 2 2 7" xfId="100"/>
    <cellStyle name="Normal 2 2 7 2" xfId="286"/>
    <cellStyle name="Normal 2 2 7 2 2" xfId="1029"/>
    <cellStyle name="Normal 2 2 7 2 2 2" xfId="2523"/>
    <cellStyle name="Normal 2 2 7 2 2 2 2" xfId="7005"/>
    <cellStyle name="Normal 2 2 7 2 2 2 2 2" xfId="16035"/>
    <cellStyle name="Normal 2 2 7 2 2 2 3" xfId="11553"/>
    <cellStyle name="Normal 2 2 7 2 2 3" xfId="4017"/>
    <cellStyle name="Normal 2 2 7 2 2 3 2" xfId="8499"/>
    <cellStyle name="Normal 2 2 7 2 2 3 2 2" xfId="17529"/>
    <cellStyle name="Normal 2 2 7 2 2 3 3" xfId="13047"/>
    <cellStyle name="Normal 2 2 7 2 2 4" xfId="5511"/>
    <cellStyle name="Normal 2 2 7 2 2 4 2" xfId="14541"/>
    <cellStyle name="Normal 2 2 7 2 2 5" xfId="10059"/>
    <cellStyle name="Normal 2 2 7 2 3" xfId="1780"/>
    <cellStyle name="Normal 2 2 7 2 3 2" xfId="6262"/>
    <cellStyle name="Normal 2 2 7 2 3 2 2" xfId="15292"/>
    <cellStyle name="Normal 2 2 7 2 3 3" xfId="10810"/>
    <cellStyle name="Normal 2 2 7 2 4" xfId="3274"/>
    <cellStyle name="Normal 2 2 7 2 4 2" xfId="7756"/>
    <cellStyle name="Normal 2 2 7 2 4 2 2" xfId="16786"/>
    <cellStyle name="Normal 2 2 7 2 4 3" xfId="12304"/>
    <cellStyle name="Normal 2 2 7 2 5" xfId="4768"/>
    <cellStyle name="Normal 2 2 7 2 5 2" xfId="13798"/>
    <cellStyle name="Normal 2 2 7 2 6" xfId="9316"/>
    <cellStyle name="Normal 2 2 7 3" xfId="472"/>
    <cellStyle name="Normal 2 2 7 3 2" xfId="1219"/>
    <cellStyle name="Normal 2 2 7 3 2 2" xfId="2713"/>
    <cellStyle name="Normal 2 2 7 3 2 2 2" xfId="7195"/>
    <cellStyle name="Normal 2 2 7 3 2 2 2 2" xfId="16225"/>
    <cellStyle name="Normal 2 2 7 3 2 2 3" xfId="11743"/>
    <cellStyle name="Normal 2 2 7 3 2 3" xfId="4207"/>
    <cellStyle name="Normal 2 2 7 3 2 3 2" xfId="8689"/>
    <cellStyle name="Normal 2 2 7 3 2 3 2 2" xfId="17719"/>
    <cellStyle name="Normal 2 2 7 3 2 3 3" xfId="13237"/>
    <cellStyle name="Normal 2 2 7 3 2 4" xfId="5701"/>
    <cellStyle name="Normal 2 2 7 3 2 4 2" xfId="14731"/>
    <cellStyle name="Normal 2 2 7 3 2 5" xfId="10249"/>
    <cellStyle name="Normal 2 2 7 3 3" xfId="1966"/>
    <cellStyle name="Normal 2 2 7 3 3 2" xfId="6448"/>
    <cellStyle name="Normal 2 2 7 3 3 2 2" xfId="15478"/>
    <cellStyle name="Normal 2 2 7 3 3 3" xfId="10996"/>
    <cellStyle name="Normal 2 2 7 3 4" xfId="3460"/>
    <cellStyle name="Normal 2 2 7 3 4 2" xfId="7942"/>
    <cellStyle name="Normal 2 2 7 3 4 2 2" xfId="16972"/>
    <cellStyle name="Normal 2 2 7 3 4 3" xfId="12490"/>
    <cellStyle name="Normal 2 2 7 3 5" xfId="4954"/>
    <cellStyle name="Normal 2 2 7 3 5 2" xfId="13984"/>
    <cellStyle name="Normal 2 2 7 3 6" xfId="9502"/>
    <cellStyle name="Normal 2 2 7 4" xfId="658"/>
    <cellStyle name="Normal 2 2 7 4 2" xfId="1405"/>
    <cellStyle name="Normal 2 2 7 4 2 2" xfId="2899"/>
    <cellStyle name="Normal 2 2 7 4 2 2 2" xfId="7381"/>
    <cellStyle name="Normal 2 2 7 4 2 2 2 2" xfId="16411"/>
    <cellStyle name="Normal 2 2 7 4 2 2 3" xfId="11929"/>
    <cellStyle name="Normal 2 2 7 4 2 3" xfId="4393"/>
    <cellStyle name="Normal 2 2 7 4 2 3 2" xfId="8875"/>
    <cellStyle name="Normal 2 2 7 4 2 3 2 2" xfId="17905"/>
    <cellStyle name="Normal 2 2 7 4 2 3 3" xfId="13423"/>
    <cellStyle name="Normal 2 2 7 4 2 4" xfId="5887"/>
    <cellStyle name="Normal 2 2 7 4 2 4 2" xfId="14917"/>
    <cellStyle name="Normal 2 2 7 4 2 5" xfId="10435"/>
    <cellStyle name="Normal 2 2 7 4 3" xfId="2152"/>
    <cellStyle name="Normal 2 2 7 4 3 2" xfId="6634"/>
    <cellStyle name="Normal 2 2 7 4 3 2 2" xfId="15664"/>
    <cellStyle name="Normal 2 2 7 4 3 3" xfId="11182"/>
    <cellStyle name="Normal 2 2 7 4 4" xfId="3646"/>
    <cellStyle name="Normal 2 2 7 4 4 2" xfId="8128"/>
    <cellStyle name="Normal 2 2 7 4 4 2 2" xfId="17158"/>
    <cellStyle name="Normal 2 2 7 4 4 3" xfId="12676"/>
    <cellStyle name="Normal 2 2 7 4 5" xfId="5140"/>
    <cellStyle name="Normal 2 2 7 4 5 2" xfId="14170"/>
    <cellStyle name="Normal 2 2 7 4 6" xfId="9688"/>
    <cellStyle name="Normal 2 2 7 5" xfId="845"/>
    <cellStyle name="Normal 2 2 7 5 2" xfId="2339"/>
    <cellStyle name="Normal 2 2 7 5 2 2" xfId="6821"/>
    <cellStyle name="Normal 2 2 7 5 2 2 2" xfId="15851"/>
    <cellStyle name="Normal 2 2 7 5 2 3" xfId="11369"/>
    <cellStyle name="Normal 2 2 7 5 3" xfId="3833"/>
    <cellStyle name="Normal 2 2 7 5 3 2" xfId="8315"/>
    <cellStyle name="Normal 2 2 7 5 3 2 2" xfId="17345"/>
    <cellStyle name="Normal 2 2 7 5 3 3" xfId="12863"/>
    <cellStyle name="Normal 2 2 7 5 4" xfId="5327"/>
    <cellStyle name="Normal 2 2 7 5 4 2" xfId="14357"/>
    <cellStyle name="Normal 2 2 7 5 5" xfId="9875"/>
    <cellStyle name="Normal 2 2 7 6" xfId="1594"/>
    <cellStyle name="Normal 2 2 7 6 2" xfId="6076"/>
    <cellStyle name="Normal 2 2 7 6 2 2" xfId="15106"/>
    <cellStyle name="Normal 2 2 7 6 3" xfId="10624"/>
    <cellStyle name="Normal 2 2 7 7" xfId="3088"/>
    <cellStyle name="Normal 2 2 7 7 2" xfId="7570"/>
    <cellStyle name="Normal 2 2 7 7 2 2" xfId="16600"/>
    <cellStyle name="Normal 2 2 7 7 3" xfId="12118"/>
    <cellStyle name="Normal 2 2 7 8" xfId="4582"/>
    <cellStyle name="Normal 2 2 7 8 2" xfId="13612"/>
    <cellStyle name="Normal 2 2 7 9" xfId="9130"/>
    <cellStyle name="Normal 2 2 8" xfId="126"/>
    <cellStyle name="Normal 2 2 8 2" xfId="312"/>
    <cellStyle name="Normal 2 2 8 2 2" xfId="1055"/>
    <cellStyle name="Normal 2 2 8 2 2 2" xfId="2549"/>
    <cellStyle name="Normal 2 2 8 2 2 2 2" xfId="7031"/>
    <cellStyle name="Normal 2 2 8 2 2 2 2 2" xfId="16061"/>
    <cellStyle name="Normal 2 2 8 2 2 2 3" xfId="11579"/>
    <cellStyle name="Normal 2 2 8 2 2 3" xfId="4043"/>
    <cellStyle name="Normal 2 2 8 2 2 3 2" xfId="8525"/>
    <cellStyle name="Normal 2 2 8 2 2 3 2 2" xfId="17555"/>
    <cellStyle name="Normal 2 2 8 2 2 3 3" xfId="13073"/>
    <cellStyle name="Normal 2 2 8 2 2 4" xfId="5537"/>
    <cellStyle name="Normal 2 2 8 2 2 4 2" xfId="14567"/>
    <cellStyle name="Normal 2 2 8 2 2 5" xfId="10085"/>
    <cellStyle name="Normal 2 2 8 2 3" xfId="1806"/>
    <cellStyle name="Normal 2 2 8 2 3 2" xfId="6288"/>
    <cellStyle name="Normal 2 2 8 2 3 2 2" xfId="15318"/>
    <cellStyle name="Normal 2 2 8 2 3 3" xfId="10836"/>
    <cellStyle name="Normal 2 2 8 2 4" xfId="3300"/>
    <cellStyle name="Normal 2 2 8 2 4 2" xfId="7782"/>
    <cellStyle name="Normal 2 2 8 2 4 2 2" xfId="16812"/>
    <cellStyle name="Normal 2 2 8 2 4 3" xfId="12330"/>
    <cellStyle name="Normal 2 2 8 2 5" xfId="4794"/>
    <cellStyle name="Normal 2 2 8 2 5 2" xfId="13824"/>
    <cellStyle name="Normal 2 2 8 2 6" xfId="9342"/>
    <cellStyle name="Normal 2 2 8 3" xfId="498"/>
    <cellStyle name="Normal 2 2 8 3 2" xfId="1245"/>
    <cellStyle name="Normal 2 2 8 3 2 2" xfId="2739"/>
    <cellStyle name="Normal 2 2 8 3 2 2 2" xfId="7221"/>
    <cellStyle name="Normal 2 2 8 3 2 2 2 2" xfId="16251"/>
    <cellStyle name="Normal 2 2 8 3 2 2 3" xfId="11769"/>
    <cellStyle name="Normal 2 2 8 3 2 3" xfId="4233"/>
    <cellStyle name="Normal 2 2 8 3 2 3 2" xfId="8715"/>
    <cellStyle name="Normal 2 2 8 3 2 3 2 2" xfId="17745"/>
    <cellStyle name="Normal 2 2 8 3 2 3 3" xfId="13263"/>
    <cellStyle name="Normal 2 2 8 3 2 4" xfId="5727"/>
    <cellStyle name="Normal 2 2 8 3 2 4 2" xfId="14757"/>
    <cellStyle name="Normal 2 2 8 3 2 5" xfId="10275"/>
    <cellStyle name="Normal 2 2 8 3 3" xfId="1992"/>
    <cellStyle name="Normal 2 2 8 3 3 2" xfId="6474"/>
    <cellStyle name="Normal 2 2 8 3 3 2 2" xfId="15504"/>
    <cellStyle name="Normal 2 2 8 3 3 3" xfId="11022"/>
    <cellStyle name="Normal 2 2 8 3 4" xfId="3486"/>
    <cellStyle name="Normal 2 2 8 3 4 2" xfId="7968"/>
    <cellStyle name="Normal 2 2 8 3 4 2 2" xfId="16998"/>
    <cellStyle name="Normal 2 2 8 3 4 3" xfId="12516"/>
    <cellStyle name="Normal 2 2 8 3 5" xfId="4980"/>
    <cellStyle name="Normal 2 2 8 3 5 2" xfId="14010"/>
    <cellStyle name="Normal 2 2 8 3 6" xfId="9528"/>
    <cellStyle name="Normal 2 2 8 4" xfId="684"/>
    <cellStyle name="Normal 2 2 8 4 2" xfId="1431"/>
    <cellStyle name="Normal 2 2 8 4 2 2" xfId="2925"/>
    <cellStyle name="Normal 2 2 8 4 2 2 2" xfId="7407"/>
    <cellStyle name="Normal 2 2 8 4 2 2 2 2" xfId="16437"/>
    <cellStyle name="Normal 2 2 8 4 2 2 3" xfId="11955"/>
    <cellStyle name="Normal 2 2 8 4 2 3" xfId="4419"/>
    <cellStyle name="Normal 2 2 8 4 2 3 2" xfId="8901"/>
    <cellStyle name="Normal 2 2 8 4 2 3 2 2" xfId="17931"/>
    <cellStyle name="Normal 2 2 8 4 2 3 3" xfId="13449"/>
    <cellStyle name="Normal 2 2 8 4 2 4" xfId="5913"/>
    <cellStyle name="Normal 2 2 8 4 2 4 2" xfId="14943"/>
    <cellStyle name="Normal 2 2 8 4 2 5" xfId="10461"/>
    <cellStyle name="Normal 2 2 8 4 3" xfId="2178"/>
    <cellStyle name="Normal 2 2 8 4 3 2" xfId="6660"/>
    <cellStyle name="Normal 2 2 8 4 3 2 2" xfId="15690"/>
    <cellStyle name="Normal 2 2 8 4 3 3" xfId="11208"/>
    <cellStyle name="Normal 2 2 8 4 4" xfId="3672"/>
    <cellStyle name="Normal 2 2 8 4 4 2" xfId="8154"/>
    <cellStyle name="Normal 2 2 8 4 4 2 2" xfId="17184"/>
    <cellStyle name="Normal 2 2 8 4 4 3" xfId="12702"/>
    <cellStyle name="Normal 2 2 8 4 5" xfId="5166"/>
    <cellStyle name="Normal 2 2 8 4 5 2" xfId="14196"/>
    <cellStyle name="Normal 2 2 8 4 6" xfId="9714"/>
    <cellStyle name="Normal 2 2 8 5" xfId="871"/>
    <cellStyle name="Normal 2 2 8 5 2" xfId="2365"/>
    <cellStyle name="Normal 2 2 8 5 2 2" xfId="6847"/>
    <cellStyle name="Normal 2 2 8 5 2 2 2" xfId="15877"/>
    <cellStyle name="Normal 2 2 8 5 2 3" xfId="11395"/>
    <cellStyle name="Normal 2 2 8 5 3" xfId="3859"/>
    <cellStyle name="Normal 2 2 8 5 3 2" xfId="8341"/>
    <cellStyle name="Normal 2 2 8 5 3 2 2" xfId="17371"/>
    <cellStyle name="Normal 2 2 8 5 3 3" xfId="12889"/>
    <cellStyle name="Normal 2 2 8 5 4" xfId="5353"/>
    <cellStyle name="Normal 2 2 8 5 4 2" xfId="14383"/>
    <cellStyle name="Normal 2 2 8 5 5" xfId="9901"/>
    <cellStyle name="Normal 2 2 8 6" xfId="1620"/>
    <cellStyle name="Normal 2 2 8 6 2" xfId="6102"/>
    <cellStyle name="Normal 2 2 8 6 2 2" xfId="15132"/>
    <cellStyle name="Normal 2 2 8 6 3" xfId="10650"/>
    <cellStyle name="Normal 2 2 8 7" xfId="3114"/>
    <cellStyle name="Normal 2 2 8 7 2" xfId="7596"/>
    <cellStyle name="Normal 2 2 8 7 2 2" xfId="16626"/>
    <cellStyle name="Normal 2 2 8 7 3" xfId="12144"/>
    <cellStyle name="Normal 2 2 8 8" xfId="4608"/>
    <cellStyle name="Normal 2 2 8 8 2" xfId="13638"/>
    <cellStyle name="Normal 2 2 8 9" xfId="9156"/>
    <cellStyle name="Normal 2 2 9" xfId="149"/>
    <cellStyle name="Normal 2 2 9 2" xfId="335"/>
    <cellStyle name="Normal 2 2 9 2 2" xfId="1078"/>
    <cellStyle name="Normal 2 2 9 2 2 2" xfId="2572"/>
    <cellStyle name="Normal 2 2 9 2 2 2 2" xfId="7054"/>
    <cellStyle name="Normal 2 2 9 2 2 2 2 2" xfId="16084"/>
    <cellStyle name="Normal 2 2 9 2 2 2 3" xfId="11602"/>
    <cellStyle name="Normal 2 2 9 2 2 3" xfId="4066"/>
    <cellStyle name="Normal 2 2 9 2 2 3 2" xfId="8548"/>
    <cellStyle name="Normal 2 2 9 2 2 3 2 2" xfId="17578"/>
    <cellStyle name="Normal 2 2 9 2 2 3 3" xfId="13096"/>
    <cellStyle name="Normal 2 2 9 2 2 4" xfId="5560"/>
    <cellStyle name="Normal 2 2 9 2 2 4 2" xfId="14590"/>
    <cellStyle name="Normal 2 2 9 2 2 5" xfId="10108"/>
    <cellStyle name="Normal 2 2 9 2 3" xfId="1829"/>
    <cellStyle name="Normal 2 2 9 2 3 2" xfId="6311"/>
    <cellStyle name="Normal 2 2 9 2 3 2 2" xfId="15341"/>
    <cellStyle name="Normal 2 2 9 2 3 3" xfId="10859"/>
    <cellStyle name="Normal 2 2 9 2 4" xfId="3323"/>
    <cellStyle name="Normal 2 2 9 2 4 2" xfId="7805"/>
    <cellStyle name="Normal 2 2 9 2 4 2 2" xfId="16835"/>
    <cellStyle name="Normal 2 2 9 2 4 3" xfId="12353"/>
    <cellStyle name="Normal 2 2 9 2 5" xfId="4817"/>
    <cellStyle name="Normal 2 2 9 2 5 2" xfId="13847"/>
    <cellStyle name="Normal 2 2 9 2 6" xfId="9365"/>
    <cellStyle name="Normal 2 2 9 3" xfId="521"/>
    <cellStyle name="Normal 2 2 9 3 2" xfId="1268"/>
    <cellStyle name="Normal 2 2 9 3 2 2" xfId="2762"/>
    <cellStyle name="Normal 2 2 9 3 2 2 2" xfId="7244"/>
    <cellStyle name="Normal 2 2 9 3 2 2 2 2" xfId="16274"/>
    <cellStyle name="Normal 2 2 9 3 2 2 3" xfId="11792"/>
    <cellStyle name="Normal 2 2 9 3 2 3" xfId="4256"/>
    <cellStyle name="Normal 2 2 9 3 2 3 2" xfId="8738"/>
    <cellStyle name="Normal 2 2 9 3 2 3 2 2" xfId="17768"/>
    <cellStyle name="Normal 2 2 9 3 2 3 3" xfId="13286"/>
    <cellStyle name="Normal 2 2 9 3 2 4" xfId="5750"/>
    <cellStyle name="Normal 2 2 9 3 2 4 2" xfId="14780"/>
    <cellStyle name="Normal 2 2 9 3 2 5" xfId="10298"/>
    <cellStyle name="Normal 2 2 9 3 3" xfId="2015"/>
    <cellStyle name="Normal 2 2 9 3 3 2" xfId="6497"/>
    <cellStyle name="Normal 2 2 9 3 3 2 2" xfId="15527"/>
    <cellStyle name="Normal 2 2 9 3 3 3" xfId="11045"/>
    <cellStyle name="Normal 2 2 9 3 4" xfId="3509"/>
    <cellStyle name="Normal 2 2 9 3 4 2" xfId="7991"/>
    <cellStyle name="Normal 2 2 9 3 4 2 2" xfId="17021"/>
    <cellStyle name="Normal 2 2 9 3 4 3" xfId="12539"/>
    <cellStyle name="Normal 2 2 9 3 5" xfId="5003"/>
    <cellStyle name="Normal 2 2 9 3 5 2" xfId="14033"/>
    <cellStyle name="Normal 2 2 9 3 6" xfId="9551"/>
    <cellStyle name="Normal 2 2 9 4" xfId="707"/>
    <cellStyle name="Normal 2 2 9 4 2" xfId="1454"/>
    <cellStyle name="Normal 2 2 9 4 2 2" xfId="2948"/>
    <cellStyle name="Normal 2 2 9 4 2 2 2" xfId="7430"/>
    <cellStyle name="Normal 2 2 9 4 2 2 2 2" xfId="16460"/>
    <cellStyle name="Normal 2 2 9 4 2 2 3" xfId="11978"/>
    <cellStyle name="Normal 2 2 9 4 2 3" xfId="4442"/>
    <cellStyle name="Normal 2 2 9 4 2 3 2" xfId="8924"/>
    <cellStyle name="Normal 2 2 9 4 2 3 2 2" xfId="17954"/>
    <cellStyle name="Normal 2 2 9 4 2 3 3" xfId="13472"/>
    <cellStyle name="Normal 2 2 9 4 2 4" xfId="5936"/>
    <cellStyle name="Normal 2 2 9 4 2 4 2" xfId="14966"/>
    <cellStyle name="Normal 2 2 9 4 2 5" xfId="10484"/>
    <cellStyle name="Normal 2 2 9 4 3" xfId="2201"/>
    <cellStyle name="Normal 2 2 9 4 3 2" xfId="6683"/>
    <cellStyle name="Normal 2 2 9 4 3 2 2" xfId="15713"/>
    <cellStyle name="Normal 2 2 9 4 3 3" xfId="11231"/>
    <cellStyle name="Normal 2 2 9 4 4" xfId="3695"/>
    <cellStyle name="Normal 2 2 9 4 4 2" xfId="8177"/>
    <cellStyle name="Normal 2 2 9 4 4 2 2" xfId="17207"/>
    <cellStyle name="Normal 2 2 9 4 4 3" xfId="12725"/>
    <cellStyle name="Normal 2 2 9 4 5" xfId="5189"/>
    <cellStyle name="Normal 2 2 9 4 5 2" xfId="14219"/>
    <cellStyle name="Normal 2 2 9 4 6" xfId="9737"/>
    <cellStyle name="Normal 2 2 9 5" xfId="894"/>
    <cellStyle name="Normal 2 2 9 5 2" xfId="2388"/>
    <cellStyle name="Normal 2 2 9 5 2 2" xfId="6870"/>
    <cellStyle name="Normal 2 2 9 5 2 2 2" xfId="15900"/>
    <cellStyle name="Normal 2 2 9 5 2 3" xfId="11418"/>
    <cellStyle name="Normal 2 2 9 5 3" xfId="3882"/>
    <cellStyle name="Normal 2 2 9 5 3 2" xfId="8364"/>
    <cellStyle name="Normal 2 2 9 5 3 2 2" xfId="17394"/>
    <cellStyle name="Normal 2 2 9 5 3 3" xfId="12912"/>
    <cellStyle name="Normal 2 2 9 5 4" xfId="5376"/>
    <cellStyle name="Normal 2 2 9 5 4 2" xfId="14406"/>
    <cellStyle name="Normal 2 2 9 5 5" xfId="9924"/>
    <cellStyle name="Normal 2 2 9 6" xfId="1643"/>
    <cellStyle name="Normal 2 2 9 6 2" xfId="6125"/>
    <cellStyle name="Normal 2 2 9 6 2 2" xfId="15155"/>
    <cellStyle name="Normal 2 2 9 6 3" xfId="10673"/>
    <cellStyle name="Normal 2 2 9 7" xfId="3137"/>
    <cellStyle name="Normal 2 2 9 7 2" xfId="7619"/>
    <cellStyle name="Normal 2 2 9 7 2 2" xfId="16649"/>
    <cellStyle name="Normal 2 2 9 7 3" xfId="12167"/>
    <cellStyle name="Normal 2 2 9 8" xfId="4631"/>
    <cellStyle name="Normal 2 2 9 8 2" xfId="13661"/>
    <cellStyle name="Normal 2 2 9 9" xfId="9179"/>
    <cellStyle name="Normal 2 20" xfId="9037"/>
    <cellStyle name="Normal 2 3" xfId="12"/>
    <cellStyle name="Normal 2 3 10" xfId="198"/>
    <cellStyle name="Normal 2 3 10 2" xfId="943"/>
    <cellStyle name="Normal 2 3 10 2 2" xfId="2437"/>
    <cellStyle name="Normal 2 3 10 2 2 2" xfId="6919"/>
    <cellStyle name="Normal 2 3 10 2 2 2 2" xfId="15949"/>
    <cellStyle name="Normal 2 3 10 2 2 3" xfId="11467"/>
    <cellStyle name="Normal 2 3 10 2 3" xfId="3931"/>
    <cellStyle name="Normal 2 3 10 2 3 2" xfId="8413"/>
    <cellStyle name="Normal 2 3 10 2 3 2 2" xfId="17443"/>
    <cellStyle name="Normal 2 3 10 2 3 3" xfId="12961"/>
    <cellStyle name="Normal 2 3 10 2 4" xfId="5425"/>
    <cellStyle name="Normal 2 3 10 2 4 2" xfId="14455"/>
    <cellStyle name="Normal 2 3 10 2 5" xfId="9973"/>
    <cellStyle name="Normal 2 3 10 3" xfId="1692"/>
    <cellStyle name="Normal 2 3 10 3 2" xfId="6174"/>
    <cellStyle name="Normal 2 3 10 3 2 2" xfId="15204"/>
    <cellStyle name="Normal 2 3 10 3 3" xfId="10722"/>
    <cellStyle name="Normal 2 3 10 4" xfId="3186"/>
    <cellStyle name="Normal 2 3 10 4 2" xfId="7668"/>
    <cellStyle name="Normal 2 3 10 4 2 2" xfId="16698"/>
    <cellStyle name="Normal 2 3 10 4 3" xfId="12216"/>
    <cellStyle name="Normal 2 3 10 5" xfId="4680"/>
    <cellStyle name="Normal 2 3 10 5 2" xfId="13710"/>
    <cellStyle name="Normal 2 3 10 6" xfId="9228"/>
    <cellStyle name="Normal 2 3 11" xfId="384"/>
    <cellStyle name="Normal 2 3 11 2" xfId="1131"/>
    <cellStyle name="Normal 2 3 11 2 2" xfId="2625"/>
    <cellStyle name="Normal 2 3 11 2 2 2" xfId="7107"/>
    <cellStyle name="Normal 2 3 11 2 2 2 2" xfId="16137"/>
    <cellStyle name="Normal 2 3 11 2 2 3" xfId="11655"/>
    <cellStyle name="Normal 2 3 11 2 3" xfId="4119"/>
    <cellStyle name="Normal 2 3 11 2 3 2" xfId="8601"/>
    <cellStyle name="Normal 2 3 11 2 3 2 2" xfId="17631"/>
    <cellStyle name="Normal 2 3 11 2 3 3" xfId="13149"/>
    <cellStyle name="Normal 2 3 11 2 4" xfId="5613"/>
    <cellStyle name="Normal 2 3 11 2 4 2" xfId="14643"/>
    <cellStyle name="Normal 2 3 11 2 5" xfId="10161"/>
    <cellStyle name="Normal 2 3 11 3" xfId="1878"/>
    <cellStyle name="Normal 2 3 11 3 2" xfId="6360"/>
    <cellStyle name="Normal 2 3 11 3 2 2" xfId="15390"/>
    <cellStyle name="Normal 2 3 11 3 3" xfId="10908"/>
    <cellStyle name="Normal 2 3 11 4" xfId="3372"/>
    <cellStyle name="Normal 2 3 11 4 2" xfId="7854"/>
    <cellStyle name="Normal 2 3 11 4 2 2" xfId="16884"/>
    <cellStyle name="Normal 2 3 11 4 3" xfId="12402"/>
    <cellStyle name="Normal 2 3 11 5" xfId="4866"/>
    <cellStyle name="Normal 2 3 11 5 2" xfId="13896"/>
    <cellStyle name="Normal 2 3 11 6" xfId="9414"/>
    <cellStyle name="Normal 2 3 12" xfId="570"/>
    <cellStyle name="Normal 2 3 12 2" xfId="1317"/>
    <cellStyle name="Normal 2 3 12 2 2" xfId="2811"/>
    <cellStyle name="Normal 2 3 12 2 2 2" xfId="7293"/>
    <cellStyle name="Normal 2 3 12 2 2 2 2" xfId="16323"/>
    <cellStyle name="Normal 2 3 12 2 2 3" xfId="11841"/>
    <cellStyle name="Normal 2 3 12 2 3" xfId="4305"/>
    <cellStyle name="Normal 2 3 12 2 3 2" xfId="8787"/>
    <cellStyle name="Normal 2 3 12 2 3 2 2" xfId="17817"/>
    <cellStyle name="Normal 2 3 12 2 3 3" xfId="13335"/>
    <cellStyle name="Normal 2 3 12 2 4" xfId="5799"/>
    <cellStyle name="Normal 2 3 12 2 4 2" xfId="14829"/>
    <cellStyle name="Normal 2 3 12 2 5" xfId="10347"/>
    <cellStyle name="Normal 2 3 12 3" xfId="2064"/>
    <cellStyle name="Normal 2 3 12 3 2" xfId="6546"/>
    <cellStyle name="Normal 2 3 12 3 2 2" xfId="15576"/>
    <cellStyle name="Normal 2 3 12 3 3" xfId="11094"/>
    <cellStyle name="Normal 2 3 12 4" xfId="3558"/>
    <cellStyle name="Normal 2 3 12 4 2" xfId="8040"/>
    <cellStyle name="Normal 2 3 12 4 2 2" xfId="17070"/>
    <cellStyle name="Normal 2 3 12 4 3" xfId="12588"/>
    <cellStyle name="Normal 2 3 12 5" xfId="5052"/>
    <cellStyle name="Normal 2 3 12 5 2" xfId="14082"/>
    <cellStyle name="Normal 2 3 12 6" xfId="9600"/>
    <cellStyle name="Normal 2 3 13" xfId="757"/>
    <cellStyle name="Normal 2 3 13 2" xfId="2251"/>
    <cellStyle name="Normal 2 3 13 2 2" xfId="6733"/>
    <cellStyle name="Normal 2 3 13 2 2 2" xfId="15763"/>
    <cellStyle name="Normal 2 3 13 2 3" xfId="11281"/>
    <cellStyle name="Normal 2 3 13 3" xfId="3745"/>
    <cellStyle name="Normal 2 3 13 3 2" xfId="8227"/>
    <cellStyle name="Normal 2 3 13 3 2 2" xfId="17257"/>
    <cellStyle name="Normal 2 3 13 3 3" xfId="12775"/>
    <cellStyle name="Normal 2 3 13 4" xfId="5239"/>
    <cellStyle name="Normal 2 3 13 4 2" xfId="14269"/>
    <cellStyle name="Normal 2 3 13 5" xfId="9787"/>
    <cellStyle name="Normal 2 3 14" xfId="1506"/>
    <cellStyle name="Normal 2 3 14 2" xfId="5988"/>
    <cellStyle name="Normal 2 3 14 2 2" xfId="15018"/>
    <cellStyle name="Normal 2 3 14 3" xfId="10536"/>
    <cellStyle name="Normal 2 3 15" xfId="3000"/>
    <cellStyle name="Normal 2 3 15 2" xfId="7482"/>
    <cellStyle name="Normal 2 3 15 2 2" xfId="16512"/>
    <cellStyle name="Normal 2 3 15 3" xfId="12030"/>
    <cellStyle name="Normal 2 3 16" xfId="4494"/>
    <cellStyle name="Normal 2 3 16 2" xfId="13524"/>
    <cellStyle name="Normal 2 3 17" xfId="9042"/>
    <cellStyle name="Normal 2 3 2" xfId="22"/>
    <cellStyle name="Normal 2 3 2 10" xfId="394"/>
    <cellStyle name="Normal 2 3 2 10 2" xfId="1141"/>
    <cellStyle name="Normal 2 3 2 10 2 2" xfId="2635"/>
    <cellStyle name="Normal 2 3 2 10 2 2 2" xfId="7117"/>
    <cellStyle name="Normal 2 3 2 10 2 2 2 2" xfId="16147"/>
    <cellStyle name="Normal 2 3 2 10 2 2 3" xfId="11665"/>
    <cellStyle name="Normal 2 3 2 10 2 3" xfId="4129"/>
    <cellStyle name="Normal 2 3 2 10 2 3 2" xfId="8611"/>
    <cellStyle name="Normal 2 3 2 10 2 3 2 2" xfId="17641"/>
    <cellStyle name="Normal 2 3 2 10 2 3 3" xfId="13159"/>
    <cellStyle name="Normal 2 3 2 10 2 4" xfId="5623"/>
    <cellStyle name="Normal 2 3 2 10 2 4 2" xfId="14653"/>
    <cellStyle name="Normal 2 3 2 10 2 5" xfId="10171"/>
    <cellStyle name="Normal 2 3 2 10 3" xfId="1888"/>
    <cellStyle name="Normal 2 3 2 10 3 2" xfId="6370"/>
    <cellStyle name="Normal 2 3 2 10 3 2 2" xfId="15400"/>
    <cellStyle name="Normal 2 3 2 10 3 3" xfId="10918"/>
    <cellStyle name="Normal 2 3 2 10 4" xfId="3382"/>
    <cellStyle name="Normal 2 3 2 10 4 2" xfId="7864"/>
    <cellStyle name="Normal 2 3 2 10 4 2 2" xfId="16894"/>
    <cellStyle name="Normal 2 3 2 10 4 3" xfId="12412"/>
    <cellStyle name="Normal 2 3 2 10 5" xfId="4876"/>
    <cellStyle name="Normal 2 3 2 10 5 2" xfId="13906"/>
    <cellStyle name="Normal 2 3 2 10 6" xfId="9424"/>
    <cellStyle name="Normal 2 3 2 11" xfId="580"/>
    <cellStyle name="Normal 2 3 2 11 2" xfId="1327"/>
    <cellStyle name="Normal 2 3 2 11 2 2" xfId="2821"/>
    <cellStyle name="Normal 2 3 2 11 2 2 2" xfId="7303"/>
    <cellStyle name="Normal 2 3 2 11 2 2 2 2" xfId="16333"/>
    <cellStyle name="Normal 2 3 2 11 2 2 3" xfId="11851"/>
    <cellStyle name="Normal 2 3 2 11 2 3" xfId="4315"/>
    <cellStyle name="Normal 2 3 2 11 2 3 2" xfId="8797"/>
    <cellStyle name="Normal 2 3 2 11 2 3 2 2" xfId="17827"/>
    <cellStyle name="Normal 2 3 2 11 2 3 3" xfId="13345"/>
    <cellStyle name="Normal 2 3 2 11 2 4" xfId="5809"/>
    <cellStyle name="Normal 2 3 2 11 2 4 2" xfId="14839"/>
    <cellStyle name="Normal 2 3 2 11 2 5" xfId="10357"/>
    <cellStyle name="Normal 2 3 2 11 3" xfId="2074"/>
    <cellStyle name="Normal 2 3 2 11 3 2" xfId="6556"/>
    <cellStyle name="Normal 2 3 2 11 3 2 2" xfId="15586"/>
    <cellStyle name="Normal 2 3 2 11 3 3" xfId="11104"/>
    <cellStyle name="Normal 2 3 2 11 4" xfId="3568"/>
    <cellStyle name="Normal 2 3 2 11 4 2" xfId="8050"/>
    <cellStyle name="Normal 2 3 2 11 4 2 2" xfId="17080"/>
    <cellStyle name="Normal 2 3 2 11 4 3" xfId="12598"/>
    <cellStyle name="Normal 2 3 2 11 5" xfId="5062"/>
    <cellStyle name="Normal 2 3 2 11 5 2" xfId="14092"/>
    <cellStyle name="Normal 2 3 2 11 6" xfId="9610"/>
    <cellStyle name="Normal 2 3 2 12" xfId="767"/>
    <cellStyle name="Normal 2 3 2 12 2" xfId="2261"/>
    <cellStyle name="Normal 2 3 2 12 2 2" xfId="6743"/>
    <cellStyle name="Normal 2 3 2 12 2 2 2" xfId="15773"/>
    <cellStyle name="Normal 2 3 2 12 2 3" xfId="11291"/>
    <cellStyle name="Normal 2 3 2 12 3" xfId="3755"/>
    <cellStyle name="Normal 2 3 2 12 3 2" xfId="8237"/>
    <cellStyle name="Normal 2 3 2 12 3 2 2" xfId="17267"/>
    <cellStyle name="Normal 2 3 2 12 3 3" xfId="12785"/>
    <cellStyle name="Normal 2 3 2 12 4" xfId="5249"/>
    <cellStyle name="Normal 2 3 2 12 4 2" xfId="14279"/>
    <cellStyle name="Normal 2 3 2 12 5" xfId="9797"/>
    <cellStyle name="Normal 2 3 2 13" xfId="1516"/>
    <cellStyle name="Normal 2 3 2 13 2" xfId="5998"/>
    <cellStyle name="Normal 2 3 2 13 2 2" xfId="15028"/>
    <cellStyle name="Normal 2 3 2 13 3" xfId="10546"/>
    <cellStyle name="Normal 2 3 2 14" xfId="3010"/>
    <cellStyle name="Normal 2 3 2 14 2" xfId="7492"/>
    <cellStyle name="Normal 2 3 2 14 2 2" xfId="16522"/>
    <cellStyle name="Normal 2 3 2 14 3" xfId="12040"/>
    <cellStyle name="Normal 2 3 2 15" xfId="4504"/>
    <cellStyle name="Normal 2 3 2 15 2" xfId="13534"/>
    <cellStyle name="Normal 2 3 2 16" xfId="9052"/>
    <cellStyle name="Normal 2 3 2 2" xfId="45"/>
    <cellStyle name="Normal 2 3 2 2 2" xfId="231"/>
    <cellStyle name="Normal 2 3 2 2 2 2" xfId="976"/>
    <cellStyle name="Normal 2 3 2 2 2 2 2" xfId="2470"/>
    <cellStyle name="Normal 2 3 2 2 2 2 2 2" xfId="6952"/>
    <cellStyle name="Normal 2 3 2 2 2 2 2 2 2" xfId="15982"/>
    <cellStyle name="Normal 2 3 2 2 2 2 2 3" xfId="11500"/>
    <cellStyle name="Normal 2 3 2 2 2 2 3" xfId="3964"/>
    <cellStyle name="Normal 2 3 2 2 2 2 3 2" xfId="8446"/>
    <cellStyle name="Normal 2 3 2 2 2 2 3 2 2" xfId="17476"/>
    <cellStyle name="Normal 2 3 2 2 2 2 3 3" xfId="12994"/>
    <cellStyle name="Normal 2 3 2 2 2 2 4" xfId="5458"/>
    <cellStyle name="Normal 2 3 2 2 2 2 4 2" xfId="14488"/>
    <cellStyle name="Normal 2 3 2 2 2 2 5" xfId="10006"/>
    <cellStyle name="Normal 2 3 2 2 2 3" xfId="1725"/>
    <cellStyle name="Normal 2 3 2 2 2 3 2" xfId="6207"/>
    <cellStyle name="Normal 2 3 2 2 2 3 2 2" xfId="15237"/>
    <cellStyle name="Normal 2 3 2 2 2 3 3" xfId="10755"/>
    <cellStyle name="Normal 2 3 2 2 2 4" xfId="3219"/>
    <cellStyle name="Normal 2 3 2 2 2 4 2" xfId="7701"/>
    <cellStyle name="Normal 2 3 2 2 2 4 2 2" xfId="16731"/>
    <cellStyle name="Normal 2 3 2 2 2 4 3" xfId="12249"/>
    <cellStyle name="Normal 2 3 2 2 2 5" xfId="4713"/>
    <cellStyle name="Normal 2 3 2 2 2 5 2" xfId="13743"/>
    <cellStyle name="Normal 2 3 2 2 2 6" xfId="9261"/>
    <cellStyle name="Normal 2 3 2 2 3" xfId="417"/>
    <cellStyle name="Normal 2 3 2 2 3 2" xfId="1164"/>
    <cellStyle name="Normal 2 3 2 2 3 2 2" xfId="2658"/>
    <cellStyle name="Normal 2 3 2 2 3 2 2 2" xfId="7140"/>
    <cellStyle name="Normal 2 3 2 2 3 2 2 2 2" xfId="16170"/>
    <cellStyle name="Normal 2 3 2 2 3 2 2 3" xfId="11688"/>
    <cellStyle name="Normal 2 3 2 2 3 2 3" xfId="4152"/>
    <cellStyle name="Normal 2 3 2 2 3 2 3 2" xfId="8634"/>
    <cellStyle name="Normal 2 3 2 2 3 2 3 2 2" xfId="17664"/>
    <cellStyle name="Normal 2 3 2 2 3 2 3 3" xfId="13182"/>
    <cellStyle name="Normal 2 3 2 2 3 2 4" xfId="5646"/>
    <cellStyle name="Normal 2 3 2 2 3 2 4 2" xfId="14676"/>
    <cellStyle name="Normal 2 3 2 2 3 2 5" xfId="10194"/>
    <cellStyle name="Normal 2 3 2 2 3 3" xfId="1911"/>
    <cellStyle name="Normal 2 3 2 2 3 3 2" xfId="6393"/>
    <cellStyle name="Normal 2 3 2 2 3 3 2 2" xfId="15423"/>
    <cellStyle name="Normal 2 3 2 2 3 3 3" xfId="10941"/>
    <cellStyle name="Normal 2 3 2 2 3 4" xfId="3405"/>
    <cellStyle name="Normal 2 3 2 2 3 4 2" xfId="7887"/>
    <cellStyle name="Normal 2 3 2 2 3 4 2 2" xfId="16917"/>
    <cellStyle name="Normal 2 3 2 2 3 4 3" xfId="12435"/>
    <cellStyle name="Normal 2 3 2 2 3 5" xfId="4899"/>
    <cellStyle name="Normal 2 3 2 2 3 5 2" xfId="13929"/>
    <cellStyle name="Normal 2 3 2 2 3 6" xfId="9447"/>
    <cellStyle name="Normal 2 3 2 2 4" xfId="603"/>
    <cellStyle name="Normal 2 3 2 2 4 2" xfId="1350"/>
    <cellStyle name="Normal 2 3 2 2 4 2 2" xfId="2844"/>
    <cellStyle name="Normal 2 3 2 2 4 2 2 2" xfId="7326"/>
    <cellStyle name="Normal 2 3 2 2 4 2 2 2 2" xfId="16356"/>
    <cellStyle name="Normal 2 3 2 2 4 2 2 3" xfId="11874"/>
    <cellStyle name="Normal 2 3 2 2 4 2 3" xfId="4338"/>
    <cellStyle name="Normal 2 3 2 2 4 2 3 2" xfId="8820"/>
    <cellStyle name="Normal 2 3 2 2 4 2 3 2 2" xfId="17850"/>
    <cellStyle name="Normal 2 3 2 2 4 2 3 3" xfId="13368"/>
    <cellStyle name="Normal 2 3 2 2 4 2 4" xfId="5832"/>
    <cellStyle name="Normal 2 3 2 2 4 2 4 2" xfId="14862"/>
    <cellStyle name="Normal 2 3 2 2 4 2 5" xfId="10380"/>
    <cellStyle name="Normal 2 3 2 2 4 3" xfId="2097"/>
    <cellStyle name="Normal 2 3 2 2 4 3 2" xfId="6579"/>
    <cellStyle name="Normal 2 3 2 2 4 3 2 2" xfId="15609"/>
    <cellStyle name="Normal 2 3 2 2 4 3 3" xfId="11127"/>
    <cellStyle name="Normal 2 3 2 2 4 4" xfId="3591"/>
    <cellStyle name="Normal 2 3 2 2 4 4 2" xfId="8073"/>
    <cellStyle name="Normal 2 3 2 2 4 4 2 2" xfId="17103"/>
    <cellStyle name="Normal 2 3 2 2 4 4 3" xfId="12621"/>
    <cellStyle name="Normal 2 3 2 2 4 5" xfId="5085"/>
    <cellStyle name="Normal 2 3 2 2 4 5 2" xfId="14115"/>
    <cellStyle name="Normal 2 3 2 2 4 6" xfId="9633"/>
    <cellStyle name="Normal 2 3 2 2 5" xfId="790"/>
    <cellStyle name="Normal 2 3 2 2 5 2" xfId="2284"/>
    <cellStyle name="Normal 2 3 2 2 5 2 2" xfId="6766"/>
    <cellStyle name="Normal 2 3 2 2 5 2 2 2" xfId="15796"/>
    <cellStyle name="Normal 2 3 2 2 5 2 3" xfId="11314"/>
    <cellStyle name="Normal 2 3 2 2 5 3" xfId="3778"/>
    <cellStyle name="Normal 2 3 2 2 5 3 2" xfId="8260"/>
    <cellStyle name="Normal 2 3 2 2 5 3 2 2" xfId="17290"/>
    <cellStyle name="Normal 2 3 2 2 5 3 3" xfId="12808"/>
    <cellStyle name="Normal 2 3 2 2 5 4" xfId="5272"/>
    <cellStyle name="Normal 2 3 2 2 5 4 2" xfId="14302"/>
    <cellStyle name="Normal 2 3 2 2 5 5" xfId="9820"/>
    <cellStyle name="Normal 2 3 2 2 6" xfId="1539"/>
    <cellStyle name="Normal 2 3 2 2 6 2" xfId="6021"/>
    <cellStyle name="Normal 2 3 2 2 6 2 2" xfId="15051"/>
    <cellStyle name="Normal 2 3 2 2 6 3" xfId="10569"/>
    <cellStyle name="Normal 2 3 2 2 7" xfId="3033"/>
    <cellStyle name="Normal 2 3 2 2 7 2" xfId="7515"/>
    <cellStyle name="Normal 2 3 2 2 7 2 2" xfId="16545"/>
    <cellStyle name="Normal 2 3 2 2 7 3" xfId="12063"/>
    <cellStyle name="Normal 2 3 2 2 8" xfId="4527"/>
    <cellStyle name="Normal 2 3 2 2 8 2" xfId="13557"/>
    <cellStyle name="Normal 2 3 2 2 9" xfId="9075"/>
    <cellStyle name="Normal 2 3 2 3" xfId="68"/>
    <cellStyle name="Normal 2 3 2 3 2" xfId="254"/>
    <cellStyle name="Normal 2 3 2 3 2 2" xfId="999"/>
    <cellStyle name="Normal 2 3 2 3 2 2 2" xfId="2493"/>
    <cellStyle name="Normal 2 3 2 3 2 2 2 2" xfId="6975"/>
    <cellStyle name="Normal 2 3 2 3 2 2 2 2 2" xfId="16005"/>
    <cellStyle name="Normal 2 3 2 3 2 2 2 3" xfId="11523"/>
    <cellStyle name="Normal 2 3 2 3 2 2 3" xfId="3987"/>
    <cellStyle name="Normal 2 3 2 3 2 2 3 2" xfId="8469"/>
    <cellStyle name="Normal 2 3 2 3 2 2 3 2 2" xfId="17499"/>
    <cellStyle name="Normal 2 3 2 3 2 2 3 3" xfId="13017"/>
    <cellStyle name="Normal 2 3 2 3 2 2 4" xfId="5481"/>
    <cellStyle name="Normal 2 3 2 3 2 2 4 2" xfId="14511"/>
    <cellStyle name="Normal 2 3 2 3 2 2 5" xfId="10029"/>
    <cellStyle name="Normal 2 3 2 3 2 3" xfId="1748"/>
    <cellStyle name="Normal 2 3 2 3 2 3 2" xfId="6230"/>
    <cellStyle name="Normal 2 3 2 3 2 3 2 2" xfId="15260"/>
    <cellStyle name="Normal 2 3 2 3 2 3 3" xfId="10778"/>
    <cellStyle name="Normal 2 3 2 3 2 4" xfId="3242"/>
    <cellStyle name="Normal 2 3 2 3 2 4 2" xfId="7724"/>
    <cellStyle name="Normal 2 3 2 3 2 4 2 2" xfId="16754"/>
    <cellStyle name="Normal 2 3 2 3 2 4 3" xfId="12272"/>
    <cellStyle name="Normal 2 3 2 3 2 5" xfId="4736"/>
    <cellStyle name="Normal 2 3 2 3 2 5 2" xfId="13766"/>
    <cellStyle name="Normal 2 3 2 3 2 6" xfId="9284"/>
    <cellStyle name="Normal 2 3 2 3 3" xfId="440"/>
    <cellStyle name="Normal 2 3 2 3 3 2" xfId="1187"/>
    <cellStyle name="Normal 2 3 2 3 3 2 2" xfId="2681"/>
    <cellStyle name="Normal 2 3 2 3 3 2 2 2" xfId="7163"/>
    <cellStyle name="Normal 2 3 2 3 3 2 2 2 2" xfId="16193"/>
    <cellStyle name="Normal 2 3 2 3 3 2 2 3" xfId="11711"/>
    <cellStyle name="Normal 2 3 2 3 3 2 3" xfId="4175"/>
    <cellStyle name="Normal 2 3 2 3 3 2 3 2" xfId="8657"/>
    <cellStyle name="Normal 2 3 2 3 3 2 3 2 2" xfId="17687"/>
    <cellStyle name="Normal 2 3 2 3 3 2 3 3" xfId="13205"/>
    <cellStyle name="Normal 2 3 2 3 3 2 4" xfId="5669"/>
    <cellStyle name="Normal 2 3 2 3 3 2 4 2" xfId="14699"/>
    <cellStyle name="Normal 2 3 2 3 3 2 5" xfId="10217"/>
    <cellStyle name="Normal 2 3 2 3 3 3" xfId="1934"/>
    <cellStyle name="Normal 2 3 2 3 3 3 2" xfId="6416"/>
    <cellStyle name="Normal 2 3 2 3 3 3 2 2" xfId="15446"/>
    <cellStyle name="Normal 2 3 2 3 3 3 3" xfId="10964"/>
    <cellStyle name="Normal 2 3 2 3 3 4" xfId="3428"/>
    <cellStyle name="Normal 2 3 2 3 3 4 2" xfId="7910"/>
    <cellStyle name="Normal 2 3 2 3 3 4 2 2" xfId="16940"/>
    <cellStyle name="Normal 2 3 2 3 3 4 3" xfId="12458"/>
    <cellStyle name="Normal 2 3 2 3 3 5" xfId="4922"/>
    <cellStyle name="Normal 2 3 2 3 3 5 2" xfId="13952"/>
    <cellStyle name="Normal 2 3 2 3 3 6" xfId="9470"/>
    <cellStyle name="Normal 2 3 2 3 4" xfId="626"/>
    <cellStyle name="Normal 2 3 2 3 4 2" xfId="1373"/>
    <cellStyle name="Normal 2 3 2 3 4 2 2" xfId="2867"/>
    <cellStyle name="Normal 2 3 2 3 4 2 2 2" xfId="7349"/>
    <cellStyle name="Normal 2 3 2 3 4 2 2 2 2" xfId="16379"/>
    <cellStyle name="Normal 2 3 2 3 4 2 2 3" xfId="11897"/>
    <cellStyle name="Normal 2 3 2 3 4 2 3" xfId="4361"/>
    <cellStyle name="Normal 2 3 2 3 4 2 3 2" xfId="8843"/>
    <cellStyle name="Normal 2 3 2 3 4 2 3 2 2" xfId="17873"/>
    <cellStyle name="Normal 2 3 2 3 4 2 3 3" xfId="13391"/>
    <cellStyle name="Normal 2 3 2 3 4 2 4" xfId="5855"/>
    <cellStyle name="Normal 2 3 2 3 4 2 4 2" xfId="14885"/>
    <cellStyle name="Normal 2 3 2 3 4 2 5" xfId="10403"/>
    <cellStyle name="Normal 2 3 2 3 4 3" xfId="2120"/>
    <cellStyle name="Normal 2 3 2 3 4 3 2" xfId="6602"/>
    <cellStyle name="Normal 2 3 2 3 4 3 2 2" xfId="15632"/>
    <cellStyle name="Normal 2 3 2 3 4 3 3" xfId="11150"/>
    <cellStyle name="Normal 2 3 2 3 4 4" xfId="3614"/>
    <cellStyle name="Normal 2 3 2 3 4 4 2" xfId="8096"/>
    <cellStyle name="Normal 2 3 2 3 4 4 2 2" xfId="17126"/>
    <cellStyle name="Normal 2 3 2 3 4 4 3" xfId="12644"/>
    <cellStyle name="Normal 2 3 2 3 4 5" xfId="5108"/>
    <cellStyle name="Normal 2 3 2 3 4 5 2" xfId="14138"/>
    <cellStyle name="Normal 2 3 2 3 4 6" xfId="9656"/>
    <cellStyle name="Normal 2 3 2 3 5" xfId="813"/>
    <cellStyle name="Normal 2 3 2 3 5 2" xfId="2307"/>
    <cellStyle name="Normal 2 3 2 3 5 2 2" xfId="6789"/>
    <cellStyle name="Normal 2 3 2 3 5 2 2 2" xfId="15819"/>
    <cellStyle name="Normal 2 3 2 3 5 2 3" xfId="11337"/>
    <cellStyle name="Normal 2 3 2 3 5 3" xfId="3801"/>
    <cellStyle name="Normal 2 3 2 3 5 3 2" xfId="8283"/>
    <cellStyle name="Normal 2 3 2 3 5 3 2 2" xfId="17313"/>
    <cellStyle name="Normal 2 3 2 3 5 3 3" xfId="12831"/>
    <cellStyle name="Normal 2 3 2 3 5 4" xfId="5295"/>
    <cellStyle name="Normal 2 3 2 3 5 4 2" xfId="14325"/>
    <cellStyle name="Normal 2 3 2 3 5 5" xfId="9843"/>
    <cellStyle name="Normal 2 3 2 3 6" xfId="1562"/>
    <cellStyle name="Normal 2 3 2 3 6 2" xfId="6044"/>
    <cellStyle name="Normal 2 3 2 3 6 2 2" xfId="15074"/>
    <cellStyle name="Normal 2 3 2 3 6 3" xfId="10592"/>
    <cellStyle name="Normal 2 3 2 3 7" xfId="3056"/>
    <cellStyle name="Normal 2 3 2 3 7 2" xfId="7538"/>
    <cellStyle name="Normal 2 3 2 3 7 2 2" xfId="16568"/>
    <cellStyle name="Normal 2 3 2 3 7 3" xfId="12086"/>
    <cellStyle name="Normal 2 3 2 3 8" xfId="4550"/>
    <cellStyle name="Normal 2 3 2 3 8 2" xfId="13580"/>
    <cellStyle name="Normal 2 3 2 3 9" xfId="9098"/>
    <cellStyle name="Normal 2 3 2 4" xfId="92"/>
    <cellStyle name="Normal 2 3 2 4 2" xfId="278"/>
    <cellStyle name="Normal 2 3 2 4 2 2" xfId="1022"/>
    <cellStyle name="Normal 2 3 2 4 2 2 2" xfId="2516"/>
    <cellStyle name="Normal 2 3 2 4 2 2 2 2" xfId="6998"/>
    <cellStyle name="Normal 2 3 2 4 2 2 2 2 2" xfId="16028"/>
    <cellStyle name="Normal 2 3 2 4 2 2 2 3" xfId="11546"/>
    <cellStyle name="Normal 2 3 2 4 2 2 3" xfId="4010"/>
    <cellStyle name="Normal 2 3 2 4 2 2 3 2" xfId="8492"/>
    <cellStyle name="Normal 2 3 2 4 2 2 3 2 2" xfId="17522"/>
    <cellStyle name="Normal 2 3 2 4 2 2 3 3" xfId="13040"/>
    <cellStyle name="Normal 2 3 2 4 2 2 4" xfId="5504"/>
    <cellStyle name="Normal 2 3 2 4 2 2 4 2" xfId="14534"/>
    <cellStyle name="Normal 2 3 2 4 2 2 5" xfId="10052"/>
    <cellStyle name="Normal 2 3 2 4 2 3" xfId="1772"/>
    <cellStyle name="Normal 2 3 2 4 2 3 2" xfId="6254"/>
    <cellStyle name="Normal 2 3 2 4 2 3 2 2" xfId="15284"/>
    <cellStyle name="Normal 2 3 2 4 2 3 3" xfId="10802"/>
    <cellStyle name="Normal 2 3 2 4 2 4" xfId="3266"/>
    <cellStyle name="Normal 2 3 2 4 2 4 2" xfId="7748"/>
    <cellStyle name="Normal 2 3 2 4 2 4 2 2" xfId="16778"/>
    <cellStyle name="Normal 2 3 2 4 2 4 3" xfId="12296"/>
    <cellStyle name="Normal 2 3 2 4 2 5" xfId="4760"/>
    <cellStyle name="Normal 2 3 2 4 2 5 2" xfId="13790"/>
    <cellStyle name="Normal 2 3 2 4 2 6" xfId="9308"/>
    <cellStyle name="Normal 2 3 2 4 3" xfId="464"/>
    <cellStyle name="Normal 2 3 2 4 3 2" xfId="1211"/>
    <cellStyle name="Normal 2 3 2 4 3 2 2" xfId="2705"/>
    <cellStyle name="Normal 2 3 2 4 3 2 2 2" xfId="7187"/>
    <cellStyle name="Normal 2 3 2 4 3 2 2 2 2" xfId="16217"/>
    <cellStyle name="Normal 2 3 2 4 3 2 2 3" xfId="11735"/>
    <cellStyle name="Normal 2 3 2 4 3 2 3" xfId="4199"/>
    <cellStyle name="Normal 2 3 2 4 3 2 3 2" xfId="8681"/>
    <cellStyle name="Normal 2 3 2 4 3 2 3 2 2" xfId="17711"/>
    <cellStyle name="Normal 2 3 2 4 3 2 3 3" xfId="13229"/>
    <cellStyle name="Normal 2 3 2 4 3 2 4" xfId="5693"/>
    <cellStyle name="Normal 2 3 2 4 3 2 4 2" xfId="14723"/>
    <cellStyle name="Normal 2 3 2 4 3 2 5" xfId="10241"/>
    <cellStyle name="Normal 2 3 2 4 3 3" xfId="1958"/>
    <cellStyle name="Normal 2 3 2 4 3 3 2" xfId="6440"/>
    <cellStyle name="Normal 2 3 2 4 3 3 2 2" xfId="15470"/>
    <cellStyle name="Normal 2 3 2 4 3 3 3" xfId="10988"/>
    <cellStyle name="Normal 2 3 2 4 3 4" xfId="3452"/>
    <cellStyle name="Normal 2 3 2 4 3 4 2" xfId="7934"/>
    <cellStyle name="Normal 2 3 2 4 3 4 2 2" xfId="16964"/>
    <cellStyle name="Normal 2 3 2 4 3 4 3" xfId="12482"/>
    <cellStyle name="Normal 2 3 2 4 3 5" xfId="4946"/>
    <cellStyle name="Normal 2 3 2 4 3 5 2" xfId="13976"/>
    <cellStyle name="Normal 2 3 2 4 3 6" xfId="9494"/>
    <cellStyle name="Normal 2 3 2 4 4" xfId="650"/>
    <cellStyle name="Normal 2 3 2 4 4 2" xfId="1397"/>
    <cellStyle name="Normal 2 3 2 4 4 2 2" xfId="2891"/>
    <cellStyle name="Normal 2 3 2 4 4 2 2 2" xfId="7373"/>
    <cellStyle name="Normal 2 3 2 4 4 2 2 2 2" xfId="16403"/>
    <cellStyle name="Normal 2 3 2 4 4 2 2 3" xfId="11921"/>
    <cellStyle name="Normal 2 3 2 4 4 2 3" xfId="4385"/>
    <cellStyle name="Normal 2 3 2 4 4 2 3 2" xfId="8867"/>
    <cellStyle name="Normal 2 3 2 4 4 2 3 2 2" xfId="17897"/>
    <cellStyle name="Normal 2 3 2 4 4 2 3 3" xfId="13415"/>
    <cellStyle name="Normal 2 3 2 4 4 2 4" xfId="5879"/>
    <cellStyle name="Normal 2 3 2 4 4 2 4 2" xfId="14909"/>
    <cellStyle name="Normal 2 3 2 4 4 2 5" xfId="10427"/>
    <cellStyle name="Normal 2 3 2 4 4 3" xfId="2144"/>
    <cellStyle name="Normal 2 3 2 4 4 3 2" xfId="6626"/>
    <cellStyle name="Normal 2 3 2 4 4 3 2 2" xfId="15656"/>
    <cellStyle name="Normal 2 3 2 4 4 3 3" xfId="11174"/>
    <cellStyle name="Normal 2 3 2 4 4 4" xfId="3638"/>
    <cellStyle name="Normal 2 3 2 4 4 4 2" xfId="8120"/>
    <cellStyle name="Normal 2 3 2 4 4 4 2 2" xfId="17150"/>
    <cellStyle name="Normal 2 3 2 4 4 4 3" xfId="12668"/>
    <cellStyle name="Normal 2 3 2 4 4 5" xfId="5132"/>
    <cellStyle name="Normal 2 3 2 4 4 5 2" xfId="14162"/>
    <cellStyle name="Normal 2 3 2 4 4 6" xfId="9680"/>
    <cellStyle name="Normal 2 3 2 4 5" xfId="837"/>
    <cellStyle name="Normal 2 3 2 4 5 2" xfId="2331"/>
    <cellStyle name="Normal 2 3 2 4 5 2 2" xfId="6813"/>
    <cellStyle name="Normal 2 3 2 4 5 2 2 2" xfId="15843"/>
    <cellStyle name="Normal 2 3 2 4 5 2 3" xfId="11361"/>
    <cellStyle name="Normal 2 3 2 4 5 3" xfId="3825"/>
    <cellStyle name="Normal 2 3 2 4 5 3 2" xfId="8307"/>
    <cellStyle name="Normal 2 3 2 4 5 3 2 2" xfId="17337"/>
    <cellStyle name="Normal 2 3 2 4 5 3 3" xfId="12855"/>
    <cellStyle name="Normal 2 3 2 4 5 4" xfId="5319"/>
    <cellStyle name="Normal 2 3 2 4 5 4 2" xfId="14349"/>
    <cellStyle name="Normal 2 3 2 4 5 5" xfId="9867"/>
    <cellStyle name="Normal 2 3 2 4 6" xfId="1586"/>
    <cellStyle name="Normal 2 3 2 4 6 2" xfId="6068"/>
    <cellStyle name="Normal 2 3 2 4 6 2 2" xfId="15098"/>
    <cellStyle name="Normal 2 3 2 4 6 3" xfId="10616"/>
    <cellStyle name="Normal 2 3 2 4 7" xfId="3080"/>
    <cellStyle name="Normal 2 3 2 4 7 2" xfId="7562"/>
    <cellStyle name="Normal 2 3 2 4 7 2 2" xfId="16592"/>
    <cellStyle name="Normal 2 3 2 4 7 3" xfId="12110"/>
    <cellStyle name="Normal 2 3 2 4 8" xfId="4574"/>
    <cellStyle name="Normal 2 3 2 4 8 2" xfId="13604"/>
    <cellStyle name="Normal 2 3 2 4 9" xfId="9122"/>
    <cellStyle name="Normal 2 3 2 5" xfId="107"/>
    <cellStyle name="Normal 2 3 2 5 2" xfId="293"/>
    <cellStyle name="Normal 2 3 2 5 2 2" xfId="1036"/>
    <cellStyle name="Normal 2 3 2 5 2 2 2" xfId="2530"/>
    <cellStyle name="Normal 2 3 2 5 2 2 2 2" xfId="7012"/>
    <cellStyle name="Normal 2 3 2 5 2 2 2 2 2" xfId="16042"/>
    <cellStyle name="Normal 2 3 2 5 2 2 2 3" xfId="11560"/>
    <cellStyle name="Normal 2 3 2 5 2 2 3" xfId="4024"/>
    <cellStyle name="Normal 2 3 2 5 2 2 3 2" xfId="8506"/>
    <cellStyle name="Normal 2 3 2 5 2 2 3 2 2" xfId="17536"/>
    <cellStyle name="Normal 2 3 2 5 2 2 3 3" xfId="13054"/>
    <cellStyle name="Normal 2 3 2 5 2 2 4" xfId="5518"/>
    <cellStyle name="Normal 2 3 2 5 2 2 4 2" xfId="14548"/>
    <cellStyle name="Normal 2 3 2 5 2 2 5" xfId="10066"/>
    <cellStyle name="Normal 2 3 2 5 2 3" xfId="1787"/>
    <cellStyle name="Normal 2 3 2 5 2 3 2" xfId="6269"/>
    <cellStyle name="Normal 2 3 2 5 2 3 2 2" xfId="15299"/>
    <cellStyle name="Normal 2 3 2 5 2 3 3" xfId="10817"/>
    <cellStyle name="Normal 2 3 2 5 2 4" xfId="3281"/>
    <cellStyle name="Normal 2 3 2 5 2 4 2" xfId="7763"/>
    <cellStyle name="Normal 2 3 2 5 2 4 2 2" xfId="16793"/>
    <cellStyle name="Normal 2 3 2 5 2 4 3" xfId="12311"/>
    <cellStyle name="Normal 2 3 2 5 2 5" xfId="4775"/>
    <cellStyle name="Normal 2 3 2 5 2 5 2" xfId="13805"/>
    <cellStyle name="Normal 2 3 2 5 2 6" xfId="9323"/>
    <cellStyle name="Normal 2 3 2 5 3" xfId="479"/>
    <cellStyle name="Normal 2 3 2 5 3 2" xfId="1226"/>
    <cellStyle name="Normal 2 3 2 5 3 2 2" xfId="2720"/>
    <cellStyle name="Normal 2 3 2 5 3 2 2 2" xfId="7202"/>
    <cellStyle name="Normal 2 3 2 5 3 2 2 2 2" xfId="16232"/>
    <cellStyle name="Normal 2 3 2 5 3 2 2 3" xfId="11750"/>
    <cellStyle name="Normal 2 3 2 5 3 2 3" xfId="4214"/>
    <cellStyle name="Normal 2 3 2 5 3 2 3 2" xfId="8696"/>
    <cellStyle name="Normal 2 3 2 5 3 2 3 2 2" xfId="17726"/>
    <cellStyle name="Normal 2 3 2 5 3 2 3 3" xfId="13244"/>
    <cellStyle name="Normal 2 3 2 5 3 2 4" xfId="5708"/>
    <cellStyle name="Normal 2 3 2 5 3 2 4 2" xfId="14738"/>
    <cellStyle name="Normal 2 3 2 5 3 2 5" xfId="10256"/>
    <cellStyle name="Normal 2 3 2 5 3 3" xfId="1973"/>
    <cellStyle name="Normal 2 3 2 5 3 3 2" xfId="6455"/>
    <cellStyle name="Normal 2 3 2 5 3 3 2 2" xfId="15485"/>
    <cellStyle name="Normal 2 3 2 5 3 3 3" xfId="11003"/>
    <cellStyle name="Normal 2 3 2 5 3 4" xfId="3467"/>
    <cellStyle name="Normal 2 3 2 5 3 4 2" xfId="7949"/>
    <cellStyle name="Normal 2 3 2 5 3 4 2 2" xfId="16979"/>
    <cellStyle name="Normal 2 3 2 5 3 4 3" xfId="12497"/>
    <cellStyle name="Normal 2 3 2 5 3 5" xfId="4961"/>
    <cellStyle name="Normal 2 3 2 5 3 5 2" xfId="13991"/>
    <cellStyle name="Normal 2 3 2 5 3 6" xfId="9509"/>
    <cellStyle name="Normal 2 3 2 5 4" xfId="665"/>
    <cellStyle name="Normal 2 3 2 5 4 2" xfId="1412"/>
    <cellStyle name="Normal 2 3 2 5 4 2 2" xfId="2906"/>
    <cellStyle name="Normal 2 3 2 5 4 2 2 2" xfId="7388"/>
    <cellStyle name="Normal 2 3 2 5 4 2 2 2 2" xfId="16418"/>
    <cellStyle name="Normal 2 3 2 5 4 2 2 3" xfId="11936"/>
    <cellStyle name="Normal 2 3 2 5 4 2 3" xfId="4400"/>
    <cellStyle name="Normal 2 3 2 5 4 2 3 2" xfId="8882"/>
    <cellStyle name="Normal 2 3 2 5 4 2 3 2 2" xfId="17912"/>
    <cellStyle name="Normal 2 3 2 5 4 2 3 3" xfId="13430"/>
    <cellStyle name="Normal 2 3 2 5 4 2 4" xfId="5894"/>
    <cellStyle name="Normal 2 3 2 5 4 2 4 2" xfId="14924"/>
    <cellStyle name="Normal 2 3 2 5 4 2 5" xfId="10442"/>
    <cellStyle name="Normal 2 3 2 5 4 3" xfId="2159"/>
    <cellStyle name="Normal 2 3 2 5 4 3 2" xfId="6641"/>
    <cellStyle name="Normal 2 3 2 5 4 3 2 2" xfId="15671"/>
    <cellStyle name="Normal 2 3 2 5 4 3 3" xfId="11189"/>
    <cellStyle name="Normal 2 3 2 5 4 4" xfId="3653"/>
    <cellStyle name="Normal 2 3 2 5 4 4 2" xfId="8135"/>
    <cellStyle name="Normal 2 3 2 5 4 4 2 2" xfId="17165"/>
    <cellStyle name="Normal 2 3 2 5 4 4 3" xfId="12683"/>
    <cellStyle name="Normal 2 3 2 5 4 5" xfId="5147"/>
    <cellStyle name="Normal 2 3 2 5 4 5 2" xfId="14177"/>
    <cellStyle name="Normal 2 3 2 5 4 6" xfId="9695"/>
    <cellStyle name="Normal 2 3 2 5 5" xfId="852"/>
    <cellStyle name="Normal 2 3 2 5 5 2" xfId="2346"/>
    <cellStyle name="Normal 2 3 2 5 5 2 2" xfId="6828"/>
    <cellStyle name="Normal 2 3 2 5 5 2 2 2" xfId="15858"/>
    <cellStyle name="Normal 2 3 2 5 5 2 3" xfId="11376"/>
    <cellStyle name="Normal 2 3 2 5 5 3" xfId="3840"/>
    <cellStyle name="Normal 2 3 2 5 5 3 2" xfId="8322"/>
    <cellStyle name="Normal 2 3 2 5 5 3 2 2" xfId="17352"/>
    <cellStyle name="Normal 2 3 2 5 5 3 3" xfId="12870"/>
    <cellStyle name="Normal 2 3 2 5 5 4" xfId="5334"/>
    <cellStyle name="Normal 2 3 2 5 5 4 2" xfId="14364"/>
    <cellStyle name="Normal 2 3 2 5 5 5" xfId="9882"/>
    <cellStyle name="Normal 2 3 2 5 6" xfId="1601"/>
    <cellStyle name="Normal 2 3 2 5 6 2" xfId="6083"/>
    <cellStyle name="Normal 2 3 2 5 6 2 2" xfId="15113"/>
    <cellStyle name="Normal 2 3 2 5 6 3" xfId="10631"/>
    <cellStyle name="Normal 2 3 2 5 7" xfId="3095"/>
    <cellStyle name="Normal 2 3 2 5 7 2" xfId="7577"/>
    <cellStyle name="Normal 2 3 2 5 7 2 2" xfId="16607"/>
    <cellStyle name="Normal 2 3 2 5 7 3" xfId="12125"/>
    <cellStyle name="Normal 2 3 2 5 8" xfId="4589"/>
    <cellStyle name="Normal 2 3 2 5 8 2" xfId="13619"/>
    <cellStyle name="Normal 2 3 2 5 9" xfId="9137"/>
    <cellStyle name="Normal 2 3 2 6" xfId="139"/>
    <cellStyle name="Normal 2 3 2 6 2" xfId="325"/>
    <cellStyle name="Normal 2 3 2 6 2 2" xfId="1068"/>
    <cellStyle name="Normal 2 3 2 6 2 2 2" xfId="2562"/>
    <cellStyle name="Normal 2 3 2 6 2 2 2 2" xfId="7044"/>
    <cellStyle name="Normal 2 3 2 6 2 2 2 2 2" xfId="16074"/>
    <cellStyle name="Normal 2 3 2 6 2 2 2 3" xfId="11592"/>
    <cellStyle name="Normal 2 3 2 6 2 2 3" xfId="4056"/>
    <cellStyle name="Normal 2 3 2 6 2 2 3 2" xfId="8538"/>
    <cellStyle name="Normal 2 3 2 6 2 2 3 2 2" xfId="17568"/>
    <cellStyle name="Normal 2 3 2 6 2 2 3 3" xfId="13086"/>
    <cellStyle name="Normal 2 3 2 6 2 2 4" xfId="5550"/>
    <cellStyle name="Normal 2 3 2 6 2 2 4 2" xfId="14580"/>
    <cellStyle name="Normal 2 3 2 6 2 2 5" xfId="10098"/>
    <cellStyle name="Normal 2 3 2 6 2 3" xfId="1819"/>
    <cellStyle name="Normal 2 3 2 6 2 3 2" xfId="6301"/>
    <cellStyle name="Normal 2 3 2 6 2 3 2 2" xfId="15331"/>
    <cellStyle name="Normal 2 3 2 6 2 3 3" xfId="10849"/>
    <cellStyle name="Normal 2 3 2 6 2 4" xfId="3313"/>
    <cellStyle name="Normal 2 3 2 6 2 4 2" xfId="7795"/>
    <cellStyle name="Normal 2 3 2 6 2 4 2 2" xfId="16825"/>
    <cellStyle name="Normal 2 3 2 6 2 4 3" xfId="12343"/>
    <cellStyle name="Normal 2 3 2 6 2 5" xfId="4807"/>
    <cellStyle name="Normal 2 3 2 6 2 5 2" xfId="13837"/>
    <cellStyle name="Normal 2 3 2 6 2 6" xfId="9355"/>
    <cellStyle name="Normal 2 3 2 6 3" xfId="511"/>
    <cellStyle name="Normal 2 3 2 6 3 2" xfId="1258"/>
    <cellStyle name="Normal 2 3 2 6 3 2 2" xfId="2752"/>
    <cellStyle name="Normal 2 3 2 6 3 2 2 2" xfId="7234"/>
    <cellStyle name="Normal 2 3 2 6 3 2 2 2 2" xfId="16264"/>
    <cellStyle name="Normal 2 3 2 6 3 2 2 3" xfId="11782"/>
    <cellStyle name="Normal 2 3 2 6 3 2 3" xfId="4246"/>
    <cellStyle name="Normal 2 3 2 6 3 2 3 2" xfId="8728"/>
    <cellStyle name="Normal 2 3 2 6 3 2 3 2 2" xfId="17758"/>
    <cellStyle name="Normal 2 3 2 6 3 2 3 3" xfId="13276"/>
    <cellStyle name="Normal 2 3 2 6 3 2 4" xfId="5740"/>
    <cellStyle name="Normal 2 3 2 6 3 2 4 2" xfId="14770"/>
    <cellStyle name="Normal 2 3 2 6 3 2 5" xfId="10288"/>
    <cellStyle name="Normal 2 3 2 6 3 3" xfId="2005"/>
    <cellStyle name="Normal 2 3 2 6 3 3 2" xfId="6487"/>
    <cellStyle name="Normal 2 3 2 6 3 3 2 2" xfId="15517"/>
    <cellStyle name="Normal 2 3 2 6 3 3 3" xfId="11035"/>
    <cellStyle name="Normal 2 3 2 6 3 4" xfId="3499"/>
    <cellStyle name="Normal 2 3 2 6 3 4 2" xfId="7981"/>
    <cellStyle name="Normal 2 3 2 6 3 4 2 2" xfId="17011"/>
    <cellStyle name="Normal 2 3 2 6 3 4 3" xfId="12529"/>
    <cellStyle name="Normal 2 3 2 6 3 5" xfId="4993"/>
    <cellStyle name="Normal 2 3 2 6 3 5 2" xfId="14023"/>
    <cellStyle name="Normal 2 3 2 6 3 6" xfId="9541"/>
    <cellStyle name="Normal 2 3 2 6 4" xfId="697"/>
    <cellStyle name="Normal 2 3 2 6 4 2" xfId="1444"/>
    <cellStyle name="Normal 2 3 2 6 4 2 2" xfId="2938"/>
    <cellStyle name="Normal 2 3 2 6 4 2 2 2" xfId="7420"/>
    <cellStyle name="Normal 2 3 2 6 4 2 2 2 2" xfId="16450"/>
    <cellStyle name="Normal 2 3 2 6 4 2 2 3" xfId="11968"/>
    <cellStyle name="Normal 2 3 2 6 4 2 3" xfId="4432"/>
    <cellStyle name="Normal 2 3 2 6 4 2 3 2" xfId="8914"/>
    <cellStyle name="Normal 2 3 2 6 4 2 3 2 2" xfId="17944"/>
    <cellStyle name="Normal 2 3 2 6 4 2 3 3" xfId="13462"/>
    <cellStyle name="Normal 2 3 2 6 4 2 4" xfId="5926"/>
    <cellStyle name="Normal 2 3 2 6 4 2 4 2" xfId="14956"/>
    <cellStyle name="Normal 2 3 2 6 4 2 5" xfId="10474"/>
    <cellStyle name="Normal 2 3 2 6 4 3" xfId="2191"/>
    <cellStyle name="Normal 2 3 2 6 4 3 2" xfId="6673"/>
    <cellStyle name="Normal 2 3 2 6 4 3 2 2" xfId="15703"/>
    <cellStyle name="Normal 2 3 2 6 4 3 3" xfId="11221"/>
    <cellStyle name="Normal 2 3 2 6 4 4" xfId="3685"/>
    <cellStyle name="Normal 2 3 2 6 4 4 2" xfId="8167"/>
    <cellStyle name="Normal 2 3 2 6 4 4 2 2" xfId="17197"/>
    <cellStyle name="Normal 2 3 2 6 4 4 3" xfId="12715"/>
    <cellStyle name="Normal 2 3 2 6 4 5" xfId="5179"/>
    <cellStyle name="Normal 2 3 2 6 4 5 2" xfId="14209"/>
    <cellStyle name="Normal 2 3 2 6 4 6" xfId="9727"/>
    <cellStyle name="Normal 2 3 2 6 5" xfId="884"/>
    <cellStyle name="Normal 2 3 2 6 5 2" xfId="2378"/>
    <cellStyle name="Normal 2 3 2 6 5 2 2" xfId="6860"/>
    <cellStyle name="Normal 2 3 2 6 5 2 2 2" xfId="15890"/>
    <cellStyle name="Normal 2 3 2 6 5 2 3" xfId="11408"/>
    <cellStyle name="Normal 2 3 2 6 5 3" xfId="3872"/>
    <cellStyle name="Normal 2 3 2 6 5 3 2" xfId="8354"/>
    <cellStyle name="Normal 2 3 2 6 5 3 2 2" xfId="17384"/>
    <cellStyle name="Normal 2 3 2 6 5 3 3" xfId="12902"/>
    <cellStyle name="Normal 2 3 2 6 5 4" xfId="5366"/>
    <cellStyle name="Normal 2 3 2 6 5 4 2" xfId="14396"/>
    <cellStyle name="Normal 2 3 2 6 5 5" xfId="9914"/>
    <cellStyle name="Normal 2 3 2 6 6" xfId="1633"/>
    <cellStyle name="Normal 2 3 2 6 6 2" xfId="6115"/>
    <cellStyle name="Normal 2 3 2 6 6 2 2" xfId="15145"/>
    <cellStyle name="Normal 2 3 2 6 6 3" xfId="10663"/>
    <cellStyle name="Normal 2 3 2 6 7" xfId="3127"/>
    <cellStyle name="Normal 2 3 2 6 7 2" xfId="7609"/>
    <cellStyle name="Normal 2 3 2 6 7 2 2" xfId="16639"/>
    <cellStyle name="Normal 2 3 2 6 7 3" xfId="12157"/>
    <cellStyle name="Normal 2 3 2 6 8" xfId="4621"/>
    <cellStyle name="Normal 2 3 2 6 8 2" xfId="13651"/>
    <cellStyle name="Normal 2 3 2 6 9" xfId="9169"/>
    <cellStyle name="Normal 2 3 2 7" xfId="162"/>
    <cellStyle name="Normal 2 3 2 7 2" xfId="348"/>
    <cellStyle name="Normal 2 3 2 7 2 2" xfId="1091"/>
    <cellStyle name="Normal 2 3 2 7 2 2 2" xfId="2585"/>
    <cellStyle name="Normal 2 3 2 7 2 2 2 2" xfId="7067"/>
    <cellStyle name="Normal 2 3 2 7 2 2 2 2 2" xfId="16097"/>
    <cellStyle name="Normal 2 3 2 7 2 2 2 3" xfId="11615"/>
    <cellStyle name="Normal 2 3 2 7 2 2 3" xfId="4079"/>
    <cellStyle name="Normal 2 3 2 7 2 2 3 2" xfId="8561"/>
    <cellStyle name="Normal 2 3 2 7 2 2 3 2 2" xfId="17591"/>
    <cellStyle name="Normal 2 3 2 7 2 2 3 3" xfId="13109"/>
    <cellStyle name="Normal 2 3 2 7 2 2 4" xfId="5573"/>
    <cellStyle name="Normal 2 3 2 7 2 2 4 2" xfId="14603"/>
    <cellStyle name="Normal 2 3 2 7 2 2 5" xfId="10121"/>
    <cellStyle name="Normal 2 3 2 7 2 3" xfId="1842"/>
    <cellStyle name="Normal 2 3 2 7 2 3 2" xfId="6324"/>
    <cellStyle name="Normal 2 3 2 7 2 3 2 2" xfId="15354"/>
    <cellStyle name="Normal 2 3 2 7 2 3 3" xfId="10872"/>
    <cellStyle name="Normal 2 3 2 7 2 4" xfId="3336"/>
    <cellStyle name="Normal 2 3 2 7 2 4 2" xfId="7818"/>
    <cellStyle name="Normal 2 3 2 7 2 4 2 2" xfId="16848"/>
    <cellStyle name="Normal 2 3 2 7 2 4 3" xfId="12366"/>
    <cellStyle name="Normal 2 3 2 7 2 5" xfId="4830"/>
    <cellStyle name="Normal 2 3 2 7 2 5 2" xfId="13860"/>
    <cellStyle name="Normal 2 3 2 7 2 6" xfId="9378"/>
    <cellStyle name="Normal 2 3 2 7 3" xfId="534"/>
    <cellStyle name="Normal 2 3 2 7 3 2" xfId="1281"/>
    <cellStyle name="Normal 2 3 2 7 3 2 2" xfId="2775"/>
    <cellStyle name="Normal 2 3 2 7 3 2 2 2" xfId="7257"/>
    <cellStyle name="Normal 2 3 2 7 3 2 2 2 2" xfId="16287"/>
    <cellStyle name="Normal 2 3 2 7 3 2 2 3" xfId="11805"/>
    <cellStyle name="Normal 2 3 2 7 3 2 3" xfId="4269"/>
    <cellStyle name="Normal 2 3 2 7 3 2 3 2" xfId="8751"/>
    <cellStyle name="Normal 2 3 2 7 3 2 3 2 2" xfId="17781"/>
    <cellStyle name="Normal 2 3 2 7 3 2 3 3" xfId="13299"/>
    <cellStyle name="Normal 2 3 2 7 3 2 4" xfId="5763"/>
    <cellStyle name="Normal 2 3 2 7 3 2 4 2" xfId="14793"/>
    <cellStyle name="Normal 2 3 2 7 3 2 5" xfId="10311"/>
    <cellStyle name="Normal 2 3 2 7 3 3" xfId="2028"/>
    <cellStyle name="Normal 2 3 2 7 3 3 2" xfId="6510"/>
    <cellStyle name="Normal 2 3 2 7 3 3 2 2" xfId="15540"/>
    <cellStyle name="Normal 2 3 2 7 3 3 3" xfId="11058"/>
    <cellStyle name="Normal 2 3 2 7 3 4" xfId="3522"/>
    <cellStyle name="Normal 2 3 2 7 3 4 2" xfId="8004"/>
    <cellStyle name="Normal 2 3 2 7 3 4 2 2" xfId="17034"/>
    <cellStyle name="Normal 2 3 2 7 3 4 3" xfId="12552"/>
    <cellStyle name="Normal 2 3 2 7 3 5" xfId="5016"/>
    <cellStyle name="Normal 2 3 2 7 3 5 2" xfId="14046"/>
    <cellStyle name="Normal 2 3 2 7 3 6" xfId="9564"/>
    <cellStyle name="Normal 2 3 2 7 4" xfId="720"/>
    <cellStyle name="Normal 2 3 2 7 4 2" xfId="1467"/>
    <cellStyle name="Normal 2 3 2 7 4 2 2" xfId="2961"/>
    <cellStyle name="Normal 2 3 2 7 4 2 2 2" xfId="7443"/>
    <cellStyle name="Normal 2 3 2 7 4 2 2 2 2" xfId="16473"/>
    <cellStyle name="Normal 2 3 2 7 4 2 2 3" xfId="11991"/>
    <cellStyle name="Normal 2 3 2 7 4 2 3" xfId="4455"/>
    <cellStyle name="Normal 2 3 2 7 4 2 3 2" xfId="8937"/>
    <cellStyle name="Normal 2 3 2 7 4 2 3 2 2" xfId="17967"/>
    <cellStyle name="Normal 2 3 2 7 4 2 3 3" xfId="13485"/>
    <cellStyle name="Normal 2 3 2 7 4 2 4" xfId="5949"/>
    <cellStyle name="Normal 2 3 2 7 4 2 4 2" xfId="14979"/>
    <cellStyle name="Normal 2 3 2 7 4 2 5" xfId="10497"/>
    <cellStyle name="Normal 2 3 2 7 4 3" xfId="2214"/>
    <cellStyle name="Normal 2 3 2 7 4 3 2" xfId="6696"/>
    <cellStyle name="Normal 2 3 2 7 4 3 2 2" xfId="15726"/>
    <cellStyle name="Normal 2 3 2 7 4 3 3" xfId="11244"/>
    <cellStyle name="Normal 2 3 2 7 4 4" xfId="3708"/>
    <cellStyle name="Normal 2 3 2 7 4 4 2" xfId="8190"/>
    <cellStyle name="Normal 2 3 2 7 4 4 2 2" xfId="17220"/>
    <cellStyle name="Normal 2 3 2 7 4 4 3" xfId="12738"/>
    <cellStyle name="Normal 2 3 2 7 4 5" xfId="5202"/>
    <cellStyle name="Normal 2 3 2 7 4 5 2" xfId="14232"/>
    <cellStyle name="Normal 2 3 2 7 4 6" xfId="9750"/>
    <cellStyle name="Normal 2 3 2 7 5" xfId="907"/>
    <cellStyle name="Normal 2 3 2 7 5 2" xfId="2401"/>
    <cellStyle name="Normal 2 3 2 7 5 2 2" xfId="6883"/>
    <cellStyle name="Normal 2 3 2 7 5 2 2 2" xfId="15913"/>
    <cellStyle name="Normal 2 3 2 7 5 2 3" xfId="11431"/>
    <cellStyle name="Normal 2 3 2 7 5 3" xfId="3895"/>
    <cellStyle name="Normal 2 3 2 7 5 3 2" xfId="8377"/>
    <cellStyle name="Normal 2 3 2 7 5 3 2 2" xfId="17407"/>
    <cellStyle name="Normal 2 3 2 7 5 3 3" xfId="12925"/>
    <cellStyle name="Normal 2 3 2 7 5 4" xfId="5389"/>
    <cellStyle name="Normal 2 3 2 7 5 4 2" xfId="14419"/>
    <cellStyle name="Normal 2 3 2 7 5 5" xfId="9937"/>
    <cellStyle name="Normal 2 3 2 7 6" xfId="1656"/>
    <cellStyle name="Normal 2 3 2 7 6 2" xfId="6138"/>
    <cellStyle name="Normal 2 3 2 7 6 2 2" xfId="15168"/>
    <cellStyle name="Normal 2 3 2 7 6 3" xfId="10686"/>
    <cellStyle name="Normal 2 3 2 7 7" xfId="3150"/>
    <cellStyle name="Normal 2 3 2 7 7 2" xfId="7632"/>
    <cellStyle name="Normal 2 3 2 7 7 2 2" xfId="16662"/>
    <cellStyle name="Normal 2 3 2 7 7 3" xfId="12180"/>
    <cellStyle name="Normal 2 3 2 7 8" xfId="4644"/>
    <cellStyle name="Normal 2 3 2 7 8 2" xfId="13674"/>
    <cellStyle name="Normal 2 3 2 7 9" xfId="9192"/>
    <cellStyle name="Normal 2 3 2 8" xfId="185"/>
    <cellStyle name="Normal 2 3 2 8 2" xfId="371"/>
    <cellStyle name="Normal 2 3 2 8 2 2" xfId="1114"/>
    <cellStyle name="Normal 2 3 2 8 2 2 2" xfId="2608"/>
    <cellStyle name="Normal 2 3 2 8 2 2 2 2" xfId="7090"/>
    <cellStyle name="Normal 2 3 2 8 2 2 2 2 2" xfId="16120"/>
    <cellStyle name="Normal 2 3 2 8 2 2 2 3" xfId="11638"/>
    <cellStyle name="Normal 2 3 2 8 2 2 3" xfId="4102"/>
    <cellStyle name="Normal 2 3 2 8 2 2 3 2" xfId="8584"/>
    <cellStyle name="Normal 2 3 2 8 2 2 3 2 2" xfId="17614"/>
    <cellStyle name="Normal 2 3 2 8 2 2 3 3" xfId="13132"/>
    <cellStyle name="Normal 2 3 2 8 2 2 4" xfId="5596"/>
    <cellStyle name="Normal 2 3 2 8 2 2 4 2" xfId="14626"/>
    <cellStyle name="Normal 2 3 2 8 2 2 5" xfId="10144"/>
    <cellStyle name="Normal 2 3 2 8 2 3" xfId="1865"/>
    <cellStyle name="Normal 2 3 2 8 2 3 2" xfId="6347"/>
    <cellStyle name="Normal 2 3 2 8 2 3 2 2" xfId="15377"/>
    <cellStyle name="Normal 2 3 2 8 2 3 3" xfId="10895"/>
    <cellStyle name="Normal 2 3 2 8 2 4" xfId="3359"/>
    <cellStyle name="Normal 2 3 2 8 2 4 2" xfId="7841"/>
    <cellStyle name="Normal 2 3 2 8 2 4 2 2" xfId="16871"/>
    <cellStyle name="Normal 2 3 2 8 2 4 3" xfId="12389"/>
    <cellStyle name="Normal 2 3 2 8 2 5" xfId="4853"/>
    <cellStyle name="Normal 2 3 2 8 2 5 2" xfId="13883"/>
    <cellStyle name="Normal 2 3 2 8 2 6" xfId="9401"/>
    <cellStyle name="Normal 2 3 2 8 3" xfId="557"/>
    <cellStyle name="Normal 2 3 2 8 3 2" xfId="1304"/>
    <cellStyle name="Normal 2 3 2 8 3 2 2" xfId="2798"/>
    <cellStyle name="Normal 2 3 2 8 3 2 2 2" xfId="7280"/>
    <cellStyle name="Normal 2 3 2 8 3 2 2 2 2" xfId="16310"/>
    <cellStyle name="Normal 2 3 2 8 3 2 2 3" xfId="11828"/>
    <cellStyle name="Normal 2 3 2 8 3 2 3" xfId="4292"/>
    <cellStyle name="Normal 2 3 2 8 3 2 3 2" xfId="8774"/>
    <cellStyle name="Normal 2 3 2 8 3 2 3 2 2" xfId="17804"/>
    <cellStyle name="Normal 2 3 2 8 3 2 3 3" xfId="13322"/>
    <cellStyle name="Normal 2 3 2 8 3 2 4" xfId="5786"/>
    <cellStyle name="Normal 2 3 2 8 3 2 4 2" xfId="14816"/>
    <cellStyle name="Normal 2 3 2 8 3 2 5" xfId="10334"/>
    <cellStyle name="Normal 2 3 2 8 3 3" xfId="2051"/>
    <cellStyle name="Normal 2 3 2 8 3 3 2" xfId="6533"/>
    <cellStyle name="Normal 2 3 2 8 3 3 2 2" xfId="15563"/>
    <cellStyle name="Normal 2 3 2 8 3 3 3" xfId="11081"/>
    <cellStyle name="Normal 2 3 2 8 3 4" xfId="3545"/>
    <cellStyle name="Normal 2 3 2 8 3 4 2" xfId="8027"/>
    <cellStyle name="Normal 2 3 2 8 3 4 2 2" xfId="17057"/>
    <cellStyle name="Normal 2 3 2 8 3 4 3" xfId="12575"/>
    <cellStyle name="Normal 2 3 2 8 3 5" xfId="5039"/>
    <cellStyle name="Normal 2 3 2 8 3 5 2" xfId="14069"/>
    <cellStyle name="Normal 2 3 2 8 3 6" xfId="9587"/>
    <cellStyle name="Normal 2 3 2 8 4" xfId="743"/>
    <cellStyle name="Normal 2 3 2 8 4 2" xfId="1490"/>
    <cellStyle name="Normal 2 3 2 8 4 2 2" xfId="2984"/>
    <cellStyle name="Normal 2 3 2 8 4 2 2 2" xfId="7466"/>
    <cellStyle name="Normal 2 3 2 8 4 2 2 2 2" xfId="16496"/>
    <cellStyle name="Normal 2 3 2 8 4 2 2 3" xfId="12014"/>
    <cellStyle name="Normal 2 3 2 8 4 2 3" xfId="4478"/>
    <cellStyle name="Normal 2 3 2 8 4 2 3 2" xfId="8960"/>
    <cellStyle name="Normal 2 3 2 8 4 2 3 2 2" xfId="17990"/>
    <cellStyle name="Normal 2 3 2 8 4 2 3 3" xfId="13508"/>
    <cellStyle name="Normal 2 3 2 8 4 2 4" xfId="5972"/>
    <cellStyle name="Normal 2 3 2 8 4 2 4 2" xfId="15002"/>
    <cellStyle name="Normal 2 3 2 8 4 2 5" xfId="10520"/>
    <cellStyle name="Normal 2 3 2 8 4 3" xfId="2237"/>
    <cellStyle name="Normal 2 3 2 8 4 3 2" xfId="6719"/>
    <cellStyle name="Normal 2 3 2 8 4 3 2 2" xfId="15749"/>
    <cellStyle name="Normal 2 3 2 8 4 3 3" xfId="11267"/>
    <cellStyle name="Normal 2 3 2 8 4 4" xfId="3731"/>
    <cellStyle name="Normal 2 3 2 8 4 4 2" xfId="8213"/>
    <cellStyle name="Normal 2 3 2 8 4 4 2 2" xfId="17243"/>
    <cellStyle name="Normal 2 3 2 8 4 4 3" xfId="12761"/>
    <cellStyle name="Normal 2 3 2 8 4 5" xfId="5225"/>
    <cellStyle name="Normal 2 3 2 8 4 5 2" xfId="14255"/>
    <cellStyle name="Normal 2 3 2 8 4 6" xfId="9773"/>
    <cellStyle name="Normal 2 3 2 8 5" xfId="930"/>
    <cellStyle name="Normal 2 3 2 8 5 2" xfId="2424"/>
    <cellStyle name="Normal 2 3 2 8 5 2 2" xfId="6906"/>
    <cellStyle name="Normal 2 3 2 8 5 2 2 2" xfId="15936"/>
    <cellStyle name="Normal 2 3 2 8 5 2 3" xfId="11454"/>
    <cellStyle name="Normal 2 3 2 8 5 3" xfId="3918"/>
    <cellStyle name="Normal 2 3 2 8 5 3 2" xfId="8400"/>
    <cellStyle name="Normal 2 3 2 8 5 3 2 2" xfId="17430"/>
    <cellStyle name="Normal 2 3 2 8 5 3 3" xfId="12948"/>
    <cellStyle name="Normal 2 3 2 8 5 4" xfId="5412"/>
    <cellStyle name="Normal 2 3 2 8 5 4 2" xfId="14442"/>
    <cellStyle name="Normal 2 3 2 8 5 5" xfId="9960"/>
    <cellStyle name="Normal 2 3 2 8 6" xfId="1679"/>
    <cellStyle name="Normal 2 3 2 8 6 2" xfId="6161"/>
    <cellStyle name="Normal 2 3 2 8 6 2 2" xfId="15191"/>
    <cellStyle name="Normal 2 3 2 8 6 3" xfId="10709"/>
    <cellStyle name="Normal 2 3 2 8 7" xfId="3173"/>
    <cellStyle name="Normal 2 3 2 8 7 2" xfId="7655"/>
    <cellStyle name="Normal 2 3 2 8 7 2 2" xfId="16685"/>
    <cellStyle name="Normal 2 3 2 8 7 3" xfId="12203"/>
    <cellStyle name="Normal 2 3 2 8 8" xfId="4667"/>
    <cellStyle name="Normal 2 3 2 8 8 2" xfId="13697"/>
    <cellStyle name="Normal 2 3 2 8 9" xfId="9215"/>
    <cellStyle name="Normal 2 3 2 9" xfId="208"/>
    <cellStyle name="Normal 2 3 2 9 2" xfId="953"/>
    <cellStyle name="Normal 2 3 2 9 2 2" xfId="2447"/>
    <cellStyle name="Normal 2 3 2 9 2 2 2" xfId="6929"/>
    <cellStyle name="Normal 2 3 2 9 2 2 2 2" xfId="15959"/>
    <cellStyle name="Normal 2 3 2 9 2 2 3" xfId="11477"/>
    <cellStyle name="Normal 2 3 2 9 2 3" xfId="3941"/>
    <cellStyle name="Normal 2 3 2 9 2 3 2" xfId="8423"/>
    <cellStyle name="Normal 2 3 2 9 2 3 2 2" xfId="17453"/>
    <cellStyle name="Normal 2 3 2 9 2 3 3" xfId="12971"/>
    <cellStyle name="Normal 2 3 2 9 2 4" xfId="5435"/>
    <cellStyle name="Normal 2 3 2 9 2 4 2" xfId="14465"/>
    <cellStyle name="Normal 2 3 2 9 2 5" xfId="9983"/>
    <cellStyle name="Normal 2 3 2 9 3" xfId="1702"/>
    <cellStyle name="Normal 2 3 2 9 3 2" xfId="6184"/>
    <cellStyle name="Normal 2 3 2 9 3 2 2" xfId="15214"/>
    <cellStyle name="Normal 2 3 2 9 3 3" xfId="10732"/>
    <cellStyle name="Normal 2 3 2 9 4" xfId="3196"/>
    <cellStyle name="Normal 2 3 2 9 4 2" xfId="7678"/>
    <cellStyle name="Normal 2 3 2 9 4 2 2" xfId="16708"/>
    <cellStyle name="Normal 2 3 2 9 4 3" xfId="12226"/>
    <cellStyle name="Normal 2 3 2 9 5" xfId="4690"/>
    <cellStyle name="Normal 2 3 2 9 5 2" xfId="13720"/>
    <cellStyle name="Normal 2 3 2 9 6" xfId="9238"/>
    <cellStyle name="Normal 2 3 3" xfId="35"/>
    <cellStyle name="Normal 2 3 3 2" xfId="221"/>
    <cellStyle name="Normal 2 3 3 2 2" xfId="966"/>
    <cellStyle name="Normal 2 3 3 2 2 2" xfId="2460"/>
    <cellStyle name="Normal 2 3 3 2 2 2 2" xfId="6942"/>
    <cellStyle name="Normal 2 3 3 2 2 2 2 2" xfId="15972"/>
    <cellStyle name="Normal 2 3 3 2 2 2 3" xfId="11490"/>
    <cellStyle name="Normal 2 3 3 2 2 3" xfId="3954"/>
    <cellStyle name="Normal 2 3 3 2 2 3 2" xfId="8436"/>
    <cellStyle name="Normal 2 3 3 2 2 3 2 2" xfId="17466"/>
    <cellStyle name="Normal 2 3 3 2 2 3 3" xfId="12984"/>
    <cellStyle name="Normal 2 3 3 2 2 4" xfId="5448"/>
    <cellStyle name="Normal 2 3 3 2 2 4 2" xfId="14478"/>
    <cellStyle name="Normal 2 3 3 2 2 5" xfId="9996"/>
    <cellStyle name="Normal 2 3 3 2 3" xfId="1715"/>
    <cellStyle name="Normal 2 3 3 2 3 2" xfId="6197"/>
    <cellStyle name="Normal 2 3 3 2 3 2 2" xfId="15227"/>
    <cellStyle name="Normal 2 3 3 2 3 3" xfId="10745"/>
    <cellStyle name="Normal 2 3 3 2 4" xfId="3209"/>
    <cellStyle name="Normal 2 3 3 2 4 2" xfId="7691"/>
    <cellStyle name="Normal 2 3 3 2 4 2 2" xfId="16721"/>
    <cellStyle name="Normal 2 3 3 2 4 3" xfId="12239"/>
    <cellStyle name="Normal 2 3 3 2 5" xfId="4703"/>
    <cellStyle name="Normal 2 3 3 2 5 2" xfId="13733"/>
    <cellStyle name="Normal 2 3 3 2 6" xfId="9251"/>
    <cellStyle name="Normal 2 3 3 3" xfId="407"/>
    <cellStyle name="Normal 2 3 3 3 2" xfId="1154"/>
    <cellStyle name="Normal 2 3 3 3 2 2" xfId="2648"/>
    <cellStyle name="Normal 2 3 3 3 2 2 2" xfId="7130"/>
    <cellStyle name="Normal 2 3 3 3 2 2 2 2" xfId="16160"/>
    <cellStyle name="Normal 2 3 3 3 2 2 3" xfId="11678"/>
    <cellStyle name="Normal 2 3 3 3 2 3" xfId="4142"/>
    <cellStyle name="Normal 2 3 3 3 2 3 2" xfId="8624"/>
    <cellStyle name="Normal 2 3 3 3 2 3 2 2" xfId="17654"/>
    <cellStyle name="Normal 2 3 3 3 2 3 3" xfId="13172"/>
    <cellStyle name="Normal 2 3 3 3 2 4" xfId="5636"/>
    <cellStyle name="Normal 2 3 3 3 2 4 2" xfId="14666"/>
    <cellStyle name="Normal 2 3 3 3 2 5" xfId="10184"/>
    <cellStyle name="Normal 2 3 3 3 3" xfId="1901"/>
    <cellStyle name="Normal 2 3 3 3 3 2" xfId="6383"/>
    <cellStyle name="Normal 2 3 3 3 3 2 2" xfId="15413"/>
    <cellStyle name="Normal 2 3 3 3 3 3" xfId="10931"/>
    <cellStyle name="Normal 2 3 3 3 4" xfId="3395"/>
    <cellStyle name="Normal 2 3 3 3 4 2" xfId="7877"/>
    <cellStyle name="Normal 2 3 3 3 4 2 2" xfId="16907"/>
    <cellStyle name="Normal 2 3 3 3 4 3" xfId="12425"/>
    <cellStyle name="Normal 2 3 3 3 5" xfId="4889"/>
    <cellStyle name="Normal 2 3 3 3 5 2" xfId="13919"/>
    <cellStyle name="Normal 2 3 3 3 6" xfId="9437"/>
    <cellStyle name="Normal 2 3 3 4" xfId="593"/>
    <cellStyle name="Normal 2 3 3 4 2" xfId="1340"/>
    <cellStyle name="Normal 2 3 3 4 2 2" xfId="2834"/>
    <cellStyle name="Normal 2 3 3 4 2 2 2" xfId="7316"/>
    <cellStyle name="Normal 2 3 3 4 2 2 2 2" xfId="16346"/>
    <cellStyle name="Normal 2 3 3 4 2 2 3" xfId="11864"/>
    <cellStyle name="Normal 2 3 3 4 2 3" xfId="4328"/>
    <cellStyle name="Normal 2 3 3 4 2 3 2" xfId="8810"/>
    <cellStyle name="Normal 2 3 3 4 2 3 2 2" xfId="17840"/>
    <cellStyle name="Normal 2 3 3 4 2 3 3" xfId="13358"/>
    <cellStyle name="Normal 2 3 3 4 2 4" xfId="5822"/>
    <cellStyle name="Normal 2 3 3 4 2 4 2" xfId="14852"/>
    <cellStyle name="Normal 2 3 3 4 2 5" xfId="10370"/>
    <cellStyle name="Normal 2 3 3 4 3" xfId="2087"/>
    <cellStyle name="Normal 2 3 3 4 3 2" xfId="6569"/>
    <cellStyle name="Normal 2 3 3 4 3 2 2" xfId="15599"/>
    <cellStyle name="Normal 2 3 3 4 3 3" xfId="11117"/>
    <cellStyle name="Normal 2 3 3 4 4" xfId="3581"/>
    <cellStyle name="Normal 2 3 3 4 4 2" xfId="8063"/>
    <cellStyle name="Normal 2 3 3 4 4 2 2" xfId="17093"/>
    <cellStyle name="Normal 2 3 3 4 4 3" xfId="12611"/>
    <cellStyle name="Normal 2 3 3 4 5" xfId="5075"/>
    <cellStyle name="Normal 2 3 3 4 5 2" xfId="14105"/>
    <cellStyle name="Normal 2 3 3 4 6" xfId="9623"/>
    <cellStyle name="Normal 2 3 3 5" xfId="780"/>
    <cellStyle name="Normal 2 3 3 5 2" xfId="2274"/>
    <cellStyle name="Normal 2 3 3 5 2 2" xfId="6756"/>
    <cellStyle name="Normal 2 3 3 5 2 2 2" xfId="15786"/>
    <cellStyle name="Normal 2 3 3 5 2 3" xfId="11304"/>
    <cellStyle name="Normal 2 3 3 5 3" xfId="3768"/>
    <cellStyle name="Normal 2 3 3 5 3 2" xfId="8250"/>
    <cellStyle name="Normal 2 3 3 5 3 2 2" xfId="17280"/>
    <cellStyle name="Normal 2 3 3 5 3 3" xfId="12798"/>
    <cellStyle name="Normal 2 3 3 5 4" xfId="5262"/>
    <cellStyle name="Normal 2 3 3 5 4 2" xfId="14292"/>
    <cellStyle name="Normal 2 3 3 5 5" xfId="9810"/>
    <cellStyle name="Normal 2 3 3 6" xfId="1529"/>
    <cellStyle name="Normal 2 3 3 6 2" xfId="6011"/>
    <cellStyle name="Normal 2 3 3 6 2 2" xfId="15041"/>
    <cellStyle name="Normal 2 3 3 6 3" xfId="10559"/>
    <cellStyle name="Normal 2 3 3 7" xfId="3023"/>
    <cellStyle name="Normal 2 3 3 7 2" xfId="7505"/>
    <cellStyle name="Normal 2 3 3 7 2 2" xfId="16535"/>
    <cellStyle name="Normal 2 3 3 7 3" xfId="12053"/>
    <cellStyle name="Normal 2 3 3 8" xfId="4517"/>
    <cellStyle name="Normal 2 3 3 8 2" xfId="13547"/>
    <cellStyle name="Normal 2 3 3 9" xfId="9065"/>
    <cellStyle name="Normal 2 3 4" xfId="58"/>
    <cellStyle name="Normal 2 3 4 2" xfId="244"/>
    <cellStyle name="Normal 2 3 4 2 2" xfId="989"/>
    <cellStyle name="Normal 2 3 4 2 2 2" xfId="2483"/>
    <cellStyle name="Normal 2 3 4 2 2 2 2" xfId="6965"/>
    <cellStyle name="Normal 2 3 4 2 2 2 2 2" xfId="15995"/>
    <cellStyle name="Normal 2 3 4 2 2 2 3" xfId="11513"/>
    <cellStyle name="Normal 2 3 4 2 2 3" xfId="3977"/>
    <cellStyle name="Normal 2 3 4 2 2 3 2" xfId="8459"/>
    <cellStyle name="Normal 2 3 4 2 2 3 2 2" xfId="17489"/>
    <cellStyle name="Normal 2 3 4 2 2 3 3" xfId="13007"/>
    <cellStyle name="Normal 2 3 4 2 2 4" xfId="5471"/>
    <cellStyle name="Normal 2 3 4 2 2 4 2" xfId="14501"/>
    <cellStyle name="Normal 2 3 4 2 2 5" xfId="10019"/>
    <cellStyle name="Normal 2 3 4 2 3" xfId="1738"/>
    <cellStyle name="Normal 2 3 4 2 3 2" xfId="6220"/>
    <cellStyle name="Normal 2 3 4 2 3 2 2" xfId="15250"/>
    <cellStyle name="Normal 2 3 4 2 3 3" xfId="10768"/>
    <cellStyle name="Normal 2 3 4 2 4" xfId="3232"/>
    <cellStyle name="Normal 2 3 4 2 4 2" xfId="7714"/>
    <cellStyle name="Normal 2 3 4 2 4 2 2" xfId="16744"/>
    <cellStyle name="Normal 2 3 4 2 4 3" xfId="12262"/>
    <cellStyle name="Normal 2 3 4 2 5" xfId="4726"/>
    <cellStyle name="Normal 2 3 4 2 5 2" xfId="13756"/>
    <cellStyle name="Normal 2 3 4 2 6" xfId="9274"/>
    <cellStyle name="Normal 2 3 4 3" xfId="430"/>
    <cellStyle name="Normal 2 3 4 3 2" xfId="1177"/>
    <cellStyle name="Normal 2 3 4 3 2 2" xfId="2671"/>
    <cellStyle name="Normal 2 3 4 3 2 2 2" xfId="7153"/>
    <cellStyle name="Normal 2 3 4 3 2 2 2 2" xfId="16183"/>
    <cellStyle name="Normal 2 3 4 3 2 2 3" xfId="11701"/>
    <cellStyle name="Normal 2 3 4 3 2 3" xfId="4165"/>
    <cellStyle name="Normal 2 3 4 3 2 3 2" xfId="8647"/>
    <cellStyle name="Normal 2 3 4 3 2 3 2 2" xfId="17677"/>
    <cellStyle name="Normal 2 3 4 3 2 3 3" xfId="13195"/>
    <cellStyle name="Normal 2 3 4 3 2 4" xfId="5659"/>
    <cellStyle name="Normal 2 3 4 3 2 4 2" xfId="14689"/>
    <cellStyle name="Normal 2 3 4 3 2 5" xfId="10207"/>
    <cellStyle name="Normal 2 3 4 3 3" xfId="1924"/>
    <cellStyle name="Normal 2 3 4 3 3 2" xfId="6406"/>
    <cellStyle name="Normal 2 3 4 3 3 2 2" xfId="15436"/>
    <cellStyle name="Normal 2 3 4 3 3 3" xfId="10954"/>
    <cellStyle name="Normal 2 3 4 3 4" xfId="3418"/>
    <cellStyle name="Normal 2 3 4 3 4 2" xfId="7900"/>
    <cellStyle name="Normal 2 3 4 3 4 2 2" xfId="16930"/>
    <cellStyle name="Normal 2 3 4 3 4 3" xfId="12448"/>
    <cellStyle name="Normal 2 3 4 3 5" xfId="4912"/>
    <cellStyle name="Normal 2 3 4 3 5 2" xfId="13942"/>
    <cellStyle name="Normal 2 3 4 3 6" xfId="9460"/>
    <cellStyle name="Normal 2 3 4 4" xfId="616"/>
    <cellStyle name="Normal 2 3 4 4 2" xfId="1363"/>
    <cellStyle name="Normal 2 3 4 4 2 2" xfId="2857"/>
    <cellStyle name="Normal 2 3 4 4 2 2 2" xfId="7339"/>
    <cellStyle name="Normal 2 3 4 4 2 2 2 2" xfId="16369"/>
    <cellStyle name="Normal 2 3 4 4 2 2 3" xfId="11887"/>
    <cellStyle name="Normal 2 3 4 4 2 3" xfId="4351"/>
    <cellStyle name="Normal 2 3 4 4 2 3 2" xfId="8833"/>
    <cellStyle name="Normal 2 3 4 4 2 3 2 2" xfId="17863"/>
    <cellStyle name="Normal 2 3 4 4 2 3 3" xfId="13381"/>
    <cellStyle name="Normal 2 3 4 4 2 4" xfId="5845"/>
    <cellStyle name="Normal 2 3 4 4 2 4 2" xfId="14875"/>
    <cellStyle name="Normal 2 3 4 4 2 5" xfId="10393"/>
    <cellStyle name="Normal 2 3 4 4 3" xfId="2110"/>
    <cellStyle name="Normal 2 3 4 4 3 2" xfId="6592"/>
    <cellStyle name="Normal 2 3 4 4 3 2 2" xfId="15622"/>
    <cellStyle name="Normal 2 3 4 4 3 3" xfId="11140"/>
    <cellStyle name="Normal 2 3 4 4 4" xfId="3604"/>
    <cellStyle name="Normal 2 3 4 4 4 2" xfId="8086"/>
    <cellStyle name="Normal 2 3 4 4 4 2 2" xfId="17116"/>
    <cellStyle name="Normal 2 3 4 4 4 3" xfId="12634"/>
    <cellStyle name="Normal 2 3 4 4 5" xfId="5098"/>
    <cellStyle name="Normal 2 3 4 4 5 2" xfId="14128"/>
    <cellStyle name="Normal 2 3 4 4 6" xfId="9646"/>
    <cellStyle name="Normal 2 3 4 5" xfId="803"/>
    <cellStyle name="Normal 2 3 4 5 2" xfId="2297"/>
    <cellStyle name="Normal 2 3 4 5 2 2" xfId="6779"/>
    <cellStyle name="Normal 2 3 4 5 2 2 2" xfId="15809"/>
    <cellStyle name="Normal 2 3 4 5 2 3" xfId="11327"/>
    <cellStyle name="Normal 2 3 4 5 3" xfId="3791"/>
    <cellStyle name="Normal 2 3 4 5 3 2" xfId="8273"/>
    <cellStyle name="Normal 2 3 4 5 3 2 2" xfId="17303"/>
    <cellStyle name="Normal 2 3 4 5 3 3" xfId="12821"/>
    <cellStyle name="Normal 2 3 4 5 4" xfId="5285"/>
    <cellStyle name="Normal 2 3 4 5 4 2" xfId="14315"/>
    <cellStyle name="Normal 2 3 4 5 5" xfId="9833"/>
    <cellStyle name="Normal 2 3 4 6" xfId="1552"/>
    <cellStyle name="Normal 2 3 4 6 2" xfId="6034"/>
    <cellStyle name="Normal 2 3 4 6 2 2" xfId="15064"/>
    <cellStyle name="Normal 2 3 4 6 3" xfId="10582"/>
    <cellStyle name="Normal 2 3 4 7" xfId="3046"/>
    <cellStyle name="Normal 2 3 4 7 2" xfId="7528"/>
    <cellStyle name="Normal 2 3 4 7 2 2" xfId="16558"/>
    <cellStyle name="Normal 2 3 4 7 3" xfId="12076"/>
    <cellStyle name="Normal 2 3 4 8" xfId="4540"/>
    <cellStyle name="Normal 2 3 4 8 2" xfId="13570"/>
    <cellStyle name="Normal 2 3 4 9" xfId="9088"/>
    <cellStyle name="Normal 2 3 5" xfId="82"/>
    <cellStyle name="Normal 2 3 5 2" xfId="268"/>
    <cellStyle name="Normal 2 3 5 2 2" xfId="1012"/>
    <cellStyle name="Normal 2 3 5 2 2 2" xfId="2506"/>
    <cellStyle name="Normal 2 3 5 2 2 2 2" xfId="6988"/>
    <cellStyle name="Normal 2 3 5 2 2 2 2 2" xfId="16018"/>
    <cellStyle name="Normal 2 3 5 2 2 2 3" xfId="11536"/>
    <cellStyle name="Normal 2 3 5 2 2 3" xfId="4000"/>
    <cellStyle name="Normal 2 3 5 2 2 3 2" xfId="8482"/>
    <cellStyle name="Normal 2 3 5 2 2 3 2 2" xfId="17512"/>
    <cellStyle name="Normal 2 3 5 2 2 3 3" xfId="13030"/>
    <cellStyle name="Normal 2 3 5 2 2 4" xfId="5494"/>
    <cellStyle name="Normal 2 3 5 2 2 4 2" xfId="14524"/>
    <cellStyle name="Normal 2 3 5 2 2 5" xfId="10042"/>
    <cellStyle name="Normal 2 3 5 2 3" xfId="1762"/>
    <cellStyle name="Normal 2 3 5 2 3 2" xfId="6244"/>
    <cellStyle name="Normal 2 3 5 2 3 2 2" xfId="15274"/>
    <cellStyle name="Normal 2 3 5 2 3 3" xfId="10792"/>
    <cellStyle name="Normal 2 3 5 2 4" xfId="3256"/>
    <cellStyle name="Normal 2 3 5 2 4 2" xfId="7738"/>
    <cellStyle name="Normal 2 3 5 2 4 2 2" xfId="16768"/>
    <cellStyle name="Normal 2 3 5 2 4 3" xfId="12286"/>
    <cellStyle name="Normal 2 3 5 2 5" xfId="4750"/>
    <cellStyle name="Normal 2 3 5 2 5 2" xfId="13780"/>
    <cellStyle name="Normal 2 3 5 2 6" xfId="9298"/>
    <cellStyle name="Normal 2 3 5 3" xfId="454"/>
    <cellStyle name="Normal 2 3 5 3 2" xfId="1201"/>
    <cellStyle name="Normal 2 3 5 3 2 2" xfId="2695"/>
    <cellStyle name="Normal 2 3 5 3 2 2 2" xfId="7177"/>
    <cellStyle name="Normal 2 3 5 3 2 2 2 2" xfId="16207"/>
    <cellStyle name="Normal 2 3 5 3 2 2 3" xfId="11725"/>
    <cellStyle name="Normal 2 3 5 3 2 3" xfId="4189"/>
    <cellStyle name="Normal 2 3 5 3 2 3 2" xfId="8671"/>
    <cellStyle name="Normal 2 3 5 3 2 3 2 2" xfId="17701"/>
    <cellStyle name="Normal 2 3 5 3 2 3 3" xfId="13219"/>
    <cellStyle name="Normal 2 3 5 3 2 4" xfId="5683"/>
    <cellStyle name="Normal 2 3 5 3 2 4 2" xfId="14713"/>
    <cellStyle name="Normal 2 3 5 3 2 5" xfId="10231"/>
    <cellStyle name="Normal 2 3 5 3 3" xfId="1948"/>
    <cellStyle name="Normal 2 3 5 3 3 2" xfId="6430"/>
    <cellStyle name="Normal 2 3 5 3 3 2 2" xfId="15460"/>
    <cellStyle name="Normal 2 3 5 3 3 3" xfId="10978"/>
    <cellStyle name="Normal 2 3 5 3 4" xfId="3442"/>
    <cellStyle name="Normal 2 3 5 3 4 2" xfId="7924"/>
    <cellStyle name="Normal 2 3 5 3 4 2 2" xfId="16954"/>
    <cellStyle name="Normal 2 3 5 3 4 3" xfId="12472"/>
    <cellStyle name="Normal 2 3 5 3 5" xfId="4936"/>
    <cellStyle name="Normal 2 3 5 3 5 2" xfId="13966"/>
    <cellStyle name="Normal 2 3 5 3 6" xfId="9484"/>
    <cellStyle name="Normal 2 3 5 4" xfId="640"/>
    <cellStyle name="Normal 2 3 5 4 2" xfId="1387"/>
    <cellStyle name="Normal 2 3 5 4 2 2" xfId="2881"/>
    <cellStyle name="Normal 2 3 5 4 2 2 2" xfId="7363"/>
    <cellStyle name="Normal 2 3 5 4 2 2 2 2" xfId="16393"/>
    <cellStyle name="Normal 2 3 5 4 2 2 3" xfId="11911"/>
    <cellStyle name="Normal 2 3 5 4 2 3" xfId="4375"/>
    <cellStyle name="Normal 2 3 5 4 2 3 2" xfId="8857"/>
    <cellStyle name="Normal 2 3 5 4 2 3 2 2" xfId="17887"/>
    <cellStyle name="Normal 2 3 5 4 2 3 3" xfId="13405"/>
    <cellStyle name="Normal 2 3 5 4 2 4" xfId="5869"/>
    <cellStyle name="Normal 2 3 5 4 2 4 2" xfId="14899"/>
    <cellStyle name="Normal 2 3 5 4 2 5" xfId="10417"/>
    <cellStyle name="Normal 2 3 5 4 3" xfId="2134"/>
    <cellStyle name="Normal 2 3 5 4 3 2" xfId="6616"/>
    <cellStyle name="Normal 2 3 5 4 3 2 2" xfId="15646"/>
    <cellStyle name="Normal 2 3 5 4 3 3" xfId="11164"/>
    <cellStyle name="Normal 2 3 5 4 4" xfId="3628"/>
    <cellStyle name="Normal 2 3 5 4 4 2" xfId="8110"/>
    <cellStyle name="Normal 2 3 5 4 4 2 2" xfId="17140"/>
    <cellStyle name="Normal 2 3 5 4 4 3" xfId="12658"/>
    <cellStyle name="Normal 2 3 5 4 5" xfId="5122"/>
    <cellStyle name="Normal 2 3 5 4 5 2" xfId="14152"/>
    <cellStyle name="Normal 2 3 5 4 6" xfId="9670"/>
    <cellStyle name="Normal 2 3 5 5" xfId="827"/>
    <cellStyle name="Normal 2 3 5 5 2" xfId="2321"/>
    <cellStyle name="Normal 2 3 5 5 2 2" xfId="6803"/>
    <cellStyle name="Normal 2 3 5 5 2 2 2" xfId="15833"/>
    <cellStyle name="Normal 2 3 5 5 2 3" xfId="11351"/>
    <cellStyle name="Normal 2 3 5 5 3" xfId="3815"/>
    <cellStyle name="Normal 2 3 5 5 3 2" xfId="8297"/>
    <cellStyle name="Normal 2 3 5 5 3 2 2" xfId="17327"/>
    <cellStyle name="Normal 2 3 5 5 3 3" xfId="12845"/>
    <cellStyle name="Normal 2 3 5 5 4" xfId="5309"/>
    <cellStyle name="Normal 2 3 5 5 4 2" xfId="14339"/>
    <cellStyle name="Normal 2 3 5 5 5" xfId="9857"/>
    <cellStyle name="Normal 2 3 5 6" xfId="1576"/>
    <cellStyle name="Normal 2 3 5 6 2" xfId="6058"/>
    <cellStyle name="Normal 2 3 5 6 2 2" xfId="15088"/>
    <cellStyle name="Normal 2 3 5 6 3" xfId="10606"/>
    <cellStyle name="Normal 2 3 5 7" xfId="3070"/>
    <cellStyle name="Normal 2 3 5 7 2" xfId="7552"/>
    <cellStyle name="Normal 2 3 5 7 2 2" xfId="16582"/>
    <cellStyle name="Normal 2 3 5 7 3" xfId="12100"/>
    <cellStyle name="Normal 2 3 5 8" xfId="4564"/>
    <cellStyle name="Normal 2 3 5 8 2" xfId="13594"/>
    <cellStyle name="Normal 2 3 5 9" xfId="9112"/>
    <cellStyle name="Normal 2 3 6" xfId="106"/>
    <cellStyle name="Normal 2 3 6 2" xfId="292"/>
    <cellStyle name="Normal 2 3 6 2 2" xfId="1035"/>
    <cellStyle name="Normal 2 3 6 2 2 2" xfId="2529"/>
    <cellStyle name="Normal 2 3 6 2 2 2 2" xfId="7011"/>
    <cellStyle name="Normal 2 3 6 2 2 2 2 2" xfId="16041"/>
    <cellStyle name="Normal 2 3 6 2 2 2 3" xfId="11559"/>
    <cellStyle name="Normal 2 3 6 2 2 3" xfId="4023"/>
    <cellStyle name="Normal 2 3 6 2 2 3 2" xfId="8505"/>
    <cellStyle name="Normal 2 3 6 2 2 3 2 2" xfId="17535"/>
    <cellStyle name="Normal 2 3 6 2 2 3 3" xfId="13053"/>
    <cellStyle name="Normal 2 3 6 2 2 4" xfId="5517"/>
    <cellStyle name="Normal 2 3 6 2 2 4 2" xfId="14547"/>
    <cellStyle name="Normal 2 3 6 2 2 5" xfId="10065"/>
    <cellStyle name="Normal 2 3 6 2 3" xfId="1786"/>
    <cellStyle name="Normal 2 3 6 2 3 2" xfId="6268"/>
    <cellStyle name="Normal 2 3 6 2 3 2 2" xfId="15298"/>
    <cellStyle name="Normal 2 3 6 2 3 3" xfId="10816"/>
    <cellStyle name="Normal 2 3 6 2 4" xfId="3280"/>
    <cellStyle name="Normal 2 3 6 2 4 2" xfId="7762"/>
    <cellStyle name="Normal 2 3 6 2 4 2 2" xfId="16792"/>
    <cellStyle name="Normal 2 3 6 2 4 3" xfId="12310"/>
    <cellStyle name="Normal 2 3 6 2 5" xfId="4774"/>
    <cellStyle name="Normal 2 3 6 2 5 2" xfId="13804"/>
    <cellStyle name="Normal 2 3 6 2 6" xfId="9322"/>
    <cellStyle name="Normal 2 3 6 3" xfId="478"/>
    <cellStyle name="Normal 2 3 6 3 2" xfId="1225"/>
    <cellStyle name="Normal 2 3 6 3 2 2" xfId="2719"/>
    <cellStyle name="Normal 2 3 6 3 2 2 2" xfId="7201"/>
    <cellStyle name="Normal 2 3 6 3 2 2 2 2" xfId="16231"/>
    <cellStyle name="Normal 2 3 6 3 2 2 3" xfId="11749"/>
    <cellStyle name="Normal 2 3 6 3 2 3" xfId="4213"/>
    <cellStyle name="Normal 2 3 6 3 2 3 2" xfId="8695"/>
    <cellStyle name="Normal 2 3 6 3 2 3 2 2" xfId="17725"/>
    <cellStyle name="Normal 2 3 6 3 2 3 3" xfId="13243"/>
    <cellStyle name="Normal 2 3 6 3 2 4" xfId="5707"/>
    <cellStyle name="Normal 2 3 6 3 2 4 2" xfId="14737"/>
    <cellStyle name="Normal 2 3 6 3 2 5" xfId="10255"/>
    <cellStyle name="Normal 2 3 6 3 3" xfId="1972"/>
    <cellStyle name="Normal 2 3 6 3 3 2" xfId="6454"/>
    <cellStyle name="Normal 2 3 6 3 3 2 2" xfId="15484"/>
    <cellStyle name="Normal 2 3 6 3 3 3" xfId="11002"/>
    <cellStyle name="Normal 2 3 6 3 4" xfId="3466"/>
    <cellStyle name="Normal 2 3 6 3 4 2" xfId="7948"/>
    <cellStyle name="Normal 2 3 6 3 4 2 2" xfId="16978"/>
    <cellStyle name="Normal 2 3 6 3 4 3" xfId="12496"/>
    <cellStyle name="Normal 2 3 6 3 5" xfId="4960"/>
    <cellStyle name="Normal 2 3 6 3 5 2" xfId="13990"/>
    <cellStyle name="Normal 2 3 6 3 6" xfId="9508"/>
    <cellStyle name="Normal 2 3 6 4" xfId="664"/>
    <cellStyle name="Normal 2 3 6 4 2" xfId="1411"/>
    <cellStyle name="Normal 2 3 6 4 2 2" xfId="2905"/>
    <cellStyle name="Normal 2 3 6 4 2 2 2" xfId="7387"/>
    <cellStyle name="Normal 2 3 6 4 2 2 2 2" xfId="16417"/>
    <cellStyle name="Normal 2 3 6 4 2 2 3" xfId="11935"/>
    <cellStyle name="Normal 2 3 6 4 2 3" xfId="4399"/>
    <cellStyle name="Normal 2 3 6 4 2 3 2" xfId="8881"/>
    <cellStyle name="Normal 2 3 6 4 2 3 2 2" xfId="17911"/>
    <cellStyle name="Normal 2 3 6 4 2 3 3" xfId="13429"/>
    <cellStyle name="Normal 2 3 6 4 2 4" xfId="5893"/>
    <cellStyle name="Normal 2 3 6 4 2 4 2" xfId="14923"/>
    <cellStyle name="Normal 2 3 6 4 2 5" xfId="10441"/>
    <cellStyle name="Normal 2 3 6 4 3" xfId="2158"/>
    <cellStyle name="Normal 2 3 6 4 3 2" xfId="6640"/>
    <cellStyle name="Normal 2 3 6 4 3 2 2" xfId="15670"/>
    <cellStyle name="Normal 2 3 6 4 3 3" xfId="11188"/>
    <cellStyle name="Normal 2 3 6 4 4" xfId="3652"/>
    <cellStyle name="Normal 2 3 6 4 4 2" xfId="8134"/>
    <cellStyle name="Normal 2 3 6 4 4 2 2" xfId="17164"/>
    <cellStyle name="Normal 2 3 6 4 4 3" xfId="12682"/>
    <cellStyle name="Normal 2 3 6 4 5" xfId="5146"/>
    <cellStyle name="Normal 2 3 6 4 5 2" xfId="14176"/>
    <cellStyle name="Normal 2 3 6 4 6" xfId="9694"/>
    <cellStyle name="Normal 2 3 6 5" xfId="851"/>
    <cellStyle name="Normal 2 3 6 5 2" xfId="2345"/>
    <cellStyle name="Normal 2 3 6 5 2 2" xfId="6827"/>
    <cellStyle name="Normal 2 3 6 5 2 2 2" xfId="15857"/>
    <cellStyle name="Normal 2 3 6 5 2 3" xfId="11375"/>
    <cellStyle name="Normal 2 3 6 5 3" xfId="3839"/>
    <cellStyle name="Normal 2 3 6 5 3 2" xfId="8321"/>
    <cellStyle name="Normal 2 3 6 5 3 2 2" xfId="17351"/>
    <cellStyle name="Normal 2 3 6 5 3 3" xfId="12869"/>
    <cellStyle name="Normal 2 3 6 5 4" xfId="5333"/>
    <cellStyle name="Normal 2 3 6 5 4 2" xfId="14363"/>
    <cellStyle name="Normal 2 3 6 5 5" xfId="9881"/>
    <cellStyle name="Normal 2 3 6 6" xfId="1600"/>
    <cellStyle name="Normal 2 3 6 6 2" xfId="6082"/>
    <cellStyle name="Normal 2 3 6 6 2 2" xfId="15112"/>
    <cellStyle name="Normal 2 3 6 6 3" xfId="10630"/>
    <cellStyle name="Normal 2 3 6 7" xfId="3094"/>
    <cellStyle name="Normal 2 3 6 7 2" xfId="7576"/>
    <cellStyle name="Normal 2 3 6 7 2 2" xfId="16606"/>
    <cellStyle name="Normal 2 3 6 7 3" xfId="12124"/>
    <cellStyle name="Normal 2 3 6 8" xfId="4588"/>
    <cellStyle name="Normal 2 3 6 8 2" xfId="13618"/>
    <cellStyle name="Normal 2 3 6 9" xfId="9136"/>
    <cellStyle name="Normal 2 3 7" xfId="129"/>
    <cellStyle name="Normal 2 3 7 2" xfId="315"/>
    <cellStyle name="Normal 2 3 7 2 2" xfId="1058"/>
    <cellStyle name="Normal 2 3 7 2 2 2" xfId="2552"/>
    <cellStyle name="Normal 2 3 7 2 2 2 2" xfId="7034"/>
    <cellStyle name="Normal 2 3 7 2 2 2 2 2" xfId="16064"/>
    <cellStyle name="Normal 2 3 7 2 2 2 3" xfId="11582"/>
    <cellStyle name="Normal 2 3 7 2 2 3" xfId="4046"/>
    <cellStyle name="Normal 2 3 7 2 2 3 2" xfId="8528"/>
    <cellStyle name="Normal 2 3 7 2 2 3 2 2" xfId="17558"/>
    <cellStyle name="Normal 2 3 7 2 2 3 3" xfId="13076"/>
    <cellStyle name="Normal 2 3 7 2 2 4" xfId="5540"/>
    <cellStyle name="Normal 2 3 7 2 2 4 2" xfId="14570"/>
    <cellStyle name="Normal 2 3 7 2 2 5" xfId="10088"/>
    <cellStyle name="Normal 2 3 7 2 3" xfId="1809"/>
    <cellStyle name="Normal 2 3 7 2 3 2" xfId="6291"/>
    <cellStyle name="Normal 2 3 7 2 3 2 2" xfId="15321"/>
    <cellStyle name="Normal 2 3 7 2 3 3" xfId="10839"/>
    <cellStyle name="Normal 2 3 7 2 4" xfId="3303"/>
    <cellStyle name="Normal 2 3 7 2 4 2" xfId="7785"/>
    <cellStyle name="Normal 2 3 7 2 4 2 2" xfId="16815"/>
    <cellStyle name="Normal 2 3 7 2 4 3" xfId="12333"/>
    <cellStyle name="Normal 2 3 7 2 5" xfId="4797"/>
    <cellStyle name="Normal 2 3 7 2 5 2" xfId="13827"/>
    <cellStyle name="Normal 2 3 7 2 6" xfId="9345"/>
    <cellStyle name="Normal 2 3 7 3" xfId="501"/>
    <cellStyle name="Normal 2 3 7 3 2" xfId="1248"/>
    <cellStyle name="Normal 2 3 7 3 2 2" xfId="2742"/>
    <cellStyle name="Normal 2 3 7 3 2 2 2" xfId="7224"/>
    <cellStyle name="Normal 2 3 7 3 2 2 2 2" xfId="16254"/>
    <cellStyle name="Normal 2 3 7 3 2 2 3" xfId="11772"/>
    <cellStyle name="Normal 2 3 7 3 2 3" xfId="4236"/>
    <cellStyle name="Normal 2 3 7 3 2 3 2" xfId="8718"/>
    <cellStyle name="Normal 2 3 7 3 2 3 2 2" xfId="17748"/>
    <cellStyle name="Normal 2 3 7 3 2 3 3" xfId="13266"/>
    <cellStyle name="Normal 2 3 7 3 2 4" xfId="5730"/>
    <cellStyle name="Normal 2 3 7 3 2 4 2" xfId="14760"/>
    <cellStyle name="Normal 2 3 7 3 2 5" xfId="10278"/>
    <cellStyle name="Normal 2 3 7 3 3" xfId="1995"/>
    <cellStyle name="Normal 2 3 7 3 3 2" xfId="6477"/>
    <cellStyle name="Normal 2 3 7 3 3 2 2" xfId="15507"/>
    <cellStyle name="Normal 2 3 7 3 3 3" xfId="11025"/>
    <cellStyle name="Normal 2 3 7 3 4" xfId="3489"/>
    <cellStyle name="Normal 2 3 7 3 4 2" xfId="7971"/>
    <cellStyle name="Normal 2 3 7 3 4 2 2" xfId="17001"/>
    <cellStyle name="Normal 2 3 7 3 4 3" xfId="12519"/>
    <cellStyle name="Normal 2 3 7 3 5" xfId="4983"/>
    <cellStyle name="Normal 2 3 7 3 5 2" xfId="14013"/>
    <cellStyle name="Normal 2 3 7 3 6" xfId="9531"/>
    <cellStyle name="Normal 2 3 7 4" xfId="687"/>
    <cellStyle name="Normal 2 3 7 4 2" xfId="1434"/>
    <cellStyle name="Normal 2 3 7 4 2 2" xfId="2928"/>
    <cellStyle name="Normal 2 3 7 4 2 2 2" xfId="7410"/>
    <cellStyle name="Normal 2 3 7 4 2 2 2 2" xfId="16440"/>
    <cellStyle name="Normal 2 3 7 4 2 2 3" xfId="11958"/>
    <cellStyle name="Normal 2 3 7 4 2 3" xfId="4422"/>
    <cellStyle name="Normal 2 3 7 4 2 3 2" xfId="8904"/>
    <cellStyle name="Normal 2 3 7 4 2 3 2 2" xfId="17934"/>
    <cellStyle name="Normal 2 3 7 4 2 3 3" xfId="13452"/>
    <cellStyle name="Normal 2 3 7 4 2 4" xfId="5916"/>
    <cellStyle name="Normal 2 3 7 4 2 4 2" xfId="14946"/>
    <cellStyle name="Normal 2 3 7 4 2 5" xfId="10464"/>
    <cellStyle name="Normal 2 3 7 4 3" xfId="2181"/>
    <cellStyle name="Normal 2 3 7 4 3 2" xfId="6663"/>
    <cellStyle name="Normal 2 3 7 4 3 2 2" xfId="15693"/>
    <cellStyle name="Normal 2 3 7 4 3 3" xfId="11211"/>
    <cellStyle name="Normal 2 3 7 4 4" xfId="3675"/>
    <cellStyle name="Normal 2 3 7 4 4 2" xfId="8157"/>
    <cellStyle name="Normal 2 3 7 4 4 2 2" xfId="17187"/>
    <cellStyle name="Normal 2 3 7 4 4 3" xfId="12705"/>
    <cellStyle name="Normal 2 3 7 4 5" xfId="5169"/>
    <cellStyle name="Normal 2 3 7 4 5 2" xfId="14199"/>
    <cellStyle name="Normal 2 3 7 4 6" xfId="9717"/>
    <cellStyle name="Normal 2 3 7 5" xfId="874"/>
    <cellStyle name="Normal 2 3 7 5 2" xfId="2368"/>
    <cellStyle name="Normal 2 3 7 5 2 2" xfId="6850"/>
    <cellStyle name="Normal 2 3 7 5 2 2 2" xfId="15880"/>
    <cellStyle name="Normal 2 3 7 5 2 3" xfId="11398"/>
    <cellStyle name="Normal 2 3 7 5 3" xfId="3862"/>
    <cellStyle name="Normal 2 3 7 5 3 2" xfId="8344"/>
    <cellStyle name="Normal 2 3 7 5 3 2 2" xfId="17374"/>
    <cellStyle name="Normal 2 3 7 5 3 3" xfId="12892"/>
    <cellStyle name="Normal 2 3 7 5 4" xfId="5356"/>
    <cellStyle name="Normal 2 3 7 5 4 2" xfId="14386"/>
    <cellStyle name="Normal 2 3 7 5 5" xfId="9904"/>
    <cellStyle name="Normal 2 3 7 6" xfId="1623"/>
    <cellStyle name="Normal 2 3 7 6 2" xfId="6105"/>
    <cellStyle name="Normal 2 3 7 6 2 2" xfId="15135"/>
    <cellStyle name="Normal 2 3 7 6 3" xfId="10653"/>
    <cellStyle name="Normal 2 3 7 7" xfId="3117"/>
    <cellStyle name="Normal 2 3 7 7 2" xfId="7599"/>
    <cellStyle name="Normal 2 3 7 7 2 2" xfId="16629"/>
    <cellStyle name="Normal 2 3 7 7 3" xfId="12147"/>
    <cellStyle name="Normal 2 3 7 8" xfId="4611"/>
    <cellStyle name="Normal 2 3 7 8 2" xfId="13641"/>
    <cellStyle name="Normal 2 3 7 9" xfId="9159"/>
    <cellStyle name="Normal 2 3 8" xfId="152"/>
    <cellStyle name="Normal 2 3 8 2" xfId="338"/>
    <cellStyle name="Normal 2 3 8 2 2" xfId="1081"/>
    <cellStyle name="Normal 2 3 8 2 2 2" xfId="2575"/>
    <cellStyle name="Normal 2 3 8 2 2 2 2" xfId="7057"/>
    <cellStyle name="Normal 2 3 8 2 2 2 2 2" xfId="16087"/>
    <cellStyle name="Normal 2 3 8 2 2 2 3" xfId="11605"/>
    <cellStyle name="Normal 2 3 8 2 2 3" xfId="4069"/>
    <cellStyle name="Normal 2 3 8 2 2 3 2" xfId="8551"/>
    <cellStyle name="Normal 2 3 8 2 2 3 2 2" xfId="17581"/>
    <cellStyle name="Normal 2 3 8 2 2 3 3" xfId="13099"/>
    <cellStyle name="Normal 2 3 8 2 2 4" xfId="5563"/>
    <cellStyle name="Normal 2 3 8 2 2 4 2" xfId="14593"/>
    <cellStyle name="Normal 2 3 8 2 2 5" xfId="10111"/>
    <cellStyle name="Normal 2 3 8 2 3" xfId="1832"/>
    <cellStyle name="Normal 2 3 8 2 3 2" xfId="6314"/>
    <cellStyle name="Normal 2 3 8 2 3 2 2" xfId="15344"/>
    <cellStyle name="Normal 2 3 8 2 3 3" xfId="10862"/>
    <cellStyle name="Normal 2 3 8 2 4" xfId="3326"/>
    <cellStyle name="Normal 2 3 8 2 4 2" xfId="7808"/>
    <cellStyle name="Normal 2 3 8 2 4 2 2" xfId="16838"/>
    <cellStyle name="Normal 2 3 8 2 4 3" xfId="12356"/>
    <cellStyle name="Normal 2 3 8 2 5" xfId="4820"/>
    <cellStyle name="Normal 2 3 8 2 5 2" xfId="13850"/>
    <cellStyle name="Normal 2 3 8 2 6" xfId="9368"/>
    <cellStyle name="Normal 2 3 8 3" xfId="524"/>
    <cellStyle name="Normal 2 3 8 3 2" xfId="1271"/>
    <cellStyle name="Normal 2 3 8 3 2 2" xfId="2765"/>
    <cellStyle name="Normal 2 3 8 3 2 2 2" xfId="7247"/>
    <cellStyle name="Normal 2 3 8 3 2 2 2 2" xfId="16277"/>
    <cellStyle name="Normal 2 3 8 3 2 2 3" xfId="11795"/>
    <cellStyle name="Normal 2 3 8 3 2 3" xfId="4259"/>
    <cellStyle name="Normal 2 3 8 3 2 3 2" xfId="8741"/>
    <cellStyle name="Normal 2 3 8 3 2 3 2 2" xfId="17771"/>
    <cellStyle name="Normal 2 3 8 3 2 3 3" xfId="13289"/>
    <cellStyle name="Normal 2 3 8 3 2 4" xfId="5753"/>
    <cellStyle name="Normal 2 3 8 3 2 4 2" xfId="14783"/>
    <cellStyle name="Normal 2 3 8 3 2 5" xfId="10301"/>
    <cellStyle name="Normal 2 3 8 3 3" xfId="2018"/>
    <cellStyle name="Normal 2 3 8 3 3 2" xfId="6500"/>
    <cellStyle name="Normal 2 3 8 3 3 2 2" xfId="15530"/>
    <cellStyle name="Normal 2 3 8 3 3 3" xfId="11048"/>
    <cellStyle name="Normal 2 3 8 3 4" xfId="3512"/>
    <cellStyle name="Normal 2 3 8 3 4 2" xfId="7994"/>
    <cellStyle name="Normal 2 3 8 3 4 2 2" xfId="17024"/>
    <cellStyle name="Normal 2 3 8 3 4 3" xfId="12542"/>
    <cellStyle name="Normal 2 3 8 3 5" xfId="5006"/>
    <cellStyle name="Normal 2 3 8 3 5 2" xfId="14036"/>
    <cellStyle name="Normal 2 3 8 3 6" xfId="9554"/>
    <cellStyle name="Normal 2 3 8 4" xfId="710"/>
    <cellStyle name="Normal 2 3 8 4 2" xfId="1457"/>
    <cellStyle name="Normal 2 3 8 4 2 2" xfId="2951"/>
    <cellStyle name="Normal 2 3 8 4 2 2 2" xfId="7433"/>
    <cellStyle name="Normal 2 3 8 4 2 2 2 2" xfId="16463"/>
    <cellStyle name="Normal 2 3 8 4 2 2 3" xfId="11981"/>
    <cellStyle name="Normal 2 3 8 4 2 3" xfId="4445"/>
    <cellStyle name="Normal 2 3 8 4 2 3 2" xfId="8927"/>
    <cellStyle name="Normal 2 3 8 4 2 3 2 2" xfId="17957"/>
    <cellStyle name="Normal 2 3 8 4 2 3 3" xfId="13475"/>
    <cellStyle name="Normal 2 3 8 4 2 4" xfId="5939"/>
    <cellStyle name="Normal 2 3 8 4 2 4 2" xfId="14969"/>
    <cellStyle name="Normal 2 3 8 4 2 5" xfId="10487"/>
    <cellStyle name="Normal 2 3 8 4 3" xfId="2204"/>
    <cellStyle name="Normal 2 3 8 4 3 2" xfId="6686"/>
    <cellStyle name="Normal 2 3 8 4 3 2 2" xfId="15716"/>
    <cellStyle name="Normal 2 3 8 4 3 3" xfId="11234"/>
    <cellStyle name="Normal 2 3 8 4 4" xfId="3698"/>
    <cellStyle name="Normal 2 3 8 4 4 2" xfId="8180"/>
    <cellStyle name="Normal 2 3 8 4 4 2 2" xfId="17210"/>
    <cellStyle name="Normal 2 3 8 4 4 3" xfId="12728"/>
    <cellStyle name="Normal 2 3 8 4 5" xfId="5192"/>
    <cellStyle name="Normal 2 3 8 4 5 2" xfId="14222"/>
    <cellStyle name="Normal 2 3 8 4 6" xfId="9740"/>
    <cellStyle name="Normal 2 3 8 5" xfId="897"/>
    <cellStyle name="Normal 2 3 8 5 2" xfId="2391"/>
    <cellStyle name="Normal 2 3 8 5 2 2" xfId="6873"/>
    <cellStyle name="Normal 2 3 8 5 2 2 2" xfId="15903"/>
    <cellStyle name="Normal 2 3 8 5 2 3" xfId="11421"/>
    <cellStyle name="Normal 2 3 8 5 3" xfId="3885"/>
    <cellStyle name="Normal 2 3 8 5 3 2" xfId="8367"/>
    <cellStyle name="Normal 2 3 8 5 3 2 2" xfId="17397"/>
    <cellStyle name="Normal 2 3 8 5 3 3" xfId="12915"/>
    <cellStyle name="Normal 2 3 8 5 4" xfId="5379"/>
    <cellStyle name="Normal 2 3 8 5 4 2" xfId="14409"/>
    <cellStyle name="Normal 2 3 8 5 5" xfId="9927"/>
    <cellStyle name="Normal 2 3 8 6" xfId="1646"/>
    <cellStyle name="Normal 2 3 8 6 2" xfId="6128"/>
    <cellStyle name="Normal 2 3 8 6 2 2" xfId="15158"/>
    <cellStyle name="Normal 2 3 8 6 3" xfId="10676"/>
    <cellStyle name="Normal 2 3 8 7" xfId="3140"/>
    <cellStyle name="Normal 2 3 8 7 2" xfId="7622"/>
    <cellStyle name="Normal 2 3 8 7 2 2" xfId="16652"/>
    <cellStyle name="Normal 2 3 8 7 3" xfId="12170"/>
    <cellStyle name="Normal 2 3 8 8" xfId="4634"/>
    <cellStyle name="Normal 2 3 8 8 2" xfId="13664"/>
    <cellStyle name="Normal 2 3 8 9" xfId="9182"/>
    <cellStyle name="Normal 2 3 9" xfId="175"/>
    <cellStyle name="Normal 2 3 9 2" xfId="361"/>
    <cellStyle name="Normal 2 3 9 2 2" xfId="1104"/>
    <cellStyle name="Normal 2 3 9 2 2 2" xfId="2598"/>
    <cellStyle name="Normal 2 3 9 2 2 2 2" xfId="7080"/>
    <cellStyle name="Normal 2 3 9 2 2 2 2 2" xfId="16110"/>
    <cellStyle name="Normal 2 3 9 2 2 2 3" xfId="11628"/>
    <cellStyle name="Normal 2 3 9 2 2 3" xfId="4092"/>
    <cellStyle name="Normal 2 3 9 2 2 3 2" xfId="8574"/>
    <cellStyle name="Normal 2 3 9 2 2 3 2 2" xfId="17604"/>
    <cellStyle name="Normal 2 3 9 2 2 3 3" xfId="13122"/>
    <cellStyle name="Normal 2 3 9 2 2 4" xfId="5586"/>
    <cellStyle name="Normal 2 3 9 2 2 4 2" xfId="14616"/>
    <cellStyle name="Normal 2 3 9 2 2 5" xfId="10134"/>
    <cellStyle name="Normal 2 3 9 2 3" xfId="1855"/>
    <cellStyle name="Normal 2 3 9 2 3 2" xfId="6337"/>
    <cellStyle name="Normal 2 3 9 2 3 2 2" xfId="15367"/>
    <cellStyle name="Normal 2 3 9 2 3 3" xfId="10885"/>
    <cellStyle name="Normal 2 3 9 2 4" xfId="3349"/>
    <cellStyle name="Normal 2 3 9 2 4 2" xfId="7831"/>
    <cellStyle name="Normal 2 3 9 2 4 2 2" xfId="16861"/>
    <cellStyle name="Normal 2 3 9 2 4 3" xfId="12379"/>
    <cellStyle name="Normal 2 3 9 2 5" xfId="4843"/>
    <cellStyle name="Normal 2 3 9 2 5 2" xfId="13873"/>
    <cellStyle name="Normal 2 3 9 2 6" xfId="9391"/>
    <cellStyle name="Normal 2 3 9 3" xfId="547"/>
    <cellStyle name="Normal 2 3 9 3 2" xfId="1294"/>
    <cellStyle name="Normal 2 3 9 3 2 2" xfId="2788"/>
    <cellStyle name="Normal 2 3 9 3 2 2 2" xfId="7270"/>
    <cellStyle name="Normal 2 3 9 3 2 2 2 2" xfId="16300"/>
    <cellStyle name="Normal 2 3 9 3 2 2 3" xfId="11818"/>
    <cellStyle name="Normal 2 3 9 3 2 3" xfId="4282"/>
    <cellStyle name="Normal 2 3 9 3 2 3 2" xfId="8764"/>
    <cellStyle name="Normal 2 3 9 3 2 3 2 2" xfId="17794"/>
    <cellStyle name="Normal 2 3 9 3 2 3 3" xfId="13312"/>
    <cellStyle name="Normal 2 3 9 3 2 4" xfId="5776"/>
    <cellStyle name="Normal 2 3 9 3 2 4 2" xfId="14806"/>
    <cellStyle name="Normal 2 3 9 3 2 5" xfId="10324"/>
    <cellStyle name="Normal 2 3 9 3 3" xfId="2041"/>
    <cellStyle name="Normal 2 3 9 3 3 2" xfId="6523"/>
    <cellStyle name="Normal 2 3 9 3 3 2 2" xfId="15553"/>
    <cellStyle name="Normal 2 3 9 3 3 3" xfId="11071"/>
    <cellStyle name="Normal 2 3 9 3 4" xfId="3535"/>
    <cellStyle name="Normal 2 3 9 3 4 2" xfId="8017"/>
    <cellStyle name="Normal 2 3 9 3 4 2 2" xfId="17047"/>
    <cellStyle name="Normal 2 3 9 3 4 3" xfId="12565"/>
    <cellStyle name="Normal 2 3 9 3 5" xfId="5029"/>
    <cellStyle name="Normal 2 3 9 3 5 2" xfId="14059"/>
    <cellStyle name="Normal 2 3 9 3 6" xfId="9577"/>
    <cellStyle name="Normal 2 3 9 4" xfId="733"/>
    <cellStyle name="Normal 2 3 9 4 2" xfId="1480"/>
    <cellStyle name="Normal 2 3 9 4 2 2" xfId="2974"/>
    <cellStyle name="Normal 2 3 9 4 2 2 2" xfId="7456"/>
    <cellStyle name="Normal 2 3 9 4 2 2 2 2" xfId="16486"/>
    <cellStyle name="Normal 2 3 9 4 2 2 3" xfId="12004"/>
    <cellStyle name="Normal 2 3 9 4 2 3" xfId="4468"/>
    <cellStyle name="Normal 2 3 9 4 2 3 2" xfId="8950"/>
    <cellStyle name="Normal 2 3 9 4 2 3 2 2" xfId="17980"/>
    <cellStyle name="Normal 2 3 9 4 2 3 3" xfId="13498"/>
    <cellStyle name="Normal 2 3 9 4 2 4" xfId="5962"/>
    <cellStyle name="Normal 2 3 9 4 2 4 2" xfId="14992"/>
    <cellStyle name="Normal 2 3 9 4 2 5" xfId="10510"/>
    <cellStyle name="Normal 2 3 9 4 3" xfId="2227"/>
    <cellStyle name="Normal 2 3 9 4 3 2" xfId="6709"/>
    <cellStyle name="Normal 2 3 9 4 3 2 2" xfId="15739"/>
    <cellStyle name="Normal 2 3 9 4 3 3" xfId="11257"/>
    <cellStyle name="Normal 2 3 9 4 4" xfId="3721"/>
    <cellStyle name="Normal 2 3 9 4 4 2" xfId="8203"/>
    <cellStyle name="Normal 2 3 9 4 4 2 2" xfId="17233"/>
    <cellStyle name="Normal 2 3 9 4 4 3" xfId="12751"/>
    <cellStyle name="Normal 2 3 9 4 5" xfId="5215"/>
    <cellStyle name="Normal 2 3 9 4 5 2" xfId="14245"/>
    <cellStyle name="Normal 2 3 9 4 6" xfId="9763"/>
    <cellStyle name="Normal 2 3 9 5" xfId="920"/>
    <cellStyle name="Normal 2 3 9 5 2" xfId="2414"/>
    <cellStyle name="Normal 2 3 9 5 2 2" xfId="6896"/>
    <cellStyle name="Normal 2 3 9 5 2 2 2" xfId="15926"/>
    <cellStyle name="Normal 2 3 9 5 2 3" xfId="11444"/>
    <cellStyle name="Normal 2 3 9 5 3" xfId="3908"/>
    <cellStyle name="Normal 2 3 9 5 3 2" xfId="8390"/>
    <cellStyle name="Normal 2 3 9 5 3 2 2" xfId="17420"/>
    <cellStyle name="Normal 2 3 9 5 3 3" xfId="12938"/>
    <cellStyle name="Normal 2 3 9 5 4" xfId="5402"/>
    <cellStyle name="Normal 2 3 9 5 4 2" xfId="14432"/>
    <cellStyle name="Normal 2 3 9 5 5" xfId="9950"/>
    <cellStyle name="Normal 2 3 9 6" xfId="1669"/>
    <cellStyle name="Normal 2 3 9 6 2" xfId="6151"/>
    <cellStyle name="Normal 2 3 9 6 2 2" xfId="15181"/>
    <cellStyle name="Normal 2 3 9 6 3" xfId="10699"/>
    <cellStyle name="Normal 2 3 9 7" xfId="3163"/>
    <cellStyle name="Normal 2 3 9 7 2" xfId="7645"/>
    <cellStyle name="Normal 2 3 9 7 2 2" xfId="16675"/>
    <cellStyle name="Normal 2 3 9 7 3" xfId="12193"/>
    <cellStyle name="Normal 2 3 9 8" xfId="4657"/>
    <cellStyle name="Normal 2 3 9 8 2" xfId="13687"/>
    <cellStyle name="Normal 2 3 9 9" xfId="9205"/>
    <cellStyle name="Normal 2 4" xfId="17"/>
    <cellStyle name="Normal 2 4 10" xfId="389"/>
    <cellStyle name="Normal 2 4 10 2" xfId="1136"/>
    <cellStyle name="Normal 2 4 10 2 2" xfId="2630"/>
    <cellStyle name="Normal 2 4 10 2 2 2" xfId="7112"/>
    <cellStyle name="Normal 2 4 10 2 2 2 2" xfId="16142"/>
    <cellStyle name="Normal 2 4 10 2 2 3" xfId="11660"/>
    <cellStyle name="Normal 2 4 10 2 3" xfId="4124"/>
    <cellStyle name="Normal 2 4 10 2 3 2" xfId="8606"/>
    <cellStyle name="Normal 2 4 10 2 3 2 2" xfId="17636"/>
    <cellStyle name="Normal 2 4 10 2 3 3" xfId="13154"/>
    <cellStyle name="Normal 2 4 10 2 4" xfId="5618"/>
    <cellStyle name="Normal 2 4 10 2 4 2" xfId="14648"/>
    <cellStyle name="Normal 2 4 10 2 5" xfId="10166"/>
    <cellStyle name="Normal 2 4 10 3" xfId="1883"/>
    <cellStyle name="Normal 2 4 10 3 2" xfId="6365"/>
    <cellStyle name="Normal 2 4 10 3 2 2" xfId="15395"/>
    <cellStyle name="Normal 2 4 10 3 3" xfId="10913"/>
    <cellStyle name="Normal 2 4 10 4" xfId="3377"/>
    <cellStyle name="Normal 2 4 10 4 2" xfId="7859"/>
    <cellStyle name="Normal 2 4 10 4 2 2" xfId="16889"/>
    <cellStyle name="Normal 2 4 10 4 3" xfId="12407"/>
    <cellStyle name="Normal 2 4 10 5" xfId="4871"/>
    <cellStyle name="Normal 2 4 10 5 2" xfId="13901"/>
    <cellStyle name="Normal 2 4 10 6" xfId="9419"/>
    <cellStyle name="Normal 2 4 11" xfId="575"/>
    <cellStyle name="Normal 2 4 11 2" xfId="1322"/>
    <cellStyle name="Normal 2 4 11 2 2" xfId="2816"/>
    <cellStyle name="Normal 2 4 11 2 2 2" xfId="7298"/>
    <cellStyle name="Normal 2 4 11 2 2 2 2" xfId="16328"/>
    <cellStyle name="Normal 2 4 11 2 2 3" xfId="11846"/>
    <cellStyle name="Normal 2 4 11 2 3" xfId="4310"/>
    <cellStyle name="Normal 2 4 11 2 3 2" xfId="8792"/>
    <cellStyle name="Normal 2 4 11 2 3 2 2" xfId="17822"/>
    <cellStyle name="Normal 2 4 11 2 3 3" xfId="13340"/>
    <cellStyle name="Normal 2 4 11 2 4" xfId="5804"/>
    <cellStyle name="Normal 2 4 11 2 4 2" xfId="14834"/>
    <cellStyle name="Normal 2 4 11 2 5" xfId="10352"/>
    <cellStyle name="Normal 2 4 11 3" xfId="2069"/>
    <cellStyle name="Normal 2 4 11 3 2" xfId="6551"/>
    <cellStyle name="Normal 2 4 11 3 2 2" xfId="15581"/>
    <cellStyle name="Normal 2 4 11 3 3" xfId="11099"/>
    <cellStyle name="Normal 2 4 11 4" xfId="3563"/>
    <cellStyle name="Normal 2 4 11 4 2" xfId="8045"/>
    <cellStyle name="Normal 2 4 11 4 2 2" xfId="17075"/>
    <cellStyle name="Normal 2 4 11 4 3" xfId="12593"/>
    <cellStyle name="Normal 2 4 11 5" xfId="5057"/>
    <cellStyle name="Normal 2 4 11 5 2" xfId="14087"/>
    <cellStyle name="Normal 2 4 11 6" xfId="9605"/>
    <cellStyle name="Normal 2 4 12" xfId="762"/>
    <cellStyle name="Normal 2 4 12 2" xfId="2256"/>
    <cellStyle name="Normal 2 4 12 2 2" xfId="6738"/>
    <cellStyle name="Normal 2 4 12 2 2 2" xfId="15768"/>
    <cellStyle name="Normal 2 4 12 2 3" xfId="11286"/>
    <cellStyle name="Normal 2 4 12 3" xfId="3750"/>
    <cellStyle name="Normal 2 4 12 3 2" xfId="8232"/>
    <cellStyle name="Normal 2 4 12 3 2 2" xfId="17262"/>
    <cellStyle name="Normal 2 4 12 3 3" xfId="12780"/>
    <cellStyle name="Normal 2 4 12 4" xfId="5244"/>
    <cellStyle name="Normal 2 4 12 4 2" xfId="14274"/>
    <cellStyle name="Normal 2 4 12 5" xfId="9792"/>
    <cellStyle name="Normal 2 4 13" xfId="1511"/>
    <cellStyle name="Normal 2 4 13 2" xfId="5993"/>
    <cellStyle name="Normal 2 4 13 2 2" xfId="15023"/>
    <cellStyle name="Normal 2 4 13 3" xfId="10541"/>
    <cellStyle name="Normal 2 4 14" xfId="3005"/>
    <cellStyle name="Normal 2 4 14 2" xfId="7487"/>
    <cellStyle name="Normal 2 4 14 2 2" xfId="16517"/>
    <cellStyle name="Normal 2 4 14 3" xfId="12035"/>
    <cellStyle name="Normal 2 4 15" xfId="4499"/>
    <cellStyle name="Normal 2 4 15 2" xfId="13529"/>
    <cellStyle name="Normal 2 4 16" xfId="9047"/>
    <cellStyle name="Normal 2 4 2" xfId="40"/>
    <cellStyle name="Normal 2 4 2 2" xfId="226"/>
    <cellStyle name="Normal 2 4 2 2 2" xfId="971"/>
    <cellStyle name="Normal 2 4 2 2 2 2" xfId="2465"/>
    <cellStyle name="Normal 2 4 2 2 2 2 2" xfId="6947"/>
    <cellStyle name="Normal 2 4 2 2 2 2 2 2" xfId="15977"/>
    <cellStyle name="Normal 2 4 2 2 2 2 3" xfId="11495"/>
    <cellStyle name="Normal 2 4 2 2 2 3" xfId="3959"/>
    <cellStyle name="Normal 2 4 2 2 2 3 2" xfId="8441"/>
    <cellStyle name="Normal 2 4 2 2 2 3 2 2" xfId="17471"/>
    <cellStyle name="Normal 2 4 2 2 2 3 3" xfId="12989"/>
    <cellStyle name="Normal 2 4 2 2 2 4" xfId="5453"/>
    <cellStyle name="Normal 2 4 2 2 2 4 2" xfId="14483"/>
    <cellStyle name="Normal 2 4 2 2 2 5" xfId="10001"/>
    <cellStyle name="Normal 2 4 2 2 3" xfId="1720"/>
    <cellStyle name="Normal 2 4 2 2 3 2" xfId="6202"/>
    <cellStyle name="Normal 2 4 2 2 3 2 2" xfId="15232"/>
    <cellStyle name="Normal 2 4 2 2 3 3" xfId="10750"/>
    <cellStyle name="Normal 2 4 2 2 4" xfId="3214"/>
    <cellStyle name="Normal 2 4 2 2 4 2" xfId="7696"/>
    <cellStyle name="Normal 2 4 2 2 4 2 2" xfId="16726"/>
    <cellStyle name="Normal 2 4 2 2 4 3" xfId="12244"/>
    <cellStyle name="Normal 2 4 2 2 5" xfId="4708"/>
    <cellStyle name="Normal 2 4 2 2 5 2" xfId="13738"/>
    <cellStyle name="Normal 2 4 2 2 6" xfId="9256"/>
    <cellStyle name="Normal 2 4 2 3" xfId="412"/>
    <cellStyle name="Normal 2 4 2 3 2" xfId="1159"/>
    <cellStyle name="Normal 2 4 2 3 2 2" xfId="2653"/>
    <cellStyle name="Normal 2 4 2 3 2 2 2" xfId="7135"/>
    <cellStyle name="Normal 2 4 2 3 2 2 2 2" xfId="16165"/>
    <cellStyle name="Normal 2 4 2 3 2 2 3" xfId="11683"/>
    <cellStyle name="Normal 2 4 2 3 2 3" xfId="4147"/>
    <cellStyle name="Normal 2 4 2 3 2 3 2" xfId="8629"/>
    <cellStyle name="Normal 2 4 2 3 2 3 2 2" xfId="17659"/>
    <cellStyle name="Normal 2 4 2 3 2 3 3" xfId="13177"/>
    <cellStyle name="Normal 2 4 2 3 2 4" xfId="5641"/>
    <cellStyle name="Normal 2 4 2 3 2 4 2" xfId="14671"/>
    <cellStyle name="Normal 2 4 2 3 2 5" xfId="10189"/>
    <cellStyle name="Normal 2 4 2 3 3" xfId="1906"/>
    <cellStyle name="Normal 2 4 2 3 3 2" xfId="6388"/>
    <cellStyle name="Normal 2 4 2 3 3 2 2" xfId="15418"/>
    <cellStyle name="Normal 2 4 2 3 3 3" xfId="10936"/>
    <cellStyle name="Normal 2 4 2 3 4" xfId="3400"/>
    <cellStyle name="Normal 2 4 2 3 4 2" xfId="7882"/>
    <cellStyle name="Normal 2 4 2 3 4 2 2" xfId="16912"/>
    <cellStyle name="Normal 2 4 2 3 4 3" xfId="12430"/>
    <cellStyle name="Normal 2 4 2 3 5" xfId="4894"/>
    <cellStyle name="Normal 2 4 2 3 5 2" xfId="13924"/>
    <cellStyle name="Normal 2 4 2 3 6" xfId="9442"/>
    <cellStyle name="Normal 2 4 2 4" xfId="598"/>
    <cellStyle name="Normal 2 4 2 4 2" xfId="1345"/>
    <cellStyle name="Normal 2 4 2 4 2 2" xfId="2839"/>
    <cellStyle name="Normal 2 4 2 4 2 2 2" xfId="7321"/>
    <cellStyle name="Normal 2 4 2 4 2 2 2 2" xfId="16351"/>
    <cellStyle name="Normal 2 4 2 4 2 2 3" xfId="11869"/>
    <cellStyle name="Normal 2 4 2 4 2 3" xfId="4333"/>
    <cellStyle name="Normal 2 4 2 4 2 3 2" xfId="8815"/>
    <cellStyle name="Normal 2 4 2 4 2 3 2 2" xfId="17845"/>
    <cellStyle name="Normal 2 4 2 4 2 3 3" xfId="13363"/>
    <cellStyle name="Normal 2 4 2 4 2 4" xfId="5827"/>
    <cellStyle name="Normal 2 4 2 4 2 4 2" xfId="14857"/>
    <cellStyle name="Normal 2 4 2 4 2 5" xfId="10375"/>
    <cellStyle name="Normal 2 4 2 4 3" xfId="2092"/>
    <cellStyle name="Normal 2 4 2 4 3 2" xfId="6574"/>
    <cellStyle name="Normal 2 4 2 4 3 2 2" xfId="15604"/>
    <cellStyle name="Normal 2 4 2 4 3 3" xfId="11122"/>
    <cellStyle name="Normal 2 4 2 4 4" xfId="3586"/>
    <cellStyle name="Normal 2 4 2 4 4 2" xfId="8068"/>
    <cellStyle name="Normal 2 4 2 4 4 2 2" xfId="17098"/>
    <cellStyle name="Normal 2 4 2 4 4 3" xfId="12616"/>
    <cellStyle name="Normal 2 4 2 4 5" xfId="5080"/>
    <cellStyle name="Normal 2 4 2 4 5 2" xfId="14110"/>
    <cellStyle name="Normal 2 4 2 4 6" xfId="9628"/>
    <cellStyle name="Normal 2 4 2 5" xfId="785"/>
    <cellStyle name="Normal 2 4 2 5 2" xfId="2279"/>
    <cellStyle name="Normal 2 4 2 5 2 2" xfId="6761"/>
    <cellStyle name="Normal 2 4 2 5 2 2 2" xfId="15791"/>
    <cellStyle name="Normal 2 4 2 5 2 3" xfId="11309"/>
    <cellStyle name="Normal 2 4 2 5 3" xfId="3773"/>
    <cellStyle name="Normal 2 4 2 5 3 2" xfId="8255"/>
    <cellStyle name="Normal 2 4 2 5 3 2 2" xfId="17285"/>
    <cellStyle name="Normal 2 4 2 5 3 3" xfId="12803"/>
    <cellStyle name="Normal 2 4 2 5 4" xfId="5267"/>
    <cellStyle name="Normal 2 4 2 5 4 2" xfId="14297"/>
    <cellStyle name="Normal 2 4 2 5 5" xfId="9815"/>
    <cellStyle name="Normal 2 4 2 6" xfId="1534"/>
    <cellStyle name="Normal 2 4 2 6 2" xfId="6016"/>
    <cellStyle name="Normal 2 4 2 6 2 2" xfId="15046"/>
    <cellStyle name="Normal 2 4 2 6 3" xfId="10564"/>
    <cellStyle name="Normal 2 4 2 7" xfId="3028"/>
    <cellStyle name="Normal 2 4 2 7 2" xfId="7510"/>
    <cellStyle name="Normal 2 4 2 7 2 2" xfId="16540"/>
    <cellStyle name="Normal 2 4 2 7 3" xfId="12058"/>
    <cellStyle name="Normal 2 4 2 8" xfId="4522"/>
    <cellStyle name="Normal 2 4 2 8 2" xfId="13552"/>
    <cellStyle name="Normal 2 4 2 9" xfId="9070"/>
    <cellStyle name="Normal 2 4 3" xfId="63"/>
    <cellStyle name="Normal 2 4 3 2" xfId="249"/>
    <cellStyle name="Normal 2 4 3 2 2" xfId="994"/>
    <cellStyle name="Normal 2 4 3 2 2 2" xfId="2488"/>
    <cellStyle name="Normal 2 4 3 2 2 2 2" xfId="6970"/>
    <cellStyle name="Normal 2 4 3 2 2 2 2 2" xfId="16000"/>
    <cellStyle name="Normal 2 4 3 2 2 2 3" xfId="11518"/>
    <cellStyle name="Normal 2 4 3 2 2 3" xfId="3982"/>
    <cellStyle name="Normal 2 4 3 2 2 3 2" xfId="8464"/>
    <cellStyle name="Normal 2 4 3 2 2 3 2 2" xfId="17494"/>
    <cellStyle name="Normal 2 4 3 2 2 3 3" xfId="13012"/>
    <cellStyle name="Normal 2 4 3 2 2 4" xfId="5476"/>
    <cellStyle name="Normal 2 4 3 2 2 4 2" xfId="14506"/>
    <cellStyle name="Normal 2 4 3 2 2 5" xfId="10024"/>
    <cellStyle name="Normal 2 4 3 2 3" xfId="1743"/>
    <cellStyle name="Normal 2 4 3 2 3 2" xfId="6225"/>
    <cellStyle name="Normal 2 4 3 2 3 2 2" xfId="15255"/>
    <cellStyle name="Normal 2 4 3 2 3 3" xfId="10773"/>
    <cellStyle name="Normal 2 4 3 2 4" xfId="3237"/>
    <cellStyle name="Normal 2 4 3 2 4 2" xfId="7719"/>
    <cellStyle name="Normal 2 4 3 2 4 2 2" xfId="16749"/>
    <cellStyle name="Normal 2 4 3 2 4 3" xfId="12267"/>
    <cellStyle name="Normal 2 4 3 2 5" xfId="4731"/>
    <cellStyle name="Normal 2 4 3 2 5 2" xfId="13761"/>
    <cellStyle name="Normal 2 4 3 2 6" xfId="9279"/>
    <cellStyle name="Normal 2 4 3 3" xfId="435"/>
    <cellStyle name="Normal 2 4 3 3 2" xfId="1182"/>
    <cellStyle name="Normal 2 4 3 3 2 2" xfId="2676"/>
    <cellStyle name="Normal 2 4 3 3 2 2 2" xfId="7158"/>
    <cellStyle name="Normal 2 4 3 3 2 2 2 2" xfId="16188"/>
    <cellStyle name="Normal 2 4 3 3 2 2 3" xfId="11706"/>
    <cellStyle name="Normal 2 4 3 3 2 3" xfId="4170"/>
    <cellStyle name="Normal 2 4 3 3 2 3 2" xfId="8652"/>
    <cellStyle name="Normal 2 4 3 3 2 3 2 2" xfId="17682"/>
    <cellStyle name="Normal 2 4 3 3 2 3 3" xfId="13200"/>
    <cellStyle name="Normal 2 4 3 3 2 4" xfId="5664"/>
    <cellStyle name="Normal 2 4 3 3 2 4 2" xfId="14694"/>
    <cellStyle name="Normal 2 4 3 3 2 5" xfId="10212"/>
    <cellStyle name="Normal 2 4 3 3 3" xfId="1929"/>
    <cellStyle name="Normal 2 4 3 3 3 2" xfId="6411"/>
    <cellStyle name="Normal 2 4 3 3 3 2 2" xfId="15441"/>
    <cellStyle name="Normal 2 4 3 3 3 3" xfId="10959"/>
    <cellStyle name="Normal 2 4 3 3 4" xfId="3423"/>
    <cellStyle name="Normal 2 4 3 3 4 2" xfId="7905"/>
    <cellStyle name="Normal 2 4 3 3 4 2 2" xfId="16935"/>
    <cellStyle name="Normal 2 4 3 3 4 3" xfId="12453"/>
    <cellStyle name="Normal 2 4 3 3 5" xfId="4917"/>
    <cellStyle name="Normal 2 4 3 3 5 2" xfId="13947"/>
    <cellStyle name="Normal 2 4 3 3 6" xfId="9465"/>
    <cellStyle name="Normal 2 4 3 4" xfId="621"/>
    <cellStyle name="Normal 2 4 3 4 2" xfId="1368"/>
    <cellStyle name="Normal 2 4 3 4 2 2" xfId="2862"/>
    <cellStyle name="Normal 2 4 3 4 2 2 2" xfId="7344"/>
    <cellStyle name="Normal 2 4 3 4 2 2 2 2" xfId="16374"/>
    <cellStyle name="Normal 2 4 3 4 2 2 3" xfId="11892"/>
    <cellStyle name="Normal 2 4 3 4 2 3" xfId="4356"/>
    <cellStyle name="Normal 2 4 3 4 2 3 2" xfId="8838"/>
    <cellStyle name="Normal 2 4 3 4 2 3 2 2" xfId="17868"/>
    <cellStyle name="Normal 2 4 3 4 2 3 3" xfId="13386"/>
    <cellStyle name="Normal 2 4 3 4 2 4" xfId="5850"/>
    <cellStyle name="Normal 2 4 3 4 2 4 2" xfId="14880"/>
    <cellStyle name="Normal 2 4 3 4 2 5" xfId="10398"/>
    <cellStyle name="Normal 2 4 3 4 3" xfId="2115"/>
    <cellStyle name="Normal 2 4 3 4 3 2" xfId="6597"/>
    <cellStyle name="Normal 2 4 3 4 3 2 2" xfId="15627"/>
    <cellStyle name="Normal 2 4 3 4 3 3" xfId="11145"/>
    <cellStyle name="Normal 2 4 3 4 4" xfId="3609"/>
    <cellStyle name="Normal 2 4 3 4 4 2" xfId="8091"/>
    <cellStyle name="Normal 2 4 3 4 4 2 2" xfId="17121"/>
    <cellStyle name="Normal 2 4 3 4 4 3" xfId="12639"/>
    <cellStyle name="Normal 2 4 3 4 5" xfId="5103"/>
    <cellStyle name="Normal 2 4 3 4 5 2" xfId="14133"/>
    <cellStyle name="Normal 2 4 3 4 6" xfId="9651"/>
    <cellStyle name="Normal 2 4 3 5" xfId="808"/>
    <cellStyle name="Normal 2 4 3 5 2" xfId="2302"/>
    <cellStyle name="Normal 2 4 3 5 2 2" xfId="6784"/>
    <cellStyle name="Normal 2 4 3 5 2 2 2" xfId="15814"/>
    <cellStyle name="Normal 2 4 3 5 2 3" xfId="11332"/>
    <cellStyle name="Normal 2 4 3 5 3" xfId="3796"/>
    <cellStyle name="Normal 2 4 3 5 3 2" xfId="8278"/>
    <cellStyle name="Normal 2 4 3 5 3 2 2" xfId="17308"/>
    <cellStyle name="Normal 2 4 3 5 3 3" xfId="12826"/>
    <cellStyle name="Normal 2 4 3 5 4" xfId="5290"/>
    <cellStyle name="Normal 2 4 3 5 4 2" xfId="14320"/>
    <cellStyle name="Normal 2 4 3 5 5" xfId="9838"/>
    <cellStyle name="Normal 2 4 3 6" xfId="1557"/>
    <cellStyle name="Normal 2 4 3 6 2" xfId="6039"/>
    <cellStyle name="Normal 2 4 3 6 2 2" xfId="15069"/>
    <cellStyle name="Normal 2 4 3 6 3" xfId="10587"/>
    <cellStyle name="Normal 2 4 3 7" xfId="3051"/>
    <cellStyle name="Normal 2 4 3 7 2" xfId="7533"/>
    <cellStyle name="Normal 2 4 3 7 2 2" xfId="16563"/>
    <cellStyle name="Normal 2 4 3 7 3" xfId="12081"/>
    <cellStyle name="Normal 2 4 3 8" xfId="4545"/>
    <cellStyle name="Normal 2 4 3 8 2" xfId="13575"/>
    <cellStyle name="Normal 2 4 3 9" xfId="9093"/>
    <cellStyle name="Normal 2 4 4" xfId="87"/>
    <cellStyle name="Normal 2 4 4 2" xfId="273"/>
    <cellStyle name="Normal 2 4 4 2 2" xfId="1017"/>
    <cellStyle name="Normal 2 4 4 2 2 2" xfId="2511"/>
    <cellStyle name="Normal 2 4 4 2 2 2 2" xfId="6993"/>
    <cellStyle name="Normal 2 4 4 2 2 2 2 2" xfId="16023"/>
    <cellStyle name="Normal 2 4 4 2 2 2 3" xfId="11541"/>
    <cellStyle name="Normal 2 4 4 2 2 3" xfId="4005"/>
    <cellStyle name="Normal 2 4 4 2 2 3 2" xfId="8487"/>
    <cellStyle name="Normal 2 4 4 2 2 3 2 2" xfId="17517"/>
    <cellStyle name="Normal 2 4 4 2 2 3 3" xfId="13035"/>
    <cellStyle name="Normal 2 4 4 2 2 4" xfId="5499"/>
    <cellStyle name="Normal 2 4 4 2 2 4 2" xfId="14529"/>
    <cellStyle name="Normal 2 4 4 2 2 5" xfId="10047"/>
    <cellStyle name="Normal 2 4 4 2 3" xfId="1767"/>
    <cellStyle name="Normal 2 4 4 2 3 2" xfId="6249"/>
    <cellStyle name="Normal 2 4 4 2 3 2 2" xfId="15279"/>
    <cellStyle name="Normal 2 4 4 2 3 3" xfId="10797"/>
    <cellStyle name="Normal 2 4 4 2 4" xfId="3261"/>
    <cellStyle name="Normal 2 4 4 2 4 2" xfId="7743"/>
    <cellStyle name="Normal 2 4 4 2 4 2 2" xfId="16773"/>
    <cellStyle name="Normal 2 4 4 2 4 3" xfId="12291"/>
    <cellStyle name="Normal 2 4 4 2 5" xfId="4755"/>
    <cellStyle name="Normal 2 4 4 2 5 2" xfId="13785"/>
    <cellStyle name="Normal 2 4 4 2 6" xfId="9303"/>
    <cellStyle name="Normal 2 4 4 3" xfId="459"/>
    <cellStyle name="Normal 2 4 4 3 2" xfId="1206"/>
    <cellStyle name="Normal 2 4 4 3 2 2" xfId="2700"/>
    <cellStyle name="Normal 2 4 4 3 2 2 2" xfId="7182"/>
    <cellStyle name="Normal 2 4 4 3 2 2 2 2" xfId="16212"/>
    <cellStyle name="Normal 2 4 4 3 2 2 3" xfId="11730"/>
    <cellStyle name="Normal 2 4 4 3 2 3" xfId="4194"/>
    <cellStyle name="Normal 2 4 4 3 2 3 2" xfId="8676"/>
    <cellStyle name="Normal 2 4 4 3 2 3 2 2" xfId="17706"/>
    <cellStyle name="Normal 2 4 4 3 2 3 3" xfId="13224"/>
    <cellStyle name="Normal 2 4 4 3 2 4" xfId="5688"/>
    <cellStyle name="Normal 2 4 4 3 2 4 2" xfId="14718"/>
    <cellStyle name="Normal 2 4 4 3 2 5" xfId="10236"/>
    <cellStyle name="Normal 2 4 4 3 3" xfId="1953"/>
    <cellStyle name="Normal 2 4 4 3 3 2" xfId="6435"/>
    <cellStyle name="Normal 2 4 4 3 3 2 2" xfId="15465"/>
    <cellStyle name="Normal 2 4 4 3 3 3" xfId="10983"/>
    <cellStyle name="Normal 2 4 4 3 4" xfId="3447"/>
    <cellStyle name="Normal 2 4 4 3 4 2" xfId="7929"/>
    <cellStyle name="Normal 2 4 4 3 4 2 2" xfId="16959"/>
    <cellStyle name="Normal 2 4 4 3 4 3" xfId="12477"/>
    <cellStyle name="Normal 2 4 4 3 5" xfId="4941"/>
    <cellStyle name="Normal 2 4 4 3 5 2" xfId="13971"/>
    <cellStyle name="Normal 2 4 4 3 6" xfId="9489"/>
    <cellStyle name="Normal 2 4 4 4" xfId="645"/>
    <cellStyle name="Normal 2 4 4 4 2" xfId="1392"/>
    <cellStyle name="Normal 2 4 4 4 2 2" xfId="2886"/>
    <cellStyle name="Normal 2 4 4 4 2 2 2" xfId="7368"/>
    <cellStyle name="Normal 2 4 4 4 2 2 2 2" xfId="16398"/>
    <cellStyle name="Normal 2 4 4 4 2 2 3" xfId="11916"/>
    <cellStyle name="Normal 2 4 4 4 2 3" xfId="4380"/>
    <cellStyle name="Normal 2 4 4 4 2 3 2" xfId="8862"/>
    <cellStyle name="Normal 2 4 4 4 2 3 2 2" xfId="17892"/>
    <cellStyle name="Normal 2 4 4 4 2 3 3" xfId="13410"/>
    <cellStyle name="Normal 2 4 4 4 2 4" xfId="5874"/>
    <cellStyle name="Normal 2 4 4 4 2 4 2" xfId="14904"/>
    <cellStyle name="Normal 2 4 4 4 2 5" xfId="10422"/>
    <cellStyle name="Normal 2 4 4 4 3" xfId="2139"/>
    <cellStyle name="Normal 2 4 4 4 3 2" xfId="6621"/>
    <cellStyle name="Normal 2 4 4 4 3 2 2" xfId="15651"/>
    <cellStyle name="Normal 2 4 4 4 3 3" xfId="11169"/>
    <cellStyle name="Normal 2 4 4 4 4" xfId="3633"/>
    <cellStyle name="Normal 2 4 4 4 4 2" xfId="8115"/>
    <cellStyle name="Normal 2 4 4 4 4 2 2" xfId="17145"/>
    <cellStyle name="Normal 2 4 4 4 4 3" xfId="12663"/>
    <cellStyle name="Normal 2 4 4 4 5" xfId="5127"/>
    <cellStyle name="Normal 2 4 4 4 5 2" xfId="14157"/>
    <cellStyle name="Normal 2 4 4 4 6" xfId="9675"/>
    <cellStyle name="Normal 2 4 4 5" xfId="832"/>
    <cellStyle name="Normal 2 4 4 5 2" xfId="2326"/>
    <cellStyle name="Normal 2 4 4 5 2 2" xfId="6808"/>
    <cellStyle name="Normal 2 4 4 5 2 2 2" xfId="15838"/>
    <cellStyle name="Normal 2 4 4 5 2 3" xfId="11356"/>
    <cellStyle name="Normal 2 4 4 5 3" xfId="3820"/>
    <cellStyle name="Normal 2 4 4 5 3 2" xfId="8302"/>
    <cellStyle name="Normal 2 4 4 5 3 2 2" xfId="17332"/>
    <cellStyle name="Normal 2 4 4 5 3 3" xfId="12850"/>
    <cellStyle name="Normal 2 4 4 5 4" xfId="5314"/>
    <cellStyle name="Normal 2 4 4 5 4 2" xfId="14344"/>
    <cellStyle name="Normal 2 4 4 5 5" xfId="9862"/>
    <cellStyle name="Normal 2 4 4 6" xfId="1581"/>
    <cellStyle name="Normal 2 4 4 6 2" xfId="6063"/>
    <cellStyle name="Normal 2 4 4 6 2 2" xfId="15093"/>
    <cellStyle name="Normal 2 4 4 6 3" xfId="10611"/>
    <cellStyle name="Normal 2 4 4 7" xfId="3075"/>
    <cellStyle name="Normal 2 4 4 7 2" xfId="7557"/>
    <cellStyle name="Normal 2 4 4 7 2 2" xfId="16587"/>
    <cellStyle name="Normal 2 4 4 7 3" xfId="12105"/>
    <cellStyle name="Normal 2 4 4 8" xfId="4569"/>
    <cellStyle name="Normal 2 4 4 8 2" xfId="13599"/>
    <cellStyle name="Normal 2 4 4 9" xfId="9117"/>
    <cellStyle name="Normal 2 4 5" xfId="108"/>
    <cellStyle name="Normal 2 4 5 2" xfId="294"/>
    <cellStyle name="Normal 2 4 5 2 2" xfId="1037"/>
    <cellStyle name="Normal 2 4 5 2 2 2" xfId="2531"/>
    <cellStyle name="Normal 2 4 5 2 2 2 2" xfId="7013"/>
    <cellStyle name="Normal 2 4 5 2 2 2 2 2" xfId="16043"/>
    <cellStyle name="Normal 2 4 5 2 2 2 3" xfId="11561"/>
    <cellStyle name="Normal 2 4 5 2 2 3" xfId="4025"/>
    <cellStyle name="Normal 2 4 5 2 2 3 2" xfId="8507"/>
    <cellStyle name="Normal 2 4 5 2 2 3 2 2" xfId="17537"/>
    <cellStyle name="Normal 2 4 5 2 2 3 3" xfId="13055"/>
    <cellStyle name="Normal 2 4 5 2 2 4" xfId="5519"/>
    <cellStyle name="Normal 2 4 5 2 2 4 2" xfId="14549"/>
    <cellStyle name="Normal 2 4 5 2 2 5" xfId="10067"/>
    <cellStyle name="Normal 2 4 5 2 3" xfId="1788"/>
    <cellStyle name="Normal 2 4 5 2 3 2" xfId="6270"/>
    <cellStyle name="Normal 2 4 5 2 3 2 2" xfId="15300"/>
    <cellStyle name="Normal 2 4 5 2 3 3" xfId="10818"/>
    <cellStyle name="Normal 2 4 5 2 4" xfId="3282"/>
    <cellStyle name="Normal 2 4 5 2 4 2" xfId="7764"/>
    <cellStyle name="Normal 2 4 5 2 4 2 2" xfId="16794"/>
    <cellStyle name="Normal 2 4 5 2 4 3" xfId="12312"/>
    <cellStyle name="Normal 2 4 5 2 5" xfId="4776"/>
    <cellStyle name="Normal 2 4 5 2 5 2" xfId="13806"/>
    <cellStyle name="Normal 2 4 5 2 6" xfId="9324"/>
    <cellStyle name="Normal 2 4 5 3" xfId="480"/>
    <cellStyle name="Normal 2 4 5 3 2" xfId="1227"/>
    <cellStyle name="Normal 2 4 5 3 2 2" xfId="2721"/>
    <cellStyle name="Normal 2 4 5 3 2 2 2" xfId="7203"/>
    <cellStyle name="Normal 2 4 5 3 2 2 2 2" xfId="16233"/>
    <cellStyle name="Normal 2 4 5 3 2 2 3" xfId="11751"/>
    <cellStyle name="Normal 2 4 5 3 2 3" xfId="4215"/>
    <cellStyle name="Normal 2 4 5 3 2 3 2" xfId="8697"/>
    <cellStyle name="Normal 2 4 5 3 2 3 2 2" xfId="17727"/>
    <cellStyle name="Normal 2 4 5 3 2 3 3" xfId="13245"/>
    <cellStyle name="Normal 2 4 5 3 2 4" xfId="5709"/>
    <cellStyle name="Normal 2 4 5 3 2 4 2" xfId="14739"/>
    <cellStyle name="Normal 2 4 5 3 2 5" xfId="10257"/>
    <cellStyle name="Normal 2 4 5 3 3" xfId="1974"/>
    <cellStyle name="Normal 2 4 5 3 3 2" xfId="6456"/>
    <cellStyle name="Normal 2 4 5 3 3 2 2" xfId="15486"/>
    <cellStyle name="Normal 2 4 5 3 3 3" xfId="11004"/>
    <cellStyle name="Normal 2 4 5 3 4" xfId="3468"/>
    <cellStyle name="Normal 2 4 5 3 4 2" xfId="7950"/>
    <cellStyle name="Normal 2 4 5 3 4 2 2" xfId="16980"/>
    <cellStyle name="Normal 2 4 5 3 4 3" xfId="12498"/>
    <cellStyle name="Normal 2 4 5 3 5" xfId="4962"/>
    <cellStyle name="Normal 2 4 5 3 5 2" xfId="13992"/>
    <cellStyle name="Normal 2 4 5 3 6" xfId="9510"/>
    <cellStyle name="Normal 2 4 5 4" xfId="666"/>
    <cellStyle name="Normal 2 4 5 4 2" xfId="1413"/>
    <cellStyle name="Normal 2 4 5 4 2 2" xfId="2907"/>
    <cellStyle name="Normal 2 4 5 4 2 2 2" xfId="7389"/>
    <cellStyle name="Normal 2 4 5 4 2 2 2 2" xfId="16419"/>
    <cellStyle name="Normal 2 4 5 4 2 2 3" xfId="11937"/>
    <cellStyle name="Normal 2 4 5 4 2 3" xfId="4401"/>
    <cellStyle name="Normal 2 4 5 4 2 3 2" xfId="8883"/>
    <cellStyle name="Normal 2 4 5 4 2 3 2 2" xfId="17913"/>
    <cellStyle name="Normal 2 4 5 4 2 3 3" xfId="13431"/>
    <cellStyle name="Normal 2 4 5 4 2 4" xfId="5895"/>
    <cellStyle name="Normal 2 4 5 4 2 4 2" xfId="14925"/>
    <cellStyle name="Normal 2 4 5 4 2 5" xfId="10443"/>
    <cellStyle name="Normal 2 4 5 4 3" xfId="2160"/>
    <cellStyle name="Normal 2 4 5 4 3 2" xfId="6642"/>
    <cellStyle name="Normal 2 4 5 4 3 2 2" xfId="15672"/>
    <cellStyle name="Normal 2 4 5 4 3 3" xfId="11190"/>
    <cellStyle name="Normal 2 4 5 4 4" xfId="3654"/>
    <cellStyle name="Normal 2 4 5 4 4 2" xfId="8136"/>
    <cellStyle name="Normal 2 4 5 4 4 2 2" xfId="17166"/>
    <cellStyle name="Normal 2 4 5 4 4 3" xfId="12684"/>
    <cellStyle name="Normal 2 4 5 4 5" xfId="5148"/>
    <cellStyle name="Normal 2 4 5 4 5 2" xfId="14178"/>
    <cellStyle name="Normal 2 4 5 4 6" xfId="9696"/>
    <cellStyle name="Normal 2 4 5 5" xfId="853"/>
    <cellStyle name="Normal 2 4 5 5 2" xfId="2347"/>
    <cellStyle name="Normal 2 4 5 5 2 2" xfId="6829"/>
    <cellStyle name="Normal 2 4 5 5 2 2 2" xfId="15859"/>
    <cellStyle name="Normal 2 4 5 5 2 3" xfId="11377"/>
    <cellStyle name="Normal 2 4 5 5 3" xfId="3841"/>
    <cellStyle name="Normal 2 4 5 5 3 2" xfId="8323"/>
    <cellStyle name="Normal 2 4 5 5 3 2 2" xfId="17353"/>
    <cellStyle name="Normal 2 4 5 5 3 3" xfId="12871"/>
    <cellStyle name="Normal 2 4 5 5 4" xfId="5335"/>
    <cellStyle name="Normal 2 4 5 5 4 2" xfId="14365"/>
    <cellStyle name="Normal 2 4 5 5 5" xfId="9883"/>
    <cellStyle name="Normal 2 4 5 6" xfId="1602"/>
    <cellStyle name="Normal 2 4 5 6 2" xfId="6084"/>
    <cellStyle name="Normal 2 4 5 6 2 2" xfId="15114"/>
    <cellStyle name="Normal 2 4 5 6 3" xfId="10632"/>
    <cellStyle name="Normal 2 4 5 7" xfId="3096"/>
    <cellStyle name="Normal 2 4 5 7 2" xfId="7578"/>
    <cellStyle name="Normal 2 4 5 7 2 2" xfId="16608"/>
    <cellStyle name="Normal 2 4 5 7 3" xfId="12126"/>
    <cellStyle name="Normal 2 4 5 8" xfId="4590"/>
    <cellStyle name="Normal 2 4 5 8 2" xfId="13620"/>
    <cellStyle name="Normal 2 4 5 9" xfId="9138"/>
    <cellStyle name="Normal 2 4 6" xfId="134"/>
    <cellStyle name="Normal 2 4 6 2" xfId="320"/>
    <cellStyle name="Normal 2 4 6 2 2" xfId="1063"/>
    <cellStyle name="Normal 2 4 6 2 2 2" xfId="2557"/>
    <cellStyle name="Normal 2 4 6 2 2 2 2" xfId="7039"/>
    <cellStyle name="Normal 2 4 6 2 2 2 2 2" xfId="16069"/>
    <cellStyle name="Normal 2 4 6 2 2 2 3" xfId="11587"/>
    <cellStyle name="Normal 2 4 6 2 2 3" xfId="4051"/>
    <cellStyle name="Normal 2 4 6 2 2 3 2" xfId="8533"/>
    <cellStyle name="Normal 2 4 6 2 2 3 2 2" xfId="17563"/>
    <cellStyle name="Normal 2 4 6 2 2 3 3" xfId="13081"/>
    <cellStyle name="Normal 2 4 6 2 2 4" xfId="5545"/>
    <cellStyle name="Normal 2 4 6 2 2 4 2" xfId="14575"/>
    <cellStyle name="Normal 2 4 6 2 2 5" xfId="10093"/>
    <cellStyle name="Normal 2 4 6 2 3" xfId="1814"/>
    <cellStyle name="Normal 2 4 6 2 3 2" xfId="6296"/>
    <cellStyle name="Normal 2 4 6 2 3 2 2" xfId="15326"/>
    <cellStyle name="Normal 2 4 6 2 3 3" xfId="10844"/>
    <cellStyle name="Normal 2 4 6 2 4" xfId="3308"/>
    <cellStyle name="Normal 2 4 6 2 4 2" xfId="7790"/>
    <cellStyle name="Normal 2 4 6 2 4 2 2" xfId="16820"/>
    <cellStyle name="Normal 2 4 6 2 4 3" xfId="12338"/>
    <cellStyle name="Normal 2 4 6 2 5" xfId="4802"/>
    <cellStyle name="Normal 2 4 6 2 5 2" xfId="13832"/>
    <cellStyle name="Normal 2 4 6 2 6" xfId="9350"/>
    <cellStyle name="Normal 2 4 6 3" xfId="506"/>
    <cellStyle name="Normal 2 4 6 3 2" xfId="1253"/>
    <cellStyle name="Normal 2 4 6 3 2 2" xfId="2747"/>
    <cellStyle name="Normal 2 4 6 3 2 2 2" xfId="7229"/>
    <cellStyle name="Normal 2 4 6 3 2 2 2 2" xfId="16259"/>
    <cellStyle name="Normal 2 4 6 3 2 2 3" xfId="11777"/>
    <cellStyle name="Normal 2 4 6 3 2 3" xfId="4241"/>
    <cellStyle name="Normal 2 4 6 3 2 3 2" xfId="8723"/>
    <cellStyle name="Normal 2 4 6 3 2 3 2 2" xfId="17753"/>
    <cellStyle name="Normal 2 4 6 3 2 3 3" xfId="13271"/>
    <cellStyle name="Normal 2 4 6 3 2 4" xfId="5735"/>
    <cellStyle name="Normal 2 4 6 3 2 4 2" xfId="14765"/>
    <cellStyle name="Normal 2 4 6 3 2 5" xfId="10283"/>
    <cellStyle name="Normal 2 4 6 3 3" xfId="2000"/>
    <cellStyle name="Normal 2 4 6 3 3 2" xfId="6482"/>
    <cellStyle name="Normal 2 4 6 3 3 2 2" xfId="15512"/>
    <cellStyle name="Normal 2 4 6 3 3 3" xfId="11030"/>
    <cellStyle name="Normal 2 4 6 3 4" xfId="3494"/>
    <cellStyle name="Normal 2 4 6 3 4 2" xfId="7976"/>
    <cellStyle name="Normal 2 4 6 3 4 2 2" xfId="17006"/>
    <cellStyle name="Normal 2 4 6 3 4 3" xfId="12524"/>
    <cellStyle name="Normal 2 4 6 3 5" xfId="4988"/>
    <cellStyle name="Normal 2 4 6 3 5 2" xfId="14018"/>
    <cellStyle name="Normal 2 4 6 3 6" xfId="9536"/>
    <cellStyle name="Normal 2 4 6 4" xfId="692"/>
    <cellStyle name="Normal 2 4 6 4 2" xfId="1439"/>
    <cellStyle name="Normal 2 4 6 4 2 2" xfId="2933"/>
    <cellStyle name="Normal 2 4 6 4 2 2 2" xfId="7415"/>
    <cellStyle name="Normal 2 4 6 4 2 2 2 2" xfId="16445"/>
    <cellStyle name="Normal 2 4 6 4 2 2 3" xfId="11963"/>
    <cellStyle name="Normal 2 4 6 4 2 3" xfId="4427"/>
    <cellStyle name="Normal 2 4 6 4 2 3 2" xfId="8909"/>
    <cellStyle name="Normal 2 4 6 4 2 3 2 2" xfId="17939"/>
    <cellStyle name="Normal 2 4 6 4 2 3 3" xfId="13457"/>
    <cellStyle name="Normal 2 4 6 4 2 4" xfId="5921"/>
    <cellStyle name="Normal 2 4 6 4 2 4 2" xfId="14951"/>
    <cellStyle name="Normal 2 4 6 4 2 5" xfId="10469"/>
    <cellStyle name="Normal 2 4 6 4 3" xfId="2186"/>
    <cellStyle name="Normal 2 4 6 4 3 2" xfId="6668"/>
    <cellStyle name="Normal 2 4 6 4 3 2 2" xfId="15698"/>
    <cellStyle name="Normal 2 4 6 4 3 3" xfId="11216"/>
    <cellStyle name="Normal 2 4 6 4 4" xfId="3680"/>
    <cellStyle name="Normal 2 4 6 4 4 2" xfId="8162"/>
    <cellStyle name="Normal 2 4 6 4 4 2 2" xfId="17192"/>
    <cellStyle name="Normal 2 4 6 4 4 3" xfId="12710"/>
    <cellStyle name="Normal 2 4 6 4 5" xfId="5174"/>
    <cellStyle name="Normal 2 4 6 4 5 2" xfId="14204"/>
    <cellStyle name="Normal 2 4 6 4 6" xfId="9722"/>
    <cellStyle name="Normal 2 4 6 5" xfId="879"/>
    <cellStyle name="Normal 2 4 6 5 2" xfId="2373"/>
    <cellStyle name="Normal 2 4 6 5 2 2" xfId="6855"/>
    <cellStyle name="Normal 2 4 6 5 2 2 2" xfId="15885"/>
    <cellStyle name="Normal 2 4 6 5 2 3" xfId="11403"/>
    <cellStyle name="Normal 2 4 6 5 3" xfId="3867"/>
    <cellStyle name="Normal 2 4 6 5 3 2" xfId="8349"/>
    <cellStyle name="Normal 2 4 6 5 3 2 2" xfId="17379"/>
    <cellStyle name="Normal 2 4 6 5 3 3" xfId="12897"/>
    <cellStyle name="Normal 2 4 6 5 4" xfId="5361"/>
    <cellStyle name="Normal 2 4 6 5 4 2" xfId="14391"/>
    <cellStyle name="Normal 2 4 6 5 5" xfId="9909"/>
    <cellStyle name="Normal 2 4 6 6" xfId="1628"/>
    <cellStyle name="Normal 2 4 6 6 2" xfId="6110"/>
    <cellStyle name="Normal 2 4 6 6 2 2" xfId="15140"/>
    <cellStyle name="Normal 2 4 6 6 3" xfId="10658"/>
    <cellStyle name="Normal 2 4 6 7" xfId="3122"/>
    <cellStyle name="Normal 2 4 6 7 2" xfId="7604"/>
    <cellStyle name="Normal 2 4 6 7 2 2" xfId="16634"/>
    <cellStyle name="Normal 2 4 6 7 3" xfId="12152"/>
    <cellStyle name="Normal 2 4 6 8" xfId="4616"/>
    <cellStyle name="Normal 2 4 6 8 2" xfId="13646"/>
    <cellStyle name="Normal 2 4 6 9" xfId="9164"/>
    <cellStyle name="Normal 2 4 7" xfId="157"/>
    <cellStyle name="Normal 2 4 7 2" xfId="343"/>
    <cellStyle name="Normal 2 4 7 2 2" xfId="1086"/>
    <cellStyle name="Normal 2 4 7 2 2 2" xfId="2580"/>
    <cellStyle name="Normal 2 4 7 2 2 2 2" xfId="7062"/>
    <cellStyle name="Normal 2 4 7 2 2 2 2 2" xfId="16092"/>
    <cellStyle name="Normal 2 4 7 2 2 2 3" xfId="11610"/>
    <cellStyle name="Normal 2 4 7 2 2 3" xfId="4074"/>
    <cellStyle name="Normal 2 4 7 2 2 3 2" xfId="8556"/>
    <cellStyle name="Normal 2 4 7 2 2 3 2 2" xfId="17586"/>
    <cellStyle name="Normal 2 4 7 2 2 3 3" xfId="13104"/>
    <cellStyle name="Normal 2 4 7 2 2 4" xfId="5568"/>
    <cellStyle name="Normal 2 4 7 2 2 4 2" xfId="14598"/>
    <cellStyle name="Normal 2 4 7 2 2 5" xfId="10116"/>
    <cellStyle name="Normal 2 4 7 2 3" xfId="1837"/>
    <cellStyle name="Normal 2 4 7 2 3 2" xfId="6319"/>
    <cellStyle name="Normal 2 4 7 2 3 2 2" xfId="15349"/>
    <cellStyle name="Normal 2 4 7 2 3 3" xfId="10867"/>
    <cellStyle name="Normal 2 4 7 2 4" xfId="3331"/>
    <cellStyle name="Normal 2 4 7 2 4 2" xfId="7813"/>
    <cellStyle name="Normal 2 4 7 2 4 2 2" xfId="16843"/>
    <cellStyle name="Normal 2 4 7 2 4 3" xfId="12361"/>
    <cellStyle name="Normal 2 4 7 2 5" xfId="4825"/>
    <cellStyle name="Normal 2 4 7 2 5 2" xfId="13855"/>
    <cellStyle name="Normal 2 4 7 2 6" xfId="9373"/>
    <cellStyle name="Normal 2 4 7 3" xfId="529"/>
    <cellStyle name="Normal 2 4 7 3 2" xfId="1276"/>
    <cellStyle name="Normal 2 4 7 3 2 2" xfId="2770"/>
    <cellStyle name="Normal 2 4 7 3 2 2 2" xfId="7252"/>
    <cellStyle name="Normal 2 4 7 3 2 2 2 2" xfId="16282"/>
    <cellStyle name="Normal 2 4 7 3 2 2 3" xfId="11800"/>
    <cellStyle name="Normal 2 4 7 3 2 3" xfId="4264"/>
    <cellStyle name="Normal 2 4 7 3 2 3 2" xfId="8746"/>
    <cellStyle name="Normal 2 4 7 3 2 3 2 2" xfId="17776"/>
    <cellStyle name="Normal 2 4 7 3 2 3 3" xfId="13294"/>
    <cellStyle name="Normal 2 4 7 3 2 4" xfId="5758"/>
    <cellStyle name="Normal 2 4 7 3 2 4 2" xfId="14788"/>
    <cellStyle name="Normal 2 4 7 3 2 5" xfId="10306"/>
    <cellStyle name="Normal 2 4 7 3 3" xfId="2023"/>
    <cellStyle name="Normal 2 4 7 3 3 2" xfId="6505"/>
    <cellStyle name="Normal 2 4 7 3 3 2 2" xfId="15535"/>
    <cellStyle name="Normal 2 4 7 3 3 3" xfId="11053"/>
    <cellStyle name="Normal 2 4 7 3 4" xfId="3517"/>
    <cellStyle name="Normal 2 4 7 3 4 2" xfId="7999"/>
    <cellStyle name="Normal 2 4 7 3 4 2 2" xfId="17029"/>
    <cellStyle name="Normal 2 4 7 3 4 3" xfId="12547"/>
    <cellStyle name="Normal 2 4 7 3 5" xfId="5011"/>
    <cellStyle name="Normal 2 4 7 3 5 2" xfId="14041"/>
    <cellStyle name="Normal 2 4 7 3 6" xfId="9559"/>
    <cellStyle name="Normal 2 4 7 4" xfId="715"/>
    <cellStyle name="Normal 2 4 7 4 2" xfId="1462"/>
    <cellStyle name="Normal 2 4 7 4 2 2" xfId="2956"/>
    <cellStyle name="Normal 2 4 7 4 2 2 2" xfId="7438"/>
    <cellStyle name="Normal 2 4 7 4 2 2 2 2" xfId="16468"/>
    <cellStyle name="Normal 2 4 7 4 2 2 3" xfId="11986"/>
    <cellStyle name="Normal 2 4 7 4 2 3" xfId="4450"/>
    <cellStyle name="Normal 2 4 7 4 2 3 2" xfId="8932"/>
    <cellStyle name="Normal 2 4 7 4 2 3 2 2" xfId="17962"/>
    <cellStyle name="Normal 2 4 7 4 2 3 3" xfId="13480"/>
    <cellStyle name="Normal 2 4 7 4 2 4" xfId="5944"/>
    <cellStyle name="Normal 2 4 7 4 2 4 2" xfId="14974"/>
    <cellStyle name="Normal 2 4 7 4 2 5" xfId="10492"/>
    <cellStyle name="Normal 2 4 7 4 3" xfId="2209"/>
    <cellStyle name="Normal 2 4 7 4 3 2" xfId="6691"/>
    <cellStyle name="Normal 2 4 7 4 3 2 2" xfId="15721"/>
    <cellStyle name="Normal 2 4 7 4 3 3" xfId="11239"/>
    <cellStyle name="Normal 2 4 7 4 4" xfId="3703"/>
    <cellStyle name="Normal 2 4 7 4 4 2" xfId="8185"/>
    <cellStyle name="Normal 2 4 7 4 4 2 2" xfId="17215"/>
    <cellStyle name="Normal 2 4 7 4 4 3" xfId="12733"/>
    <cellStyle name="Normal 2 4 7 4 5" xfId="5197"/>
    <cellStyle name="Normal 2 4 7 4 5 2" xfId="14227"/>
    <cellStyle name="Normal 2 4 7 4 6" xfId="9745"/>
    <cellStyle name="Normal 2 4 7 5" xfId="902"/>
    <cellStyle name="Normal 2 4 7 5 2" xfId="2396"/>
    <cellStyle name="Normal 2 4 7 5 2 2" xfId="6878"/>
    <cellStyle name="Normal 2 4 7 5 2 2 2" xfId="15908"/>
    <cellStyle name="Normal 2 4 7 5 2 3" xfId="11426"/>
    <cellStyle name="Normal 2 4 7 5 3" xfId="3890"/>
    <cellStyle name="Normal 2 4 7 5 3 2" xfId="8372"/>
    <cellStyle name="Normal 2 4 7 5 3 2 2" xfId="17402"/>
    <cellStyle name="Normal 2 4 7 5 3 3" xfId="12920"/>
    <cellStyle name="Normal 2 4 7 5 4" xfId="5384"/>
    <cellStyle name="Normal 2 4 7 5 4 2" xfId="14414"/>
    <cellStyle name="Normal 2 4 7 5 5" xfId="9932"/>
    <cellStyle name="Normal 2 4 7 6" xfId="1651"/>
    <cellStyle name="Normal 2 4 7 6 2" xfId="6133"/>
    <cellStyle name="Normal 2 4 7 6 2 2" xfId="15163"/>
    <cellStyle name="Normal 2 4 7 6 3" xfId="10681"/>
    <cellStyle name="Normal 2 4 7 7" xfId="3145"/>
    <cellStyle name="Normal 2 4 7 7 2" xfId="7627"/>
    <cellStyle name="Normal 2 4 7 7 2 2" xfId="16657"/>
    <cellStyle name="Normal 2 4 7 7 3" xfId="12175"/>
    <cellStyle name="Normal 2 4 7 8" xfId="4639"/>
    <cellStyle name="Normal 2 4 7 8 2" xfId="13669"/>
    <cellStyle name="Normal 2 4 7 9" xfId="9187"/>
    <cellStyle name="Normal 2 4 8" xfId="180"/>
    <cellStyle name="Normal 2 4 8 2" xfId="366"/>
    <cellStyle name="Normal 2 4 8 2 2" xfId="1109"/>
    <cellStyle name="Normal 2 4 8 2 2 2" xfId="2603"/>
    <cellStyle name="Normal 2 4 8 2 2 2 2" xfId="7085"/>
    <cellStyle name="Normal 2 4 8 2 2 2 2 2" xfId="16115"/>
    <cellStyle name="Normal 2 4 8 2 2 2 3" xfId="11633"/>
    <cellStyle name="Normal 2 4 8 2 2 3" xfId="4097"/>
    <cellStyle name="Normal 2 4 8 2 2 3 2" xfId="8579"/>
    <cellStyle name="Normal 2 4 8 2 2 3 2 2" xfId="17609"/>
    <cellStyle name="Normal 2 4 8 2 2 3 3" xfId="13127"/>
    <cellStyle name="Normal 2 4 8 2 2 4" xfId="5591"/>
    <cellStyle name="Normal 2 4 8 2 2 4 2" xfId="14621"/>
    <cellStyle name="Normal 2 4 8 2 2 5" xfId="10139"/>
    <cellStyle name="Normal 2 4 8 2 3" xfId="1860"/>
    <cellStyle name="Normal 2 4 8 2 3 2" xfId="6342"/>
    <cellStyle name="Normal 2 4 8 2 3 2 2" xfId="15372"/>
    <cellStyle name="Normal 2 4 8 2 3 3" xfId="10890"/>
    <cellStyle name="Normal 2 4 8 2 4" xfId="3354"/>
    <cellStyle name="Normal 2 4 8 2 4 2" xfId="7836"/>
    <cellStyle name="Normal 2 4 8 2 4 2 2" xfId="16866"/>
    <cellStyle name="Normal 2 4 8 2 4 3" xfId="12384"/>
    <cellStyle name="Normal 2 4 8 2 5" xfId="4848"/>
    <cellStyle name="Normal 2 4 8 2 5 2" xfId="13878"/>
    <cellStyle name="Normal 2 4 8 2 6" xfId="9396"/>
    <cellStyle name="Normal 2 4 8 3" xfId="552"/>
    <cellStyle name="Normal 2 4 8 3 2" xfId="1299"/>
    <cellStyle name="Normal 2 4 8 3 2 2" xfId="2793"/>
    <cellStyle name="Normal 2 4 8 3 2 2 2" xfId="7275"/>
    <cellStyle name="Normal 2 4 8 3 2 2 2 2" xfId="16305"/>
    <cellStyle name="Normal 2 4 8 3 2 2 3" xfId="11823"/>
    <cellStyle name="Normal 2 4 8 3 2 3" xfId="4287"/>
    <cellStyle name="Normal 2 4 8 3 2 3 2" xfId="8769"/>
    <cellStyle name="Normal 2 4 8 3 2 3 2 2" xfId="17799"/>
    <cellStyle name="Normal 2 4 8 3 2 3 3" xfId="13317"/>
    <cellStyle name="Normal 2 4 8 3 2 4" xfId="5781"/>
    <cellStyle name="Normal 2 4 8 3 2 4 2" xfId="14811"/>
    <cellStyle name="Normal 2 4 8 3 2 5" xfId="10329"/>
    <cellStyle name="Normal 2 4 8 3 3" xfId="2046"/>
    <cellStyle name="Normal 2 4 8 3 3 2" xfId="6528"/>
    <cellStyle name="Normal 2 4 8 3 3 2 2" xfId="15558"/>
    <cellStyle name="Normal 2 4 8 3 3 3" xfId="11076"/>
    <cellStyle name="Normal 2 4 8 3 4" xfId="3540"/>
    <cellStyle name="Normal 2 4 8 3 4 2" xfId="8022"/>
    <cellStyle name="Normal 2 4 8 3 4 2 2" xfId="17052"/>
    <cellStyle name="Normal 2 4 8 3 4 3" xfId="12570"/>
    <cellStyle name="Normal 2 4 8 3 5" xfId="5034"/>
    <cellStyle name="Normal 2 4 8 3 5 2" xfId="14064"/>
    <cellStyle name="Normal 2 4 8 3 6" xfId="9582"/>
    <cellStyle name="Normal 2 4 8 4" xfId="738"/>
    <cellStyle name="Normal 2 4 8 4 2" xfId="1485"/>
    <cellStyle name="Normal 2 4 8 4 2 2" xfId="2979"/>
    <cellStyle name="Normal 2 4 8 4 2 2 2" xfId="7461"/>
    <cellStyle name="Normal 2 4 8 4 2 2 2 2" xfId="16491"/>
    <cellStyle name="Normal 2 4 8 4 2 2 3" xfId="12009"/>
    <cellStyle name="Normal 2 4 8 4 2 3" xfId="4473"/>
    <cellStyle name="Normal 2 4 8 4 2 3 2" xfId="8955"/>
    <cellStyle name="Normal 2 4 8 4 2 3 2 2" xfId="17985"/>
    <cellStyle name="Normal 2 4 8 4 2 3 3" xfId="13503"/>
    <cellStyle name="Normal 2 4 8 4 2 4" xfId="5967"/>
    <cellStyle name="Normal 2 4 8 4 2 4 2" xfId="14997"/>
    <cellStyle name="Normal 2 4 8 4 2 5" xfId="10515"/>
    <cellStyle name="Normal 2 4 8 4 3" xfId="2232"/>
    <cellStyle name="Normal 2 4 8 4 3 2" xfId="6714"/>
    <cellStyle name="Normal 2 4 8 4 3 2 2" xfId="15744"/>
    <cellStyle name="Normal 2 4 8 4 3 3" xfId="11262"/>
    <cellStyle name="Normal 2 4 8 4 4" xfId="3726"/>
    <cellStyle name="Normal 2 4 8 4 4 2" xfId="8208"/>
    <cellStyle name="Normal 2 4 8 4 4 2 2" xfId="17238"/>
    <cellStyle name="Normal 2 4 8 4 4 3" xfId="12756"/>
    <cellStyle name="Normal 2 4 8 4 5" xfId="5220"/>
    <cellStyle name="Normal 2 4 8 4 5 2" xfId="14250"/>
    <cellStyle name="Normal 2 4 8 4 6" xfId="9768"/>
    <cellStyle name="Normal 2 4 8 5" xfId="925"/>
    <cellStyle name="Normal 2 4 8 5 2" xfId="2419"/>
    <cellStyle name="Normal 2 4 8 5 2 2" xfId="6901"/>
    <cellStyle name="Normal 2 4 8 5 2 2 2" xfId="15931"/>
    <cellStyle name="Normal 2 4 8 5 2 3" xfId="11449"/>
    <cellStyle name="Normal 2 4 8 5 3" xfId="3913"/>
    <cellStyle name="Normal 2 4 8 5 3 2" xfId="8395"/>
    <cellStyle name="Normal 2 4 8 5 3 2 2" xfId="17425"/>
    <cellStyle name="Normal 2 4 8 5 3 3" xfId="12943"/>
    <cellStyle name="Normal 2 4 8 5 4" xfId="5407"/>
    <cellStyle name="Normal 2 4 8 5 4 2" xfId="14437"/>
    <cellStyle name="Normal 2 4 8 5 5" xfId="9955"/>
    <cellStyle name="Normal 2 4 8 6" xfId="1674"/>
    <cellStyle name="Normal 2 4 8 6 2" xfId="6156"/>
    <cellStyle name="Normal 2 4 8 6 2 2" xfId="15186"/>
    <cellStyle name="Normal 2 4 8 6 3" xfId="10704"/>
    <cellStyle name="Normal 2 4 8 7" xfId="3168"/>
    <cellStyle name="Normal 2 4 8 7 2" xfId="7650"/>
    <cellStyle name="Normal 2 4 8 7 2 2" xfId="16680"/>
    <cellStyle name="Normal 2 4 8 7 3" xfId="12198"/>
    <cellStyle name="Normal 2 4 8 8" xfId="4662"/>
    <cellStyle name="Normal 2 4 8 8 2" xfId="13692"/>
    <cellStyle name="Normal 2 4 8 9" xfId="9210"/>
    <cellStyle name="Normal 2 4 9" xfId="203"/>
    <cellStyle name="Normal 2 4 9 2" xfId="948"/>
    <cellStyle name="Normal 2 4 9 2 2" xfId="2442"/>
    <cellStyle name="Normal 2 4 9 2 2 2" xfId="6924"/>
    <cellStyle name="Normal 2 4 9 2 2 2 2" xfId="15954"/>
    <cellStyle name="Normal 2 4 9 2 2 3" xfId="11472"/>
    <cellStyle name="Normal 2 4 9 2 3" xfId="3936"/>
    <cellStyle name="Normal 2 4 9 2 3 2" xfId="8418"/>
    <cellStyle name="Normal 2 4 9 2 3 2 2" xfId="17448"/>
    <cellStyle name="Normal 2 4 9 2 3 3" xfId="12966"/>
    <cellStyle name="Normal 2 4 9 2 4" xfId="5430"/>
    <cellStyle name="Normal 2 4 9 2 4 2" xfId="14460"/>
    <cellStyle name="Normal 2 4 9 2 5" xfId="9978"/>
    <cellStyle name="Normal 2 4 9 3" xfId="1697"/>
    <cellStyle name="Normal 2 4 9 3 2" xfId="6179"/>
    <cellStyle name="Normal 2 4 9 3 2 2" xfId="15209"/>
    <cellStyle name="Normal 2 4 9 3 3" xfId="10727"/>
    <cellStyle name="Normal 2 4 9 4" xfId="3191"/>
    <cellStyle name="Normal 2 4 9 4 2" xfId="7673"/>
    <cellStyle name="Normal 2 4 9 4 2 2" xfId="16703"/>
    <cellStyle name="Normal 2 4 9 4 3" xfId="12221"/>
    <cellStyle name="Normal 2 4 9 5" xfId="4685"/>
    <cellStyle name="Normal 2 4 9 5 2" xfId="13715"/>
    <cellStyle name="Normal 2 4 9 6" xfId="9233"/>
    <cellStyle name="Normal 2 5" xfId="25"/>
    <cellStyle name="Normal 2 5 10" xfId="397"/>
    <cellStyle name="Normal 2 5 10 2" xfId="1144"/>
    <cellStyle name="Normal 2 5 10 2 2" xfId="2638"/>
    <cellStyle name="Normal 2 5 10 2 2 2" xfId="7120"/>
    <cellStyle name="Normal 2 5 10 2 2 2 2" xfId="16150"/>
    <cellStyle name="Normal 2 5 10 2 2 3" xfId="11668"/>
    <cellStyle name="Normal 2 5 10 2 3" xfId="4132"/>
    <cellStyle name="Normal 2 5 10 2 3 2" xfId="8614"/>
    <cellStyle name="Normal 2 5 10 2 3 2 2" xfId="17644"/>
    <cellStyle name="Normal 2 5 10 2 3 3" xfId="13162"/>
    <cellStyle name="Normal 2 5 10 2 4" xfId="5626"/>
    <cellStyle name="Normal 2 5 10 2 4 2" xfId="14656"/>
    <cellStyle name="Normal 2 5 10 2 5" xfId="10174"/>
    <cellStyle name="Normal 2 5 10 3" xfId="1891"/>
    <cellStyle name="Normal 2 5 10 3 2" xfId="6373"/>
    <cellStyle name="Normal 2 5 10 3 2 2" xfId="15403"/>
    <cellStyle name="Normal 2 5 10 3 3" xfId="10921"/>
    <cellStyle name="Normal 2 5 10 4" xfId="3385"/>
    <cellStyle name="Normal 2 5 10 4 2" xfId="7867"/>
    <cellStyle name="Normal 2 5 10 4 2 2" xfId="16897"/>
    <cellStyle name="Normal 2 5 10 4 3" xfId="12415"/>
    <cellStyle name="Normal 2 5 10 5" xfId="4879"/>
    <cellStyle name="Normal 2 5 10 5 2" xfId="13909"/>
    <cellStyle name="Normal 2 5 10 6" xfId="9427"/>
    <cellStyle name="Normal 2 5 11" xfId="583"/>
    <cellStyle name="Normal 2 5 11 2" xfId="1330"/>
    <cellStyle name="Normal 2 5 11 2 2" xfId="2824"/>
    <cellStyle name="Normal 2 5 11 2 2 2" xfId="7306"/>
    <cellStyle name="Normal 2 5 11 2 2 2 2" xfId="16336"/>
    <cellStyle name="Normal 2 5 11 2 2 3" xfId="11854"/>
    <cellStyle name="Normal 2 5 11 2 3" xfId="4318"/>
    <cellStyle name="Normal 2 5 11 2 3 2" xfId="8800"/>
    <cellStyle name="Normal 2 5 11 2 3 2 2" xfId="17830"/>
    <cellStyle name="Normal 2 5 11 2 3 3" xfId="13348"/>
    <cellStyle name="Normal 2 5 11 2 4" xfId="5812"/>
    <cellStyle name="Normal 2 5 11 2 4 2" xfId="14842"/>
    <cellStyle name="Normal 2 5 11 2 5" xfId="10360"/>
    <cellStyle name="Normal 2 5 11 3" xfId="2077"/>
    <cellStyle name="Normal 2 5 11 3 2" xfId="6559"/>
    <cellStyle name="Normal 2 5 11 3 2 2" xfId="15589"/>
    <cellStyle name="Normal 2 5 11 3 3" xfId="11107"/>
    <cellStyle name="Normal 2 5 11 4" xfId="3571"/>
    <cellStyle name="Normal 2 5 11 4 2" xfId="8053"/>
    <cellStyle name="Normal 2 5 11 4 2 2" xfId="17083"/>
    <cellStyle name="Normal 2 5 11 4 3" xfId="12601"/>
    <cellStyle name="Normal 2 5 11 5" xfId="5065"/>
    <cellStyle name="Normal 2 5 11 5 2" xfId="14095"/>
    <cellStyle name="Normal 2 5 11 6" xfId="9613"/>
    <cellStyle name="Normal 2 5 12" xfId="770"/>
    <cellStyle name="Normal 2 5 12 2" xfId="2264"/>
    <cellStyle name="Normal 2 5 12 2 2" xfId="6746"/>
    <cellStyle name="Normal 2 5 12 2 2 2" xfId="15776"/>
    <cellStyle name="Normal 2 5 12 2 3" xfId="11294"/>
    <cellStyle name="Normal 2 5 12 3" xfId="3758"/>
    <cellStyle name="Normal 2 5 12 3 2" xfId="8240"/>
    <cellStyle name="Normal 2 5 12 3 2 2" xfId="17270"/>
    <cellStyle name="Normal 2 5 12 3 3" xfId="12788"/>
    <cellStyle name="Normal 2 5 12 4" xfId="5252"/>
    <cellStyle name="Normal 2 5 12 4 2" xfId="14282"/>
    <cellStyle name="Normal 2 5 12 5" xfId="9800"/>
    <cellStyle name="Normal 2 5 13" xfId="1519"/>
    <cellStyle name="Normal 2 5 13 2" xfId="6001"/>
    <cellStyle name="Normal 2 5 13 2 2" xfId="15031"/>
    <cellStyle name="Normal 2 5 13 3" xfId="10549"/>
    <cellStyle name="Normal 2 5 14" xfId="3013"/>
    <cellStyle name="Normal 2 5 14 2" xfId="7495"/>
    <cellStyle name="Normal 2 5 14 2 2" xfId="16525"/>
    <cellStyle name="Normal 2 5 14 3" xfId="12043"/>
    <cellStyle name="Normal 2 5 15" xfId="4507"/>
    <cellStyle name="Normal 2 5 15 2" xfId="13537"/>
    <cellStyle name="Normal 2 5 16" xfId="9055"/>
    <cellStyle name="Normal 2 5 2" xfId="48"/>
    <cellStyle name="Normal 2 5 2 2" xfId="234"/>
    <cellStyle name="Normal 2 5 2 2 2" xfId="979"/>
    <cellStyle name="Normal 2 5 2 2 2 2" xfId="2473"/>
    <cellStyle name="Normal 2 5 2 2 2 2 2" xfId="6955"/>
    <cellStyle name="Normal 2 5 2 2 2 2 2 2" xfId="15985"/>
    <cellStyle name="Normal 2 5 2 2 2 2 3" xfId="11503"/>
    <cellStyle name="Normal 2 5 2 2 2 3" xfId="3967"/>
    <cellStyle name="Normal 2 5 2 2 2 3 2" xfId="8449"/>
    <cellStyle name="Normal 2 5 2 2 2 3 2 2" xfId="17479"/>
    <cellStyle name="Normal 2 5 2 2 2 3 3" xfId="12997"/>
    <cellStyle name="Normal 2 5 2 2 2 4" xfId="5461"/>
    <cellStyle name="Normal 2 5 2 2 2 4 2" xfId="14491"/>
    <cellStyle name="Normal 2 5 2 2 2 5" xfId="10009"/>
    <cellStyle name="Normal 2 5 2 2 3" xfId="1728"/>
    <cellStyle name="Normal 2 5 2 2 3 2" xfId="6210"/>
    <cellStyle name="Normal 2 5 2 2 3 2 2" xfId="15240"/>
    <cellStyle name="Normal 2 5 2 2 3 3" xfId="10758"/>
    <cellStyle name="Normal 2 5 2 2 4" xfId="3222"/>
    <cellStyle name="Normal 2 5 2 2 4 2" xfId="7704"/>
    <cellStyle name="Normal 2 5 2 2 4 2 2" xfId="16734"/>
    <cellStyle name="Normal 2 5 2 2 4 3" xfId="12252"/>
    <cellStyle name="Normal 2 5 2 2 5" xfId="4716"/>
    <cellStyle name="Normal 2 5 2 2 5 2" xfId="13746"/>
    <cellStyle name="Normal 2 5 2 2 6" xfId="9264"/>
    <cellStyle name="Normal 2 5 2 3" xfId="420"/>
    <cellStyle name="Normal 2 5 2 3 2" xfId="1167"/>
    <cellStyle name="Normal 2 5 2 3 2 2" xfId="2661"/>
    <cellStyle name="Normal 2 5 2 3 2 2 2" xfId="7143"/>
    <cellStyle name="Normal 2 5 2 3 2 2 2 2" xfId="16173"/>
    <cellStyle name="Normal 2 5 2 3 2 2 3" xfId="11691"/>
    <cellStyle name="Normal 2 5 2 3 2 3" xfId="4155"/>
    <cellStyle name="Normal 2 5 2 3 2 3 2" xfId="8637"/>
    <cellStyle name="Normal 2 5 2 3 2 3 2 2" xfId="17667"/>
    <cellStyle name="Normal 2 5 2 3 2 3 3" xfId="13185"/>
    <cellStyle name="Normal 2 5 2 3 2 4" xfId="5649"/>
    <cellStyle name="Normal 2 5 2 3 2 4 2" xfId="14679"/>
    <cellStyle name="Normal 2 5 2 3 2 5" xfId="10197"/>
    <cellStyle name="Normal 2 5 2 3 3" xfId="1914"/>
    <cellStyle name="Normal 2 5 2 3 3 2" xfId="6396"/>
    <cellStyle name="Normal 2 5 2 3 3 2 2" xfId="15426"/>
    <cellStyle name="Normal 2 5 2 3 3 3" xfId="10944"/>
    <cellStyle name="Normal 2 5 2 3 4" xfId="3408"/>
    <cellStyle name="Normal 2 5 2 3 4 2" xfId="7890"/>
    <cellStyle name="Normal 2 5 2 3 4 2 2" xfId="16920"/>
    <cellStyle name="Normal 2 5 2 3 4 3" xfId="12438"/>
    <cellStyle name="Normal 2 5 2 3 5" xfId="4902"/>
    <cellStyle name="Normal 2 5 2 3 5 2" xfId="13932"/>
    <cellStyle name="Normal 2 5 2 3 6" xfId="9450"/>
    <cellStyle name="Normal 2 5 2 4" xfId="606"/>
    <cellStyle name="Normal 2 5 2 4 2" xfId="1353"/>
    <cellStyle name="Normal 2 5 2 4 2 2" xfId="2847"/>
    <cellStyle name="Normal 2 5 2 4 2 2 2" xfId="7329"/>
    <cellStyle name="Normal 2 5 2 4 2 2 2 2" xfId="16359"/>
    <cellStyle name="Normal 2 5 2 4 2 2 3" xfId="11877"/>
    <cellStyle name="Normal 2 5 2 4 2 3" xfId="4341"/>
    <cellStyle name="Normal 2 5 2 4 2 3 2" xfId="8823"/>
    <cellStyle name="Normal 2 5 2 4 2 3 2 2" xfId="17853"/>
    <cellStyle name="Normal 2 5 2 4 2 3 3" xfId="13371"/>
    <cellStyle name="Normal 2 5 2 4 2 4" xfId="5835"/>
    <cellStyle name="Normal 2 5 2 4 2 4 2" xfId="14865"/>
    <cellStyle name="Normal 2 5 2 4 2 5" xfId="10383"/>
    <cellStyle name="Normal 2 5 2 4 3" xfId="2100"/>
    <cellStyle name="Normal 2 5 2 4 3 2" xfId="6582"/>
    <cellStyle name="Normal 2 5 2 4 3 2 2" xfId="15612"/>
    <cellStyle name="Normal 2 5 2 4 3 3" xfId="11130"/>
    <cellStyle name="Normal 2 5 2 4 4" xfId="3594"/>
    <cellStyle name="Normal 2 5 2 4 4 2" xfId="8076"/>
    <cellStyle name="Normal 2 5 2 4 4 2 2" xfId="17106"/>
    <cellStyle name="Normal 2 5 2 4 4 3" xfId="12624"/>
    <cellStyle name="Normal 2 5 2 4 5" xfId="5088"/>
    <cellStyle name="Normal 2 5 2 4 5 2" xfId="14118"/>
    <cellStyle name="Normal 2 5 2 4 6" xfId="9636"/>
    <cellStyle name="Normal 2 5 2 5" xfId="793"/>
    <cellStyle name="Normal 2 5 2 5 2" xfId="2287"/>
    <cellStyle name="Normal 2 5 2 5 2 2" xfId="6769"/>
    <cellStyle name="Normal 2 5 2 5 2 2 2" xfId="15799"/>
    <cellStyle name="Normal 2 5 2 5 2 3" xfId="11317"/>
    <cellStyle name="Normal 2 5 2 5 3" xfId="3781"/>
    <cellStyle name="Normal 2 5 2 5 3 2" xfId="8263"/>
    <cellStyle name="Normal 2 5 2 5 3 2 2" xfId="17293"/>
    <cellStyle name="Normal 2 5 2 5 3 3" xfId="12811"/>
    <cellStyle name="Normal 2 5 2 5 4" xfId="5275"/>
    <cellStyle name="Normal 2 5 2 5 4 2" xfId="14305"/>
    <cellStyle name="Normal 2 5 2 5 5" xfId="9823"/>
    <cellStyle name="Normal 2 5 2 6" xfId="1542"/>
    <cellStyle name="Normal 2 5 2 6 2" xfId="6024"/>
    <cellStyle name="Normal 2 5 2 6 2 2" xfId="15054"/>
    <cellStyle name="Normal 2 5 2 6 3" xfId="10572"/>
    <cellStyle name="Normal 2 5 2 7" xfId="3036"/>
    <cellStyle name="Normal 2 5 2 7 2" xfId="7518"/>
    <cellStyle name="Normal 2 5 2 7 2 2" xfId="16548"/>
    <cellStyle name="Normal 2 5 2 7 3" xfId="12066"/>
    <cellStyle name="Normal 2 5 2 8" xfId="4530"/>
    <cellStyle name="Normal 2 5 2 8 2" xfId="13560"/>
    <cellStyle name="Normal 2 5 2 9" xfId="9078"/>
    <cellStyle name="Normal 2 5 3" xfId="71"/>
    <cellStyle name="Normal 2 5 3 2" xfId="257"/>
    <cellStyle name="Normal 2 5 3 2 2" xfId="1002"/>
    <cellStyle name="Normal 2 5 3 2 2 2" xfId="2496"/>
    <cellStyle name="Normal 2 5 3 2 2 2 2" xfId="6978"/>
    <cellStyle name="Normal 2 5 3 2 2 2 2 2" xfId="16008"/>
    <cellStyle name="Normal 2 5 3 2 2 2 3" xfId="11526"/>
    <cellStyle name="Normal 2 5 3 2 2 3" xfId="3990"/>
    <cellStyle name="Normal 2 5 3 2 2 3 2" xfId="8472"/>
    <cellStyle name="Normal 2 5 3 2 2 3 2 2" xfId="17502"/>
    <cellStyle name="Normal 2 5 3 2 2 3 3" xfId="13020"/>
    <cellStyle name="Normal 2 5 3 2 2 4" xfId="5484"/>
    <cellStyle name="Normal 2 5 3 2 2 4 2" xfId="14514"/>
    <cellStyle name="Normal 2 5 3 2 2 5" xfId="10032"/>
    <cellStyle name="Normal 2 5 3 2 3" xfId="1751"/>
    <cellStyle name="Normal 2 5 3 2 3 2" xfId="6233"/>
    <cellStyle name="Normal 2 5 3 2 3 2 2" xfId="15263"/>
    <cellStyle name="Normal 2 5 3 2 3 3" xfId="10781"/>
    <cellStyle name="Normal 2 5 3 2 4" xfId="3245"/>
    <cellStyle name="Normal 2 5 3 2 4 2" xfId="7727"/>
    <cellStyle name="Normal 2 5 3 2 4 2 2" xfId="16757"/>
    <cellStyle name="Normal 2 5 3 2 4 3" xfId="12275"/>
    <cellStyle name="Normal 2 5 3 2 5" xfId="4739"/>
    <cellStyle name="Normal 2 5 3 2 5 2" xfId="13769"/>
    <cellStyle name="Normal 2 5 3 2 6" xfId="9287"/>
    <cellStyle name="Normal 2 5 3 3" xfId="443"/>
    <cellStyle name="Normal 2 5 3 3 2" xfId="1190"/>
    <cellStyle name="Normal 2 5 3 3 2 2" xfId="2684"/>
    <cellStyle name="Normal 2 5 3 3 2 2 2" xfId="7166"/>
    <cellStyle name="Normal 2 5 3 3 2 2 2 2" xfId="16196"/>
    <cellStyle name="Normal 2 5 3 3 2 2 3" xfId="11714"/>
    <cellStyle name="Normal 2 5 3 3 2 3" xfId="4178"/>
    <cellStyle name="Normal 2 5 3 3 2 3 2" xfId="8660"/>
    <cellStyle name="Normal 2 5 3 3 2 3 2 2" xfId="17690"/>
    <cellStyle name="Normal 2 5 3 3 2 3 3" xfId="13208"/>
    <cellStyle name="Normal 2 5 3 3 2 4" xfId="5672"/>
    <cellStyle name="Normal 2 5 3 3 2 4 2" xfId="14702"/>
    <cellStyle name="Normal 2 5 3 3 2 5" xfId="10220"/>
    <cellStyle name="Normal 2 5 3 3 3" xfId="1937"/>
    <cellStyle name="Normal 2 5 3 3 3 2" xfId="6419"/>
    <cellStyle name="Normal 2 5 3 3 3 2 2" xfId="15449"/>
    <cellStyle name="Normal 2 5 3 3 3 3" xfId="10967"/>
    <cellStyle name="Normal 2 5 3 3 4" xfId="3431"/>
    <cellStyle name="Normal 2 5 3 3 4 2" xfId="7913"/>
    <cellStyle name="Normal 2 5 3 3 4 2 2" xfId="16943"/>
    <cellStyle name="Normal 2 5 3 3 4 3" xfId="12461"/>
    <cellStyle name="Normal 2 5 3 3 5" xfId="4925"/>
    <cellStyle name="Normal 2 5 3 3 5 2" xfId="13955"/>
    <cellStyle name="Normal 2 5 3 3 6" xfId="9473"/>
    <cellStyle name="Normal 2 5 3 4" xfId="629"/>
    <cellStyle name="Normal 2 5 3 4 2" xfId="1376"/>
    <cellStyle name="Normal 2 5 3 4 2 2" xfId="2870"/>
    <cellStyle name="Normal 2 5 3 4 2 2 2" xfId="7352"/>
    <cellStyle name="Normal 2 5 3 4 2 2 2 2" xfId="16382"/>
    <cellStyle name="Normal 2 5 3 4 2 2 3" xfId="11900"/>
    <cellStyle name="Normal 2 5 3 4 2 3" xfId="4364"/>
    <cellStyle name="Normal 2 5 3 4 2 3 2" xfId="8846"/>
    <cellStyle name="Normal 2 5 3 4 2 3 2 2" xfId="17876"/>
    <cellStyle name="Normal 2 5 3 4 2 3 3" xfId="13394"/>
    <cellStyle name="Normal 2 5 3 4 2 4" xfId="5858"/>
    <cellStyle name="Normal 2 5 3 4 2 4 2" xfId="14888"/>
    <cellStyle name="Normal 2 5 3 4 2 5" xfId="10406"/>
    <cellStyle name="Normal 2 5 3 4 3" xfId="2123"/>
    <cellStyle name="Normal 2 5 3 4 3 2" xfId="6605"/>
    <cellStyle name="Normal 2 5 3 4 3 2 2" xfId="15635"/>
    <cellStyle name="Normal 2 5 3 4 3 3" xfId="11153"/>
    <cellStyle name="Normal 2 5 3 4 4" xfId="3617"/>
    <cellStyle name="Normal 2 5 3 4 4 2" xfId="8099"/>
    <cellStyle name="Normal 2 5 3 4 4 2 2" xfId="17129"/>
    <cellStyle name="Normal 2 5 3 4 4 3" xfId="12647"/>
    <cellStyle name="Normal 2 5 3 4 5" xfId="5111"/>
    <cellStyle name="Normal 2 5 3 4 5 2" xfId="14141"/>
    <cellStyle name="Normal 2 5 3 4 6" xfId="9659"/>
    <cellStyle name="Normal 2 5 3 5" xfId="816"/>
    <cellStyle name="Normal 2 5 3 5 2" xfId="2310"/>
    <cellStyle name="Normal 2 5 3 5 2 2" xfId="6792"/>
    <cellStyle name="Normal 2 5 3 5 2 2 2" xfId="15822"/>
    <cellStyle name="Normal 2 5 3 5 2 3" xfId="11340"/>
    <cellStyle name="Normal 2 5 3 5 3" xfId="3804"/>
    <cellStyle name="Normal 2 5 3 5 3 2" xfId="8286"/>
    <cellStyle name="Normal 2 5 3 5 3 2 2" xfId="17316"/>
    <cellStyle name="Normal 2 5 3 5 3 3" xfId="12834"/>
    <cellStyle name="Normal 2 5 3 5 4" xfId="5298"/>
    <cellStyle name="Normal 2 5 3 5 4 2" xfId="14328"/>
    <cellStyle name="Normal 2 5 3 5 5" xfId="9846"/>
    <cellStyle name="Normal 2 5 3 6" xfId="1565"/>
    <cellStyle name="Normal 2 5 3 6 2" xfId="6047"/>
    <cellStyle name="Normal 2 5 3 6 2 2" xfId="15077"/>
    <cellStyle name="Normal 2 5 3 6 3" xfId="10595"/>
    <cellStyle name="Normal 2 5 3 7" xfId="3059"/>
    <cellStyle name="Normal 2 5 3 7 2" xfId="7541"/>
    <cellStyle name="Normal 2 5 3 7 2 2" xfId="16571"/>
    <cellStyle name="Normal 2 5 3 7 3" xfId="12089"/>
    <cellStyle name="Normal 2 5 3 8" xfId="4553"/>
    <cellStyle name="Normal 2 5 3 8 2" xfId="13583"/>
    <cellStyle name="Normal 2 5 3 9" xfId="9101"/>
    <cellStyle name="Normal 2 5 4" xfId="95"/>
    <cellStyle name="Normal 2 5 4 2" xfId="281"/>
    <cellStyle name="Normal 2 5 4 2 2" xfId="1025"/>
    <cellStyle name="Normal 2 5 4 2 2 2" xfId="2519"/>
    <cellStyle name="Normal 2 5 4 2 2 2 2" xfId="7001"/>
    <cellStyle name="Normal 2 5 4 2 2 2 2 2" xfId="16031"/>
    <cellStyle name="Normal 2 5 4 2 2 2 3" xfId="11549"/>
    <cellStyle name="Normal 2 5 4 2 2 3" xfId="4013"/>
    <cellStyle name="Normal 2 5 4 2 2 3 2" xfId="8495"/>
    <cellStyle name="Normal 2 5 4 2 2 3 2 2" xfId="17525"/>
    <cellStyle name="Normal 2 5 4 2 2 3 3" xfId="13043"/>
    <cellStyle name="Normal 2 5 4 2 2 4" xfId="5507"/>
    <cellStyle name="Normal 2 5 4 2 2 4 2" xfId="14537"/>
    <cellStyle name="Normal 2 5 4 2 2 5" xfId="10055"/>
    <cellStyle name="Normal 2 5 4 2 3" xfId="1775"/>
    <cellStyle name="Normal 2 5 4 2 3 2" xfId="6257"/>
    <cellStyle name="Normal 2 5 4 2 3 2 2" xfId="15287"/>
    <cellStyle name="Normal 2 5 4 2 3 3" xfId="10805"/>
    <cellStyle name="Normal 2 5 4 2 4" xfId="3269"/>
    <cellStyle name="Normal 2 5 4 2 4 2" xfId="7751"/>
    <cellStyle name="Normal 2 5 4 2 4 2 2" xfId="16781"/>
    <cellStyle name="Normal 2 5 4 2 4 3" xfId="12299"/>
    <cellStyle name="Normal 2 5 4 2 5" xfId="4763"/>
    <cellStyle name="Normal 2 5 4 2 5 2" xfId="13793"/>
    <cellStyle name="Normal 2 5 4 2 6" xfId="9311"/>
    <cellStyle name="Normal 2 5 4 3" xfId="467"/>
    <cellStyle name="Normal 2 5 4 3 2" xfId="1214"/>
    <cellStyle name="Normal 2 5 4 3 2 2" xfId="2708"/>
    <cellStyle name="Normal 2 5 4 3 2 2 2" xfId="7190"/>
    <cellStyle name="Normal 2 5 4 3 2 2 2 2" xfId="16220"/>
    <cellStyle name="Normal 2 5 4 3 2 2 3" xfId="11738"/>
    <cellStyle name="Normal 2 5 4 3 2 3" xfId="4202"/>
    <cellStyle name="Normal 2 5 4 3 2 3 2" xfId="8684"/>
    <cellStyle name="Normal 2 5 4 3 2 3 2 2" xfId="17714"/>
    <cellStyle name="Normal 2 5 4 3 2 3 3" xfId="13232"/>
    <cellStyle name="Normal 2 5 4 3 2 4" xfId="5696"/>
    <cellStyle name="Normal 2 5 4 3 2 4 2" xfId="14726"/>
    <cellStyle name="Normal 2 5 4 3 2 5" xfId="10244"/>
    <cellStyle name="Normal 2 5 4 3 3" xfId="1961"/>
    <cellStyle name="Normal 2 5 4 3 3 2" xfId="6443"/>
    <cellStyle name="Normal 2 5 4 3 3 2 2" xfId="15473"/>
    <cellStyle name="Normal 2 5 4 3 3 3" xfId="10991"/>
    <cellStyle name="Normal 2 5 4 3 4" xfId="3455"/>
    <cellStyle name="Normal 2 5 4 3 4 2" xfId="7937"/>
    <cellStyle name="Normal 2 5 4 3 4 2 2" xfId="16967"/>
    <cellStyle name="Normal 2 5 4 3 4 3" xfId="12485"/>
    <cellStyle name="Normal 2 5 4 3 5" xfId="4949"/>
    <cellStyle name="Normal 2 5 4 3 5 2" xfId="13979"/>
    <cellStyle name="Normal 2 5 4 3 6" xfId="9497"/>
    <cellStyle name="Normal 2 5 4 4" xfId="653"/>
    <cellStyle name="Normal 2 5 4 4 2" xfId="1400"/>
    <cellStyle name="Normal 2 5 4 4 2 2" xfId="2894"/>
    <cellStyle name="Normal 2 5 4 4 2 2 2" xfId="7376"/>
    <cellStyle name="Normal 2 5 4 4 2 2 2 2" xfId="16406"/>
    <cellStyle name="Normal 2 5 4 4 2 2 3" xfId="11924"/>
    <cellStyle name="Normal 2 5 4 4 2 3" xfId="4388"/>
    <cellStyle name="Normal 2 5 4 4 2 3 2" xfId="8870"/>
    <cellStyle name="Normal 2 5 4 4 2 3 2 2" xfId="17900"/>
    <cellStyle name="Normal 2 5 4 4 2 3 3" xfId="13418"/>
    <cellStyle name="Normal 2 5 4 4 2 4" xfId="5882"/>
    <cellStyle name="Normal 2 5 4 4 2 4 2" xfId="14912"/>
    <cellStyle name="Normal 2 5 4 4 2 5" xfId="10430"/>
    <cellStyle name="Normal 2 5 4 4 3" xfId="2147"/>
    <cellStyle name="Normal 2 5 4 4 3 2" xfId="6629"/>
    <cellStyle name="Normal 2 5 4 4 3 2 2" xfId="15659"/>
    <cellStyle name="Normal 2 5 4 4 3 3" xfId="11177"/>
    <cellStyle name="Normal 2 5 4 4 4" xfId="3641"/>
    <cellStyle name="Normal 2 5 4 4 4 2" xfId="8123"/>
    <cellStyle name="Normal 2 5 4 4 4 2 2" xfId="17153"/>
    <cellStyle name="Normal 2 5 4 4 4 3" xfId="12671"/>
    <cellStyle name="Normal 2 5 4 4 5" xfId="5135"/>
    <cellStyle name="Normal 2 5 4 4 5 2" xfId="14165"/>
    <cellStyle name="Normal 2 5 4 4 6" xfId="9683"/>
    <cellStyle name="Normal 2 5 4 5" xfId="840"/>
    <cellStyle name="Normal 2 5 4 5 2" xfId="2334"/>
    <cellStyle name="Normal 2 5 4 5 2 2" xfId="6816"/>
    <cellStyle name="Normal 2 5 4 5 2 2 2" xfId="15846"/>
    <cellStyle name="Normal 2 5 4 5 2 3" xfId="11364"/>
    <cellStyle name="Normal 2 5 4 5 3" xfId="3828"/>
    <cellStyle name="Normal 2 5 4 5 3 2" xfId="8310"/>
    <cellStyle name="Normal 2 5 4 5 3 2 2" xfId="17340"/>
    <cellStyle name="Normal 2 5 4 5 3 3" xfId="12858"/>
    <cellStyle name="Normal 2 5 4 5 4" xfId="5322"/>
    <cellStyle name="Normal 2 5 4 5 4 2" xfId="14352"/>
    <cellStyle name="Normal 2 5 4 5 5" xfId="9870"/>
    <cellStyle name="Normal 2 5 4 6" xfId="1589"/>
    <cellStyle name="Normal 2 5 4 6 2" xfId="6071"/>
    <cellStyle name="Normal 2 5 4 6 2 2" xfId="15101"/>
    <cellStyle name="Normal 2 5 4 6 3" xfId="10619"/>
    <cellStyle name="Normal 2 5 4 7" xfId="3083"/>
    <cellStyle name="Normal 2 5 4 7 2" xfId="7565"/>
    <cellStyle name="Normal 2 5 4 7 2 2" xfId="16595"/>
    <cellStyle name="Normal 2 5 4 7 3" xfId="12113"/>
    <cellStyle name="Normal 2 5 4 8" xfId="4577"/>
    <cellStyle name="Normal 2 5 4 8 2" xfId="13607"/>
    <cellStyle name="Normal 2 5 4 9" xfId="9125"/>
    <cellStyle name="Normal 2 5 5" xfId="109"/>
    <cellStyle name="Normal 2 5 5 2" xfId="295"/>
    <cellStyle name="Normal 2 5 5 2 2" xfId="1038"/>
    <cellStyle name="Normal 2 5 5 2 2 2" xfId="2532"/>
    <cellStyle name="Normal 2 5 5 2 2 2 2" xfId="7014"/>
    <cellStyle name="Normal 2 5 5 2 2 2 2 2" xfId="16044"/>
    <cellStyle name="Normal 2 5 5 2 2 2 3" xfId="11562"/>
    <cellStyle name="Normal 2 5 5 2 2 3" xfId="4026"/>
    <cellStyle name="Normal 2 5 5 2 2 3 2" xfId="8508"/>
    <cellStyle name="Normal 2 5 5 2 2 3 2 2" xfId="17538"/>
    <cellStyle name="Normal 2 5 5 2 2 3 3" xfId="13056"/>
    <cellStyle name="Normal 2 5 5 2 2 4" xfId="5520"/>
    <cellStyle name="Normal 2 5 5 2 2 4 2" xfId="14550"/>
    <cellStyle name="Normal 2 5 5 2 2 5" xfId="10068"/>
    <cellStyle name="Normal 2 5 5 2 3" xfId="1789"/>
    <cellStyle name="Normal 2 5 5 2 3 2" xfId="6271"/>
    <cellStyle name="Normal 2 5 5 2 3 2 2" xfId="15301"/>
    <cellStyle name="Normal 2 5 5 2 3 3" xfId="10819"/>
    <cellStyle name="Normal 2 5 5 2 4" xfId="3283"/>
    <cellStyle name="Normal 2 5 5 2 4 2" xfId="7765"/>
    <cellStyle name="Normal 2 5 5 2 4 2 2" xfId="16795"/>
    <cellStyle name="Normal 2 5 5 2 4 3" xfId="12313"/>
    <cellStyle name="Normal 2 5 5 2 5" xfId="4777"/>
    <cellStyle name="Normal 2 5 5 2 5 2" xfId="13807"/>
    <cellStyle name="Normal 2 5 5 2 6" xfId="9325"/>
    <cellStyle name="Normal 2 5 5 3" xfId="481"/>
    <cellStyle name="Normal 2 5 5 3 2" xfId="1228"/>
    <cellStyle name="Normal 2 5 5 3 2 2" xfId="2722"/>
    <cellStyle name="Normal 2 5 5 3 2 2 2" xfId="7204"/>
    <cellStyle name="Normal 2 5 5 3 2 2 2 2" xfId="16234"/>
    <cellStyle name="Normal 2 5 5 3 2 2 3" xfId="11752"/>
    <cellStyle name="Normal 2 5 5 3 2 3" xfId="4216"/>
    <cellStyle name="Normal 2 5 5 3 2 3 2" xfId="8698"/>
    <cellStyle name="Normal 2 5 5 3 2 3 2 2" xfId="17728"/>
    <cellStyle name="Normal 2 5 5 3 2 3 3" xfId="13246"/>
    <cellStyle name="Normal 2 5 5 3 2 4" xfId="5710"/>
    <cellStyle name="Normal 2 5 5 3 2 4 2" xfId="14740"/>
    <cellStyle name="Normal 2 5 5 3 2 5" xfId="10258"/>
    <cellStyle name="Normal 2 5 5 3 3" xfId="1975"/>
    <cellStyle name="Normal 2 5 5 3 3 2" xfId="6457"/>
    <cellStyle name="Normal 2 5 5 3 3 2 2" xfId="15487"/>
    <cellStyle name="Normal 2 5 5 3 3 3" xfId="11005"/>
    <cellStyle name="Normal 2 5 5 3 4" xfId="3469"/>
    <cellStyle name="Normal 2 5 5 3 4 2" xfId="7951"/>
    <cellStyle name="Normal 2 5 5 3 4 2 2" xfId="16981"/>
    <cellStyle name="Normal 2 5 5 3 4 3" xfId="12499"/>
    <cellStyle name="Normal 2 5 5 3 5" xfId="4963"/>
    <cellStyle name="Normal 2 5 5 3 5 2" xfId="13993"/>
    <cellStyle name="Normal 2 5 5 3 6" xfId="9511"/>
    <cellStyle name="Normal 2 5 5 4" xfId="667"/>
    <cellStyle name="Normal 2 5 5 4 2" xfId="1414"/>
    <cellStyle name="Normal 2 5 5 4 2 2" xfId="2908"/>
    <cellStyle name="Normal 2 5 5 4 2 2 2" xfId="7390"/>
    <cellStyle name="Normal 2 5 5 4 2 2 2 2" xfId="16420"/>
    <cellStyle name="Normal 2 5 5 4 2 2 3" xfId="11938"/>
    <cellStyle name="Normal 2 5 5 4 2 3" xfId="4402"/>
    <cellStyle name="Normal 2 5 5 4 2 3 2" xfId="8884"/>
    <cellStyle name="Normal 2 5 5 4 2 3 2 2" xfId="17914"/>
    <cellStyle name="Normal 2 5 5 4 2 3 3" xfId="13432"/>
    <cellStyle name="Normal 2 5 5 4 2 4" xfId="5896"/>
    <cellStyle name="Normal 2 5 5 4 2 4 2" xfId="14926"/>
    <cellStyle name="Normal 2 5 5 4 2 5" xfId="10444"/>
    <cellStyle name="Normal 2 5 5 4 3" xfId="2161"/>
    <cellStyle name="Normal 2 5 5 4 3 2" xfId="6643"/>
    <cellStyle name="Normal 2 5 5 4 3 2 2" xfId="15673"/>
    <cellStyle name="Normal 2 5 5 4 3 3" xfId="11191"/>
    <cellStyle name="Normal 2 5 5 4 4" xfId="3655"/>
    <cellStyle name="Normal 2 5 5 4 4 2" xfId="8137"/>
    <cellStyle name="Normal 2 5 5 4 4 2 2" xfId="17167"/>
    <cellStyle name="Normal 2 5 5 4 4 3" xfId="12685"/>
    <cellStyle name="Normal 2 5 5 4 5" xfId="5149"/>
    <cellStyle name="Normal 2 5 5 4 5 2" xfId="14179"/>
    <cellStyle name="Normal 2 5 5 4 6" xfId="9697"/>
    <cellStyle name="Normal 2 5 5 5" xfId="854"/>
    <cellStyle name="Normal 2 5 5 5 2" xfId="2348"/>
    <cellStyle name="Normal 2 5 5 5 2 2" xfId="6830"/>
    <cellStyle name="Normal 2 5 5 5 2 2 2" xfId="15860"/>
    <cellStyle name="Normal 2 5 5 5 2 3" xfId="11378"/>
    <cellStyle name="Normal 2 5 5 5 3" xfId="3842"/>
    <cellStyle name="Normal 2 5 5 5 3 2" xfId="8324"/>
    <cellStyle name="Normal 2 5 5 5 3 2 2" xfId="17354"/>
    <cellStyle name="Normal 2 5 5 5 3 3" xfId="12872"/>
    <cellStyle name="Normal 2 5 5 5 4" xfId="5336"/>
    <cellStyle name="Normal 2 5 5 5 4 2" xfId="14366"/>
    <cellStyle name="Normal 2 5 5 5 5" xfId="9884"/>
    <cellStyle name="Normal 2 5 5 6" xfId="1603"/>
    <cellStyle name="Normal 2 5 5 6 2" xfId="6085"/>
    <cellStyle name="Normal 2 5 5 6 2 2" xfId="15115"/>
    <cellStyle name="Normal 2 5 5 6 3" xfId="10633"/>
    <cellStyle name="Normal 2 5 5 7" xfId="3097"/>
    <cellStyle name="Normal 2 5 5 7 2" xfId="7579"/>
    <cellStyle name="Normal 2 5 5 7 2 2" xfId="16609"/>
    <cellStyle name="Normal 2 5 5 7 3" xfId="12127"/>
    <cellStyle name="Normal 2 5 5 8" xfId="4591"/>
    <cellStyle name="Normal 2 5 5 8 2" xfId="13621"/>
    <cellStyle name="Normal 2 5 5 9" xfId="9139"/>
    <cellStyle name="Normal 2 5 6" xfId="142"/>
    <cellStyle name="Normal 2 5 6 2" xfId="328"/>
    <cellStyle name="Normal 2 5 6 2 2" xfId="1071"/>
    <cellStyle name="Normal 2 5 6 2 2 2" xfId="2565"/>
    <cellStyle name="Normal 2 5 6 2 2 2 2" xfId="7047"/>
    <cellStyle name="Normal 2 5 6 2 2 2 2 2" xfId="16077"/>
    <cellStyle name="Normal 2 5 6 2 2 2 3" xfId="11595"/>
    <cellStyle name="Normal 2 5 6 2 2 3" xfId="4059"/>
    <cellStyle name="Normal 2 5 6 2 2 3 2" xfId="8541"/>
    <cellStyle name="Normal 2 5 6 2 2 3 2 2" xfId="17571"/>
    <cellStyle name="Normal 2 5 6 2 2 3 3" xfId="13089"/>
    <cellStyle name="Normal 2 5 6 2 2 4" xfId="5553"/>
    <cellStyle name="Normal 2 5 6 2 2 4 2" xfId="14583"/>
    <cellStyle name="Normal 2 5 6 2 2 5" xfId="10101"/>
    <cellStyle name="Normal 2 5 6 2 3" xfId="1822"/>
    <cellStyle name="Normal 2 5 6 2 3 2" xfId="6304"/>
    <cellStyle name="Normal 2 5 6 2 3 2 2" xfId="15334"/>
    <cellStyle name="Normal 2 5 6 2 3 3" xfId="10852"/>
    <cellStyle name="Normal 2 5 6 2 4" xfId="3316"/>
    <cellStyle name="Normal 2 5 6 2 4 2" xfId="7798"/>
    <cellStyle name="Normal 2 5 6 2 4 2 2" xfId="16828"/>
    <cellStyle name="Normal 2 5 6 2 4 3" xfId="12346"/>
    <cellStyle name="Normal 2 5 6 2 5" xfId="4810"/>
    <cellStyle name="Normal 2 5 6 2 5 2" xfId="13840"/>
    <cellStyle name="Normal 2 5 6 2 6" xfId="9358"/>
    <cellStyle name="Normal 2 5 6 3" xfId="514"/>
    <cellStyle name="Normal 2 5 6 3 2" xfId="1261"/>
    <cellStyle name="Normal 2 5 6 3 2 2" xfId="2755"/>
    <cellStyle name="Normal 2 5 6 3 2 2 2" xfId="7237"/>
    <cellStyle name="Normal 2 5 6 3 2 2 2 2" xfId="16267"/>
    <cellStyle name="Normal 2 5 6 3 2 2 3" xfId="11785"/>
    <cellStyle name="Normal 2 5 6 3 2 3" xfId="4249"/>
    <cellStyle name="Normal 2 5 6 3 2 3 2" xfId="8731"/>
    <cellStyle name="Normal 2 5 6 3 2 3 2 2" xfId="17761"/>
    <cellStyle name="Normal 2 5 6 3 2 3 3" xfId="13279"/>
    <cellStyle name="Normal 2 5 6 3 2 4" xfId="5743"/>
    <cellStyle name="Normal 2 5 6 3 2 4 2" xfId="14773"/>
    <cellStyle name="Normal 2 5 6 3 2 5" xfId="10291"/>
    <cellStyle name="Normal 2 5 6 3 3" xfId="2008"/>
    <cellStyle name="Normal 2 5 6 3 3 2" xfId="6490"/>
    <cellStyle name="Normal 2 5 6 3 3 2 2" xfId="15520"/>
    <cellStyle name="Normal 2 5 6 3 3 3" xfId="11038"/>
    <cellStyle name="Normal 2 5 6 3 4" xfId="3502"/>
    <cellStyle name="Normal 2 5 6 3 4 2" xfId="7984"/>
    <cellStyle name="Normal 2 5 6 3 4 2 2" xfId="17014"/>
    <cellStyle name="Normal 2 5 6 3 4 3" xfId="12532"/>
    <cellStyle name="Normal 2 5 6 3 5" xfId="4996"/>
    <cellStyle name="Normal 2 5 6 3 5 2" xfId="14026"/>
    <cellStyle name="Normal 2 5 6 3 6" xfId="9544"/>
    <cellStyle name="Normal 2 5 6 4" xfId="700"/>
    <cellStyle name="Normal 2 5 6 4 2" xfId="1447"/>
    <cellStyle name="Normal 2 5 6 4 2 2" xfId="2941"/>
    <cellStyle name="Normal 2 5 6 4 2 2 2" xfId="7423"/>
    <cellStyle name="Normal 2 5 6 4 2 2 2 2" xfId="16453"/>
    <cellStyle name="Normal 2 5 6 4 2 2 3" xfId="11971"/>
    <cellStyle name="Normal 2 5 6 4 2 3" xfId="4435"/>
    <cellStyle name="Normal 2 5 6 4 2 3 2" xfId="8917"/>
    <cellStyle name="Normal 2 5 6 4 2 3 2 2" xfId="17947"/>
    <cellStyle name="Normal 2 5 6 4 2 3 3" xfId="13465"/>
    <cellStyle name="Normal 2 5 6 4 2 4" xfId="5929"/>
    <cellStyle name="Normal 2 5 6 4 2 4 2" xfId="14959"/>
    <cellStyle name="Normal 2 5 6 4 2 5" xfId="10477"/>
    <cellStyle name="Normal 2 5 6 4 3" xfId="2194"/>
    <cellStyle name="Normal 2 5 6 4 3 2" xfId="6676"/>
    <cellStyle name="Normal 2 5 6 4 3 2 2" xfId="15706"/>
    <cellStyle name="Normal 2 5 6 4 3 3" xfId="11224"/>
    <cellStyle name="Normal 2 5 6 4 4" xfId="3688"/>
    <cellStyle name="Normal 2 5 6 4 4 2" xfId="8170"/>
    <cellStyle name="Normal 2 5 6 4 4 2 2" xfId="17200"/>
    <cellStyle name="Normal 2 5 6 4 4 3" xfId="12718"/>
    <cellStyle name="Normal 2 5 6 4 5" xfId="5182"/>
    <cellStyle name="Normal 2 5 6 4 5 2" xfId="14212"/>
    <cellStyle name="Normal 2 5 6 4 6" xfId="9730"/>
    <cellStyle name="Normal 2 5 6 5" xfId="887"/>
    <cellStyle name="Normal 2 5 6 5 2" xfId="2381"/>
    <cellStyle name="Normal 2 5 6 5 2 2" xfId="6863"/>
    <cellStyle name="Normal 2 5 6 5 2 2 2" xfId="15893"/>
    <cellStyle name="Normal 2 5 6 5 2 3" xfId="11411"/>
    <cellStyle name="Normal 2 5 6 5 3" xfId="3875"/>
    <cellStyle name="Normal 2 5 6 5 3 2" xfId="8357"/>
    <cellStyle name="Normal 2 5 6 5 3 2 2" xfId="17387"/>
    <cellStyle name="Normal 2 5 6 5 3 3" xfId="12905"/>
    <cellStyle name="Normal 2 5 6 5 4" xfId="5369"/>
    <cellStyle name="Normal 2 5 6 5 4 2" xfId="14399"/>
    <cellStyle name="Normal 2 5 6 5 5" xfId="9917"/>
    <cellStyle name="Normal 2 5 6 6" xfId="1636"/>
    <cellStyle name="Normal 2 5 6 6 2" xfId="6118"/>
    <cellStyle name="Normal 2 5 6 6 2 2" xfId="15148"/>
    <cellStyle name="Normal 2 5 6 6 3" xfId="10666"/>
    <cellStyle name="Normal 2 5 6 7" xfId="3130"/>
    <cellStyle name="Normal 2 5 6 7 2" xfId="7612"/>
    <cellStyle name="Normal 2 5 6 7 2 2" xfId="16642"/>
    <cellStyle name="Normal 2 5 6 7 3" xfId="12160"/>
    <cellStyle name="Normal 2 5 6 8" xfId="4624"/>
    <cellStyle name="Normal 2 5 6 8 2" xfId="13654"/>
    <cellStyle name="Normal 2 5 6 9" xfId="9172"/>
    <cellStyle name="Normal 2 5 7" xfId="165"/>
    <cellStyle name="Normal 2 5 7 2" xfId="351"/>
    <cellStyle name="Normal 2 5 7 2 2" xfId="1094"/>
    <cellStyle name="Normal 2 5 7 2 2 2" xfId="2588"/>
    <cellStyle name="Normal 2 5 7 2 2 2 2" xfId="7070"/>
    <cellStyle name="Normal 2 5 7 2 2 2 2 2" xfId="16100"/>
    <cellStyle name="Normal 2 5 7 2 2 2 3" xfId="11618"/>
    <cellStyle name="Normal 2 5 7 2 2 3" xfId="4082"/>
    <cellStyle name="Normal 2 5 7 2 2 3 2" xfId="8564"/>
    <cellStyle name="Normal 2 5 7 2 2 3 2 2" xfId="17594"/>
    <cellStyle name="Normal 2 5 7 2 2 3 3" xfId="13112"/>
    <cellStyle name="Normal 2 5 7 2 2 4" xfId="5576"/>
    <cellStyle name="Normal 2 5 7 2 2 4 2" xfId="14606"/>
    <cellStyle name="Normal 2 5 7 2 2 5" xfId="10124"/>
    <cellStyle name="Normal 2 5 7 2 3" xfId="1845"/>
    <cellStyle name="Normal 2 5 7 2 3 2" xfId="6327"/>
    <cellStyle name="Normal 2 5 7 2 3 2 2" xfId="15357"/>
    <cellStyle name="Normal 2 5 7 2 3 3" xfId="10875"/>
    <cellStyle name="Normal 2 5 7 2 4" xfId="3339"/>
    <cellStyle name="Normal 2 5 7 2 4 2" xfId="7821"/>
    <cellStyle name="Normal 2 5 7 2 4 2 2" xfId="16851"/>
    <cellStyle name="Normal 2 5 7 2 4 3" xfId="12369"/>
    <cellStyle name="Normal 2 5 7 2 5" xfId="4833"/>
    <cellStyle name="Normal 2 5 7 2 5 2" xfId="13863"/>
    <cellStyle name="Normal 2 5 7 2 6" xfId="9381"/>
    <cellStyle name="Normal 2 5 7 3" xfId="537"/>
    <cellStyle name="Normal 2 5 7 3 2" xfId="1284"/>
    <cellStyle name="Normal 2 5 7 3 2 2" xfId="2778"/>
    <cellStyle name="Normal 2 5 7 3 2 2 2" xfId="7260"/>
    <cellStyle name="Normal 2 5 7 3 2 2 2 2" xfId="16290"/>
    <cellStyle name="Normal 2 5 7 3 2 2 3" xfId="11808"/>
    <cellStyle name="Normal 2 5 7 3 2 3" xfId="4272"/>
    <cellStyle name="Normal 2 5 7 3 2 3 2" xfId="8754"/>
    <cellStyle name="Normal 2 5 7 3 2 3 2 2" xfId="17784"/>
    <cellStyle name="Normal 2 5 7 3 2 3 3" xfId="13302"/>
    <cellStyle name="Normal 2 5 7 3 2 4" xfId="5766"/>
    <cellStyle name="Normal 2 5 7 3 2 4 2" xfId="14796"/>
    <cellStyle name="Normal 2 5 7 3 2 5" xfId="10314"/>
    <cellStyle name="Normal 2 5 7 3 3" xfId="2031"/>
    <cellStyle name="Normal 2 5 7 3 3 2" xfId="6513"/>
    <cellStyle name="Normal 2 5 7 3 3 2 2" xfId="15543"/>
    <cellStyle name="Normal 2 5 7 3 3 3" xfId="11061"/>
    <cellStyle name="Normal 2 5 7 3 4" xfId="3525"/>
    <cellStyle name="Normal 2 5 7 3 4 2" xfId="8007"/>
    <cellStyle name="Normal 2 5 7 3 4 2 2" xfId="17037"/>
    <cellStyle name="Normal 2 5 7 3 4 3" xfId="12555"/>
    <cellStyle name="Normal 2 5 7 3 5" xfId="5019"/>
    <cellStyle name="Normal 2 5 7 3 5 2" xfId="14049"/>
    <cellStyle name="Normal 2 5 7 3 6" xfId="9567"/>
    <cellStyle name="Normal 2 5 7 4" xfId="723"/>
    <cellStyle name="Normal 2 5 7 4 2" xfId="1470"/>
    <cellStyle name="Normal 2 5 7 4 2 2" xfId="2964"/>
    <cellStyle name="Normal 2 5 7 4 2 2 2" xfId="7446"/>
    <cellStyle name="Normal 2 5 7 4 2 2 2 2" xfId="16476"/>
    <cellStyle name="Normal 2 5 7 4 2 2 3" xfId="11994"/>
    <cellStyle name="Normal 2 5 7 4 2 3" xfId="4458"/>
    <cellStyle name="Normal 2 5 7 4 2 3 2" xfId="8940"/>
    <cellStyle name="Normal 2 5 7 4 2 3 2 2" xfId="17970"/>
    <cellStyle name="Normal 2 5 7 4 2 3 3" xfId="13488"/>
    <cellStyle name="Normal 2 5 7 4 2 4" xfId="5952"/>
    <cellStyle name="Normal 2 5 7 4 2 4 2" xfId="14982"/>
    <cellStyle name="Normal 2 5 7 4 2 5" xfId="10500"/>
    <cellStyle name="Normal 2 5 7 4 3" xfId="2217"/>
    <cellStyle name="Normal 2 5 7 4 3 2" xfId="6699"/>
    <cellStyle name="Normal 2 5 7 4 3 2 2" xfId="15729"/>
    <cellStyle name="Normal 2 5 7 4 3 3" xfId="11247"/>
    <cellStyle name="Normal 2 5 7 4 4" xfId="3711"/>
    <cellStyle name="Normal 2 5 7 4 4 2" xfId="8193"/>
    <cellStyle name="Normal 2 5 7 4 4 2 2" xfId="17223"/>
    <cellStyle name="Normal 2 5 7 4 4 3" xfId="12741"/>
    <cellStyle name="Normal 2 5 7 4 5" xfId="5205"/>
    <cellStyle name="Normal 2 5 7 4 5 2" xfId="14235"/>
    <cellStyle name="Normal 2 5 7 4 6" xfId="9753"/>
    <cellStyle name="Normal 2 5 7 5" xfId="910"/>
    <cellStyle name="Normal 2 5 7 5 2" xfId="2404"/>
    <cellStyle name="Normal 2 5 7 5 2 2" xfId="6886"/>
    <cellStyle name="Normal 2 5 7 5 2 2 2" xfId="15916"/>
    <cellStyle name="Normal 2 5 7 5 2 3" xfId="11434"/>
    <cellStyle name="Normal 2 5 7 5 3" xfId="3898"/>
    <cellStyle name="Normal 2 5 7 5 3 2" xfId="8380"/>
    <cellStyle name="Normal 2 5 7 5 3 2 2" xfId="17410"/>
    <cellStyle name="Normal 2 5 7 5 3 3" xfId="12928"/>
    <cellStyle name="Normal 2 5 7 5 4" xfId="5392"/>
    <cellStyle name="Normal 2 5 7 5 4 2" xfId="14422"/>
    <cellStyle name="Normal 2 5 7 5 5" xfId="9940"/>
    <cellStyle name="Normal 2 5 7 6" xfId="1659"/>
    <cellStyle name="Normal 2 5 7 6 2" xfId="6141"/>
    <cellStyle name="Normal 2 5 7 6 2 2" xfId="15171"/>
    <cellStyle name="Normal 2 5 7 6 3" xfId="10689"/>
    <cellStyle name="Normal 2 5 7 7" xfId="3153"/>
    <cellStyle name="Normal 2 5 7 7 2" xfId="7635"/>
    <cellStyle name="Normal 2 5 7 7 2 2" xfId="16665"/>
    <cellStyle name="Normal 2 5 7 7 3" xfId="12183"/>
    <cellStyle name="Normal 2 5 7 8" xfId="4647"/>
    <cellStyle name="Normal 2 5 7 8 2" xfId="13677"/>
    <cellStyle name="Normal 2 5 7 9" xfId="9195"/>
    <cellStyle name="Normal 2 5 8" xfId="188"/>
    <cellStyle name="Normal 2 5 8 2" xfId="374"/>
    <cellStyle name="Normal 2 5 8 2 2" xfId="1117"/>
    <cellStyle name="Normal 2 5 8 2 2 2" xfId="2611"/>
    <cellStyle name="Normal 2 5 8 2 2 2 2" xfId="7093"/>
    <cellStyle name="Normal 2 5 8 2 2 2 2 2" xfId="16123"/>
    <cellStyle name="Normal 2 5 8 2 2 2 3" xfId="11641"/>
    <cellStyle name="Normal 2 5 8 2 2 3" xfId="4105"/>
    <cellStyle name="Normal 2 5 8 2 2 3 2" xfId="8587"/>
    <cellStyle name="Normal 2 5 8 2 2 3 2 2" xfId="17617"/>
    <cellStyle name="Normal 2 5 8 2 2 3 3" xfId="13135"/>
    <cellStyle name="Normal 2 5 8 2 2 4" xfId="5599"/>
    <cellStyle name="Normal 2 5 8 2 2 4 2" xfId="14629"/>
    <cellStyle name="Normal 2 5 8 2 2 5" xfId="10147"/>
    <cellStyle name="Normal 2 5 8 2 3" xfId="1868"/>
    <cellStyle name="Normal 2 5 8 2 3 2" xfId="6350"/>
    <cellStyle name="Normal 2 5 8 2 3 2 2" xfId="15380"/>
    <cellStyle name="Normal 2 5 8 2 3 3" xfId="10898"/>
    <cellStyle name="Normal 2 5 8 2 4" xfId="3362"/>
    <cellStyle name="Normal 2 5 8 2 4 2" xfId="7844"/>
    <cellStyle name="Normal 2 5 8 2 4 2 2" xfId="16874"/>
    <cellStyle name="Normal 2 5 8 2 4 3" xfId="12392"/>
    <cellStyle name="Normal 2 5 8 2 5" xfId="4856"/>
    <cellStyle name="Normal 2 5 8 2 5 2" xfId="13886"/>
    <cellStyle name="Normal 2 5 8 2 6" xfId="9404"/>
    <cellStyle name="Normal 2 5 8 3" xfId="560"/>
    <cellStyle name="Normal 2 5 8 3 2" xfId="1307"/>
    <cellStyle name="Normal 2 5 8 3 2 2" xfId="2801"/>
    <cellStyle name="Normal 2 5 8 3 2 2 2" xfId="7283"/>
    <cellStyle name="Normal 2 5 8 3 2 2 2 2" xfId="16313"/>
    <cellStyle name="Normal 2 5 8 3 2 2 3" xfId="11831"/>
    <cellStyle name="Normal 2 5 8 3 2 3" xfId="4295"/>
    <cellStyle name="Normal 2 5 8 3 2 3 2" xfId="8777"/>
    <cellStyle name="Normal 2 5 8 3 2 3 2 2" xfId="17807"/>
    <cellStyle name="Normal 2 5 8 3 2 3 3" xfId="13325"/>
    <cellStyle name="Normal 2 5 8 3 2 4" xfId="5789"/>
    <cellStyle name="Normal 2 5 8 3 2 4 2" xfId="14819"/>
    <cellStyle name="Normal 2 5 8 3 2 5" xfId="10337"/>
    <cellStyle name="Normal 2 5 8 3 3" xfId="2054"/>
    <cellStyle name="Normal 2 5 8 3 3 2" xfId="6536"/>
    <cellStyle name="Normal 2 5 8 3 3 2 2" xfId="15566"/>
    <cellStyle name="Normal 2 5 8 3 3 3" xfId="11084"/>
    <cellStyle name="Normal 2 5 8 3 4" xfId="3548"/>
    <cellStyle name="Normal 2 5 8 3 4 2" xfId="8030"/>
    <cellStyle name="Normal 2 5 8 3 4 2 2" xfId="17060"/>
    <cellStyle name="Normal 2 5 8 3 4 3" xfId="12578"/>
    <cellStyle name="Normal 2 5 8 3 5" xfId="5042"/>
    <cellStyle name="Normal 2 5 8 3 5 2" xfId="14072"/>
    <cellStyle name="Normal 2 5 8 3 6" xfId="9590"/>
    <cellStyle name="Normal 2 5 8 4" xfId="746"/>
    <cellStyle name="Normal 2 5 8 4 2" xfId="1493"/>
    <cellStyle name="Normal 2 5 8 4 2 2" xfId="2987"/>
    <cellStyle name="Normal 2 5 8 4 2 2 2" xfId="7469"/>
    <cellStyle name="Normal 2 5 8 4 2 2 2 2" xfId="16499"/>
    <cellStyle name="Normal 2 5 8 4 2 2 3" xfId="12017"/>
    <cellStyle name="Normal 2 5 8 4 2 3" xfId="4481"/>
    <cellStyle name="Normal 2 5 8 4 2 3 2" xfId="8963"/>
    <cellStyle name="Normal 2 5 8 4 2 3 2 2" xfId="17993"/>
    <cellStyle name="Normal 2 5 8 4 2 3 3" xfId="13511"/>
    <cellStyle name="Normal 2 5 8 4 2 4" xfId="5975"/>
    <cellStyle name="Normal 2 5 8 4 2 4 2" xfId="15005"/>
    <cellStyle name="Normal 2 5 8 4 2 5" xfId="10523"/>
    <cellStyle name="Normal 2 5 8 4 3" xfId="2240"/>
    <cellStyle name="Normal 2 5 8 4 3 2" xfId="6722"/>
    <cellStyle name="Normal 2 5 8 4 3 2 2" xfId="15752"/>
    <cellStyle name="Normal 2 5 8 4 3 3" xfId="11270"/>
    <cellStyle name="Normal 2 5 8 4 4" xfId="3734"/>
    <cellStyle name="Normal 2 5 8 4 4 2" xfId="8216"/>
    <cellStyle name="Normal 2 5 8 4 4 2 2" xfId="17246"/>
    <cellStyle name="Normal 2 5 8 4 4 3" xfId="12764"/>
    <cellStyle name="Normal 2 5 8 4 5" xfId="5228"/>
    <cellStyle name="Normal 2 5 8 4 5 2" xfId="14258"/>
    <cellStyle name="Normal 2 5 8 4 6" xfId="9776"/>
    <cellStyle name="Normal 2 5 8 5" xfId="933"/>
    <cellStyle name="Normal 2 5 8 5 2" xfId="2427"/>
    <cellStyle name="Normal 2 5 8 5 2 2" xfId="6909"/>
    <cellStyle name="Normal 2 5 8 5 2 2 2" xfId="15939"/>
    <cellStyle name="Normal 2 5 8 5 2 3" xfId="11457"/>
    <cellStyle name="Normal 2 5 8 5 3" xfId="3921"/>
    <cellStyle name="Normal 2 5 8 5 3 2" xfId="8403"/>
    <cellStyle name="Normal 2 5 8 5 3 2 2" xfId="17433"/>
    <cellStyle name="Normal 2 5 8 5 3 3" xfId="12951"/>
    <cellStyle name="Normal 2 5 8 5 4" xfId="5415"/>
    <cellStyle name="Normal 2 5 8 5 4 2" xfId="14445"/>
    <cellStyle name="Normal 2 5 8 5 5" xfId="9963"/>
    <cellStyle name="Normal 2 5 8 6" xfId="1682"/>
    <cellStyle name="Normal 2 5 8 6 2" xfId="6164"/>
    <cellStyle name="Normal 2 5 8 6 2 2" xfId="15194"/>
    <cellStyle name="Normal 2 5 8 6 3" xfId="10712"/>
    <cellStyle name="Normal 2 5 8 7" xfId="3176"/>
    <cellStyle name="Normal 2 5 8 7 2" xfId="7658"/>
    <cellStyle name="Normal 2 5 8 7 2 2" xfId="16688"/>
    <cellStyle name="Normal 2 5 8 7 3" xfId="12206"/>
    <cellStyle name="Normal 2 5 8 8" xfId="4670"/>
    <cellStyle name="Normal 2 5 8 8 2" xfId="13700"/>
    <cellStyle name="Normal 2 5 8 9" xfId="9218"/>
    <cellStyle name="Normal 2 5 9" xfId="211"/>
    <cellStyle name="Normal 2 5 9 2" xfId="956"/>
    <cellStyle name="Normal 2 5 9 2 2" xfId="2450"/>
    <cellStyle name="Normal 2 5 9 2 2 2" xfId="6932"/>
    <cellStyle name="Normal 2 5 9 2 2 2 2" xfId="15962"/>
    <cellStyle name="Normal 2 5 9 2 2 3" xfId="11480"/>
    <cellStyle name="Normal 2 5 9 2 3" xfId="3944"/>
    <cellStyle name="Normal 2 5 9 2 3 2" xfId="8426"/>
    <cellStyle name="Normal 2 5 9 2 3 2 2" xfId="17456"/>
    <cellStyle name="Normal 2 5 9 2 3 3" xfId="12974"/>
    <cellStyle name="Normal 2 5 9 2 4" xfId="5438"/>
    <cellStyle name="Normal 2 5 9 2 4 2" xfId="14468"/>
    <cellStyle name="Normal 2 5 9 2 5" xfId="9986"/>
    <cellStyle name="Normal 2 5 9 3" xfId="1705"/>
    <cellStyle name="Normal 2 5 9 3 2" xfId="6187"/>
    <cellStyle name="Normal 2 5 9 3 2 2" xfId="15217"/>
    <cellStyle name="Normal 2 5 9 3 3" xfId="10735"/>
    <cellStyle name="Normal 2 5 9 4" xfId="3199"/>
    <cellStyle name="Normal 2 5 9 4 2" xfId="7681"/>
    <cellStyle name="Normal 2 5 9 4 2 2" xfId="16711"/>
    <cellStyle name="Normal 2 5 9 4 3" xfId="12229"/>
    <cellStyle name="Normal 2 5 9 5" xfId="4693"/>
    <cellStyle name="Normal 2 5 9 5 2" xfId="13723"/>
    <cellStyle name="Normal 2 5 9 6" xfId="9241"/>
    <cellStyle name="Normal 2 6" xfId="30"/>
    <cellStyle name="Normal 2 6 2" xfId="216"/>
    <cellStyle name="Normal 2 6 2 2" xfId="961"/>
    <cellStyle name="Normal 2 6 2 2 2" xfId="2455"/>
    <cellStyle name="Normal 2 6 2 2 2 2" xfId="6937"/>
    <cellStyle name="Normal 2 6 2 2 2 2 2" xfId="15967"/>
    <cellStyle name="Normal 2 6 2 2 2 3" xfId="11485"/>
    <cellStyle name="Normal 2 6 2 2 3" xfId="3949"/>
    <cellStyle name="Normal 2 6 2 2 3 2" xfId="8431"/>
    <cellStyle name="Normal 2 6 2 2 3 2 2" xfId="17461"/>
    <cellStyle name="Normal 2 6 2 2 3 3" xfId="12979"/>
    <cellStyle name="Normal 2 6 2 2 4" xfId="5443"/>
    <cellStyle name="Normal 2 6 2 2 4 2" xfId="14473"/>
    <cellStyle name="Normal 2 6 2 2 5" xfId="9991"/>
    <cellStyle name="Normal 2 6 2 3" xfId="1710"/>
    <cellStyle name="Normal 2 6 2 3 2" xfId="6192"/>
    <cellStyle name="Normal 2 6 2 3 2 2" xfId="15222"/>
    <cellStyle name="Normal 2 6 2 3 3" xfId="10740"/>
    <cellStyle name="Normal 2 6 2 4" xfId="3204"/>
    <cellStyle name="Normal 2 6 2 4 2" xfId="7686"/>
    <cellStyle name="Normal 2 6 2 4 2 2" xfId="16716"/>
    <cellStyle name="Normal 2 6 2 4 3" xfId="12234"/>
    <cellStyle name="Normal 2 6 2 5" xfId="4698"/>
    <cellStyle name="Normal 2 6 2 5 2" xfId="13728"/>
    <cellStyle name="Normal 2 6 2 6" xfId="9246"/>
    <cellStyle name="Normal 2 6 3" xfId="402"/>
    <cellStyle name="Normal 2 6 3 2" xfId="1149"/>
    <cellStyle name="Normal 2 6 3 2 2" xfId="2643"/>
    <cellStyle name="Normal 2 6 3 2 2 2" xfId="7125"/>
    <cellStyle name="Normal 2 6 3 2 2 2 2" xfId="16155"/>
    <cellStyle name="Normal 2 6 3 2 2 3" xfId="11673"/>
    <cellStyle name="Normal 2 6 3 2 3" xfId="4137"/>
    <cellStyle name="Normal 2 6 3 2 3 2" xfId="8619"/>
    <cellStyle name="Normal 2 6 3 2 3 2 2" xfId="17649"/>
    <cellStyle name="Normal 2 6 3 2 3 3" xfId="13167"/>
    <cellStyle name="Normal 2 6 3 2 4" xfId="5631"/>
    <cellStyle name="Normal 2 6 3 2 4 2" xfId="14661"/>
    <cellStyle name="Normal 2 6 3 2 5" xfId="10179"/>
    <cellStyle name="Normal 2 6 3 3" xfId="1896"/>
    <cellStyle name="Normal 2 6 3 3 2" xfId="6378"/>
    <cellStyle name="Normal 2 6 3 3 2 2" xfId="15408"/>
    <cellStyle name="Normal 2 6 3 3 3" xfId="10926"/>
    <cellStyle name="Normal 2 6 3 4" xfId="3390"/>
    <cellStyle name="Normal 2 6 3 4 2" xfId="7872"/>
    <cellStyle name="Normal 2 6 3 4 2 2" xfId="16902"/>
    <cellStyle name="Normal 2 6 3 4 3" xfId="12420"/>
    <cellStyle name="Normal 2 6 3 5" xfId="4884"/>
    <cellStyle name="Normal 2 6 3 5 2" xfId="13914"/>
    <cellStyle name="Normal 2 6 3 6" xfId="9432"/>
    <cellStyle name="Normal 2 6 4" xfId="588"/>
    <cellStyle name="Normal 2 6 4 2" xfId="1335"/>
    <cellStyle name="Normal 2 6 4 2 2" xfId="2829"/>
    <cellStyle name="Normal 2 6 4 2 2 2" xfId="7311"/>
    <cellStyle name="Normal 2 6 4 2 2 2 2" xfId="16341"/>
    <cellStyle name="Normal 2 6 4 2 2 3" xfId="11859"/>
    <cellStyle name="Normal 2 6 4 2 3" xfId="4323"/>
    <cellStyle name="Normal 2 6 4 2 3 2" xfId="8805"/>
    <cellStyle name="Normal 2 6 4 2 3 2 2" xfId="17835"/>
    <cellStyle name="Normal 2 6 4 2 3 3" xfId="13353"/>
    <cellStyle name="Normal 2 6 4 2 4" xfId="5817"/>
    <cellStyle name="Normal 2 6 4 2 4 2" xfId="14847"/>
    <cellStyle name="Normal 2 6 4 2 5" xfId="10365"/>
    <cellStyle name="Normal 2 6 4 3" xfId="2082"/>
    <cellStyle name="Normal 2 6 4 3 2" xfId="6564"/>
    <cellStyle name="Normal 2 6 4 3 2 2" xfId="15594"/>
    <cellStyle name="Normal 2 6 4 3 3" xfId="11112"/>
    <cellStyle name="Normal 2 6 4 4" xfId="3576"/>
    <cellStyle name="Normal 2 6 4 4 2" xfId="8058"/>
    <cellStyle name="Normal 2 6 4 4 2 2" xfId="17088"/>
    <cellStyle name="Normal 2 6 4 4 3" xfId="12606"/>
    <cellStyle name="Normal 2 6 4 5" xfId="5070"/>
    <cellStyle name="Normal 2 6 4 5 2" xfId="14100"/>
    <cellStyle name="Normal 2 6 4 6" xfId="9618"/>
    <cellStyle name="Normal 2 6 5" xfId="775"/>
    <cellStyle name="Normal 2 6 5 2" xfId="2269"/>
    <cellStyle name="Normal 2 6 5 2 2" xfId="6751"/>
    <cellStyle name="Normal 2 6 5 2 2 2" xfId="15781"/>
    <cellStyle name="Normal 2 6 5 2 3" xfId="11299"/>
    <cellStyle name="Normal 2 6 5 3" xfId="3763"/>
    <cellStyle name="Normal 2 6 5 3 2" xfId="8245"/>
    <cellStyle name="Normal 2 6 5 3 2 2" xfId="17275"/>
    <cellStyle name="Normal 2 6 5 3 3" xfId="12793"/>
    <cellStyle name="Normal 2 6 5 4" xfId="5257"/>
    <cellStyle name="Normal 2 6 5 4 2" xfId="14287"/>
    <cellStyle name="Normal 2 6 5 5" xfId="9805"/>
    <cellStyle name="Normal 2 6 6" xfId="1524"/>
    <cellStyle name="Normal 2 6 6 2" xfId="6006"/>
    <cellStyle name="Normal 2 6 6 2 2" xfId="15036"/>
    <cellStyle name="Normal 2 6 6 3" xfId="10554"/>
    <cellStyle name="Normal 2 6 7" xfId="3018"/>
    <cellStyle name="Normal 2 6 7 2" xfId="7500"/>
    <cellStyle name="Normal 2 6 7 2 2" xfId="16530"/>
    <cellStyle name="Normal 2 6 7 3" xfId="12048"/>
    <cellStyle name="Normal 2 6 8" xfId="4512"/>
    <cellStyle name="Normal 2 6 8 2" xfId="13542"/>
    <cellStyle name="Normal 2 6 9" xfId="9060"/>
    <cellStyle name="Normal 2 7" xfId="53"/>
    <cellStyle name="Normal 2 7 2" xfId="239"/>
    <cellStyle name="Normal 2 7 2 2" xfId="984"/>
    <cellStyle name="Normal 2 7 2 2 2" xfId="2478"/>
    <cellStyle name="Normal 2 7 2 2 2 2" xfId="6960"/>
    <cellStyle name="Normal 2 7 2 2 2 2 2" xfId="15990"/>
    <cellStyle name="Normal 2 7 2 2 2 3" xfId="11508"/>
    <cellStyle name="Normal 2 7 2 2 3" xfId="3972"/>
    <cellStyle name="Normal 2 7 2 2 3 2" xfId="8454"/>
    <cellStyle name="Normal 2 7 2 2 3 2 2" xfId="17484"/>
    <cellStyle name="Normal 2 7 2 2 3 3" xfId="13002"/>
    <cellStyle name="Normal 2 7 2 2 4" xfId="5466"/>
    <cellStyle name="Normal 2 7 2 2 4 2" xfId="14496"/>
    <cellStyle name="Normal 2 7 2 2 5" xfId="10014"/>
    <cellStyle name="Normal 2 7 2 3" xfId="1733"/>
    <cellStyle name="Normal 2 7 2 3 2" xfId="6215"/>
    <cellStyle name="Normal 2 7 2 3 2 2" xfId="15245"/>
    <cellStyle name="Normal 2 7 2 3 3" xfId="10763"/>
    <cellStyle name="Normal 2 7 2 4" xfId="3227"/>
    <cellStyle name="Normal 2 7 2 4 2" xfId="7709"/>
    <cellStyle name="Normal 2 7 2 4 2 2" xfId="16739"/>
    <cellStyle name="Normal 2 7 2 4 3" xfId="12257"/>
    <cellStyle name="Normal 2 7 2 5" xfId="4721"/>
    <cellStyle name="Normal 2 7 2 5 2" xfId="13751"/>
    <cellStyle name="Normal 2 7 2 6" xfId="9269"/>
    <cellStyle name="Normal 2 7 3" xfId="425"/>
    <cellStyle name="Normal 2 7 3 2" xfId="1172"/>
    <cellStyle name="Normal 2 7 3 2 2" xfId="2666"/>
    <cellStyle name="Normal 2 7 3 2 2 2" xfId="7148"/>
    <cellStyle name="Normal 2 7 3 2 2 2 2" xfId="16178"/>
    <cellStyle name="Normal 2 7 3 2 2 3" xfId="11696"/>
    <cellStyle name="Normal 2 7 3 2 3" xfId="4160"/>
    <cellStyle name="Normal 2 7 3 2 3 2" xfId="8642"/>
    <cellStyle name="Normal 2 7 3 2 3 2 2" xfId="17672"/>
    <cellStyle name="Normal 2 7 3 2 3 3" xfId="13190"/>
    <cellStyle name="Normal 2 7 3 2 4" xfId="5654"/>
    <cellStyle name="Normal 2 7 3 2 4 2" xfId="14684"/>
    <cellStyle name="Normal 2 7 3 2 5" xfId="10202"/>
    <cellStyle name="Normal 2 7 3 3" xfId="1919"/>
    <cellStyle name="Normal 2 7 3 3 2" xfId="6401"/>
    <cellStyle name="Normal 2 7 3 3 2 2" xfId="15431"/>
    <cellStyle name="Normal 2 7 3 3 3" xfId="10949"/>
    <cellStyle name="Normal 2 7 3 4" xfId="3413"/>
    <cellStyle name="Normal 2 7 3 4 2" xfId="7895"/>
    <cellStyle name="Normal 2 7 3 4 2 2" xfId="16925"/>
    <cellStyle name="Normal 2 7 3 4 3" xfId="12443"/>
    <cellStyle name="Normal 2 7 3 5" xfId="4907"/>
    <cellStyle name="Normal 2 7 3 5 2" xfId="13937"/>
    <cellStyle name="Normal 2 7 3 6" xfId="9455"/>
    <cellStyle name="Normal 2 7 4" xfId="611"/>
    <cellStyle name="Normal 2 7 4 2" xfId="1358"/>
    <cellStyle name="Normal 2 7 4 2 2" xfId="2852"/>
    <cellStyle name="Normal 2 7 4 2 2 2" xfId="7334"/>
    <cellStyle name="Normal 2 7 4 2 2 2 2" xfId="16364"/>
    <cellStyle name="Normal 2 7 4 2 2 3" xfId="11882"/>
    <cellStyle name="Normal 2 7 4 2 3" xfId="4346"/>
    <cellStyle name="Normal 2 7 4 2 3 2" xfId="8828"/>
    <cellStyle name="Normal 2 7 4 2 3 2 2" xfId="17858"/>
    <cellStyle name="Normal 2 7 4 2 3 3" xfId="13376"/>
    <cellStyle name="Normal 2 7 4 2 4" xfId="5840"/>
    <cellStyle name="Normal 2 7 4 2 4 2" xfId="14870"/>
    <cellStyle name="Normal 2 7 4 2 5" xfId="10388"/>
    <cellStyle name="Normal 2 7 4 3" xfId="2105"/>
    <cellStyle name="Normal 2 7 4 3 2" xfId="6587"/>
    <cellStyle name="Normal 2 7 4 3 2 2" xfId="15617"/>
    <cellStyle name="Normal 2 7 4 3 3" xfId="11135"/>
    <cellStyle name="Normal 2 7 4 4" xfId="3599"/>
    <cellStyle name="Normal 2 7 4 4 2" xfId="8081"/>
    <cellStyle name="Normal 2 7 4 4 2 2" xfId="17111"/>
    <cellStyle name="Normal 2 7 4 4 3" xfId="12629"/>
    <cellStyle name="Normal 2 7 4 5" xfId="5093"/>
    <cellStyle name="Normal 2 7 4 5 2" xfId="14123"/>
    <cellStyle name="Normal 2 7 4 6" xfId="9641"/>
    <cellStyle name="Normal 2 7 5" xfId="798"/>
    <cellStyle name="Normal 2 7 5 2" xfId="2292"/>
    <cellStyle name="Normal 2 7 5 2 2" xfId="6774"/>
    <cellStyle name="Normal 2 7 5 2 2 2" xfId="15804"/>
    <cellStyle name="Normal 2 7 5 2 3" xfId="11322"/>
    <cellStyle name="Normal 2 7 5 3" xfId="3786"/>
    <cellStyle name="Normal 2 7 5 3 2" xfId="8268"/>
    <cellStyle name="Normal 2 7 5 3 2 2" xfId="17298"/>
    <cellStyle name="Normal 2 7 5 3 3" xfId="12816"/>
    <cellStyle name="Normal 2 7 5 4" xfId="5280"/>
    <cellStyle name="Normal 2 7 5 4 2" xfId="14310"/>
    <cellStyle name="Normal 2 7 5 5" xfId="9828"/>
    <cellStyle name="Normal 2 7 6" xfId="1547"/>
    <cellStyle name="Normal 2 7 6 2" xfId="6029"/>
    <cellStyle name="Normal 2 7 6 2 2" xfId="15059"/>
    <cellStyle name="Normal 2 7 6 3" xfId="10577"/>
    <cellStyle name="Normal 2 7 7" xfId="3041"/>
    <cellStyle name="Normal 2 7 7 2" xfId="7523"/>
    <cellStyle name="Normal 2 7 7 2 2" xfId="16553"/>
    <cellStyle name="Normal 2 7 7 3" xfId="12071"/>
    <cellStyle name="Normal 2 7 8" xfId="4535"/>
    <cellStyle name="Normal 2 7 8 2" xfId="13565"/>
    <cellStyle name="Normal 2 7 9" xfId="9083"/>
    <cellStyle name="Normal 2 8" xfId="77"/>
    <cellStyle name="Normal 2 8 2" xfId="263"/>
    <cellStyle name="Normal 2 8 2 2" xfId="1007"/>
    <cellStyle name="Normal 2 8 2 2 2" xfId="2501"/>
    <cellStyle name="Normal 2 8 2 2 2 2" xfId="6983"/>
    <cellStyle name="Normal 2 8 2 2 2 2 2" xfId="16013"/>
    <cellStyle name="Normal 2 8 2 2 2 3" xfId="11531"/>
    <cellStyle name="Normal 2 8 2 2 3" xfId="3995"/>
    <cellStyle name="Normal 2 8 2 2 3 2" xfId="8477"/>
    <cellStyle name="Normal 2 8 2 2 3 2 2" xfId="17507"/>
    <cellStyle name="Normal 2 8 2 2 3 3" xfId="13025"/>
    <cellStyle name="Normal 2 8 2 2 4" xfId="5489"/>
    <cellStyle name="Normal 2 8 2 2 4 2" xfId="14519"/>
    <cellStyle name="Normal 2 8 2 2 5" xfId="10037"/>
    <cellStyle name="Normal 2 8 2 3" xfId="1757"/>
    <cellStyle name="Normal 2 8 2 3 2" xfId="6239"/>
    <cellStyle name="Normal 2 8 2 3 2 2" xfId="15269"/>
    <cellStyle name="Normal 2 8 2 3 3" xfId="10787"/>
    <cellStyle name="Normal 2 8 2 4" xfId="3251"/>
    <cellStyle name="Normal 2 8 2 4 2" xfId="7733"/>
    <cellStyle name="Normal 2 8 2 4 2 2" xfId="16763"/>
    <cellStyle name="Normal 2 8 2 4 3" xfId="12281"/>
    <cellStyle name="Normal 2 8 2 5" xfId="4745"/>
    <cellStyle name="Normal 2 8 2 5 2" xfId="13775"/>
    <cellStyle name="Normal 2 8 2 6" xfId="9293"/>
    <cellStyle name="Normal 2 8 3" xfId="449"/>
    <cellStyle name="Normal 2 8 3 2" xfId="1196"/>
    <cellStyle name="Normal 2 8 3 2 2" xfId="2690"/>
    <cellStyle name="Normal 2 8 3 2 2 2" xfId="7172"/>
    <cellStyle name="Normal 2 8 3 2 2 2 2" xfId="16202"/>
    <cellStyle name="Normal 2 8 3 2 2 3" xfId="11720"/>
    <cellStyle name="Normal 2 8 3 2 3" xfId="4184"/>
    <cellStyle name="Normal 2 8 3 2 3 2" xfId="8666"/>
    <cellStyle name="Normal 2 8 3 2 3 2 2" xfId="17696"/>
    <cellStyle name="Normal 2 8 3 2 3 3" xfId="13214"/>
    <cellStyle name="Normal 2 8 3 2 4" xfId="5678"/>
    <cellStyle name="Normal 2 8 3 2 4 2" xfId="14708"/>
    <cellStyle name="Normal 2 8 3 2 5" xfId="10226"/>
    <cellStyle name="Normal 2 8 3 3" xfId="1943"/>
    <cellStyle name="Normal 2 8 3 3 2" xfId="6425"/>
    <cellStyle name="Normal 2 8 3 3 2 2" xfId="15455"/>
    <cellStyle name="Normal 2 8 3 3 3" xfId="10973"/>
    <cellStyle name="Normal 2 8 3 4" xfId="3437"/>
    <cellStyle name="Normal 2 8 3 4 2" xfId="7919"/>
    <cellStyle name="Normal 2 8 3 4 2 2" xfId="16949"/>
    <cellStyle name="Normal 2 8 3 4 3" xfId="12467"/>
    <cellStyle name="Normal 2 8 3 5" xfId="4931"/>
    <cellStyle name="Normal 2 8 3 5 2" xfId="13961"/>
    <cellStyle name="Normal 2 8 3 6" xfId="9479"/>
    <cellStyle name="Normal 2 8 4" xfId="635"/>
    <cellStyle name="Normal 2 8 4 2" xfId="1382"/>
    <cellStyle name="Normal 2 8 4 2 2" xfId="2876"/>
    <cellStyle name="Normal 2 8 4 2 2 2" xfId="7358"/>
    <cellStyle name="Normal 2 8 4 2 2 2 2" xfId="16388"/>
    <cellStyle name="Normal 2 8 4 2 2 3" xfId="11906"/>
    <cellStyle name="Normal 2 8 4 2 3" xfId="4370"/>
    <cellStyle name="Normal 2 8 4 2 3 2" xfId="8852"/>
    <cellStyle name="Normal 2 8 4 2 3 2 2" xfId="17882"/>
    <cellStyle name="Normal 2 8 4 2 3 3" xfId="13400"/>
    <cellStyle name="Normal 2 8 4 2 4" xfId="5864"/>
    <cellStyle name="Normal 2 8 4 2 4 2" xfId="14894"/>
    <cellStyle name="Normal 2 8 4 2 5" xfId="10412"/>
    <cellStyle name="Normal 2 8 4 3" xfId="2129"/>
    <cellStyle name="Normal 2 8 4 3 2" xfId="6611"/>
    <cellStyle name="Normal 2 8 4 3 2 2" xfId="15641"/>
    <cellStyle name="Normal 2 8 4 3 3" xfId="11159"/>
    <cellStyle name="Normal 2 8 4 4" xfId="3623"/>
    <cellStyle name="Normal 2 8 4 4 2" xfId="8105"/>
    <cellStyle name="Normal 2 8 4 4 2 2" xfId="17135"/>
    <cellStyle name="Normal 2 8 4 4 3" xfId="12653"/>
    <cellStyle name="Normal 2 8 4 5" xfId="5117"/>
    <cellStyle name="Normal 2 8 4 5 2" xfId="14147"/>
    <cellStyle name="Normal 2 8 4 6" xfId="9665"/>
    <cellStyle name="Normal 2 8 5" xfId="822"/>
    <cellStyle name="Normal 2 8 5 2" xfId="2316"/>
    <cellStyle name="Normal 2 8 5 2 2" xfId="6798"/>
    <cellStyle name="Normal 2 8 5 2 2 2" xfId="15828"/>
    <cellStyle name="Normal 2 8 5 2 3" xfId="11346"/>
    <cellStyle name="Normal 2 8 5 3" xfId="3810"/>
    <cellStyle name="Normal 2 8 5 3 2" xfId="8292"/>
    <cellStyle name="Normal 2 8 5 3 2 2" xfId="17322"/>
    <cellStyle name="Normal 2 8 5 3 3" xfId="12840"/>
    <cellStyle name="Normal 2 8 5 4" xfId="5304"/>
    <cellStyle name="Normal 2 8 5 4 2" xfId="14334"/>
    <cellStyle name="Normal 2 8 5 5" xfId="9852"/>
    <cellStyle name="Normal 2 8 6" xfId="1571"/>
    <cellStyle name="Normal 2 8 6 2" xfId="6053"/>
    <cellStyle name="Normal 2 8 6 2 2" xfId="15083"/>
    <cellStyle name="Normal 2 8 6 3" xfId="10601"/>
    <cellStyle name="Normal 2 8 7" xfId="3065"/>
    <cellStyle name="Normal 2 8 7 2" xfId="7547"/>
    <cellStyle name="Normal 2 8 7 2 2" xfId="16577"/>
    <cellStyle name="Normal 2 8 7 3" xfId="12095"/>
    <cellStyle name="Normal 2 8 8" xfId="4559"/>
    <cellStyle name="Normal 2 8 8 2" xfId="13589"/>
    <cellStyle name="Normal 2 8 9" xfId="9107"/>
    <cellStyle name="Normal 2 9" xfId="99"/>
    <cellStyle name="Normal 2 9 2" xfId="285"/>
    <cellStyle name="Normal 2 9 2 2" xfId="1028"/>
    <cellStyle name="Normal 2 9 2 2 2" xfId="2522"/>
    <cellStyle name="Normal 2 9 2 2 2 2" xfId="7004"/>
    <cellStyle name="Normal 2 9 2 2 2 2 2" xfId="16034"/>
    <cellStyle name="Normal 2 9 2 2 2 3" xfId="11552"/>
    <cellStyle name="Normal 2 9 2 2 3" xfId="4016"/>
    <cellStyle name="Normal 2 9 2 2 3 2" xfId="8498"/>
    <cellStyle name="Normal 2 9 2 2 3 2 2" xfId="17528"/>
    <cellStyle name="Normal 2 9 2 2 3 3" xfId="13046"/>
    <cellStyle name="Normal 2 9 2 2 4" xfId="5510"/>
    <cellStyle name="Normal 2 9 2 2 4 2" xfId="14540"/>
    <cellStyle name="Normal 2 9 2 2 5" xfId="10058"/>
    <cellStyle name="Normal 2 9 2 3" xfId="1779"/>
    <cellStyle name="Normal 2 9 2 3 2" xfId="6261"/>
    <cellStyle name="Normal 2 9 2 3 2 2" xfId="15291"/>
    <cellStyle name="Normal 2 9 2 3 3" xfId="10809"/>
    <cellStyle name="Normal 2 9 2 4" xfId="3273"/>
    <cellStyle name="Normal 2 9 2 4 2" xfId="7755"/>
    <cellStyle name="Normal 2 9 2 4 2 2" xfId="16785"/>
    <cellStyle name="Normal 2 9 2 4 3" xfId="12303"/>
    <cellStyle name="Normal 2 9 2 5" xfId="4767"/>
    <cellStyle name="Normal 2 9 2 5 2" xfId="13797"/>
    <cellStyle name="Normal 2 9 2 6" xfId="9315"/>
    <cellStyle name="Normal 2 9 3" xfId="471"/>
    <cellStyle name="Normal 2 9 3 2" xfId="1218"/>
    <cellStyle name="Normal 2 9 3 2 2" xfId="2712"/>
    <cellStyle name="Normal 2 9 3 2 2 2" xfId="7194"/>
    <cellStyle name="Normal 2 9 3 2 2 2 2" xfId="16224"/>
    <cellStyle name="Normal 2 9 3 2 2 3" xfId="11742"/>
    <cellStyle name="Normal 2 9 3 2 3" xfId="4206"/>
    <cellStyle name="Normal 2 9 3 2 3 2" xfId="8688"/>
    <cellStyle name="Normal 2 9 3 2 3 2 2" xfId="17718"/>
    <cellStyle name="Normal 2 9 3 2 3 3" xfId="13236"/>
    <cellStyle name="Normal 2 9 3 2 4" xfId="5700"/>
    <cellStyle name="Normal 2 9 3 2 4 2" xfId="14730"/>
    <cellStyle name="Normal 2 9 3 2 5" xfId="10248"/>
    <cellStyle name="Normal 2 9 3 3" xfId="1965"/>
    <cellStyle name="Normal 2 9 3 3 2" xfId="6447"/>
    <cellStyle name="Normal 2 9 3 3 2 2" xfId="15477"/>
    <cellStyle name="Normal 2 9 3 3 3" xfId="10995"/>
    <cellStyle name="Normal 2 9 3 4" xfId="3459"/>
    <cellStyle name="Normal 2 9 3 4 2" xfId="7941"/>
    <cellStyle name="Normal 2 9 3 4 2 2" xfId="16971"/>
    <cellStyle name="Normal 2 9 3 4 3" xfId="12489"/>
    <cellStyle name="Normal 2 9 3 5" xfId="4953"/>
    <cellStyle name="Normal 2 9 3 5 2" xfId="13983"/>
    <cellStyle name="Normal 2 9 3 6" xfId="9501"/>
    <cellStyle name="Normal 2 9 4" xfId="657"/>
    <cellStyle name="Normal 2 9 4 2" xfId="1404"/>
    <cellStyle name="Normal 2 9 4 2 2" xfId="2898"/>
    <cellStyle name="Normal 2 9 4 2 2 2" xfId="7380"/>
    <cellStyle name="Normal 2 9 4 2 2 2 2" xfId="16410"/>
    <cellStyle name="Normal 2 9 4 2 2 3" xfId="11928"/>
    <cellStyle name="Normal 2 9 4 2 3" xfId="4392"/>
    <cellStyle name="Normal 2 9 4 2 3 2" xfId="8874"/>
    <cellStyle name="Normal 2 9 4 2 3 2 2" xfId="17904"/>
    <cellStyle name="Normal 2 9 4 2 3 3" xfId="13422"/>
    <cellStyle name="Normal 2 9 4 2 4" xfId="5886"/>
    <cellStyle name="Normal 2 9 4 2 4 2" xfId="14916"/>
    <cellStyle name="Normal 2 9 4 2 5" xfId="10434"/>
    <cellStyle name="Normal 2 9 4 3" xfId="2151"/>
    <cellStyle name="Normal 2 9 4 3 2" xfId="6633"/>
    <cellStyle name="Normal 2 9 4 3 2 2" xfId="15663"/>
    <cellStyle name="Normal 2 9 4 3 3" xfId="11181"/>
    <cellStyle name="Normal 2 9 4 4" xfId="3645"/>
    <cellStyle name="Normal 2 9 4 4 2" xfId="8127"/>
    <cellStyle name="Normal 2 9 4 4 2 2" xfId="17157"/>
    <cellStyle name="Normal 2 9 4 4 3" xfId="12675"/>
    <cellStyle name="Normal 2 9 4 5" xfId="5139"/>
    <cellStyle name="Normal 2 9 4 5 2" xfId="14169"/>
    <cellStyle name="Normal 2 9 4 6" xfId="9687"/>
    <cellStyle name="Normal 2 9 5" xfId="844"/>
    <cellStyle name="Normal 2 9 5 2" xfId="2338"/>
    <cellStyle name="Normal 2 9 5 2 2" xfId="6820"/>
    <cellStyle name="Normal 2 9 5 2 2 2" xfId="15850"/>
    <cellStyle name="Normal 2 9 5 2 3" xfId="11368"/>
    <cellStyle name="Normal 2 9 5 3" xfId="3832"/>
    <cellStyle name="Normal 2 9 5 3 2" xfId="8314"/>
    <cellStyle name="Normal 2 9 5 3 2 2" xfId="17344"/>
    <cellStyle name="Normal 2 9 5 3 3" xfId="12862"/>
    <cellStyle name="Normal 2 9 5 4" xfId="5326"/>
    <cellStyle name="Normal 2 9 5 4 2" xfId="14356"/>
    <cellStyle name="Normal 2 9 5 5" xfId="9874"/>
    <cellStyle name="Normal 2 9 6" xfId="1593"/>
    <cellStyle name="Normal 2 9 6 2" xfId="6075"/>
    <cellStyle name="Normal 2 9 6 2 2" xfId="15105"/>
    <cellStyle name="Normal 2 9 6 3" xfId="10623"/>
    <cellStyle name="Normal 2 9 7" xfId="3087"/>
    <cellStyle name="Normal 2 9 7 2" xfId="7569"/>
    <cellStyle name="Normal 2 9 7 2 2" xfId="16599"/>
    <cellStyle name="Normal 2 9 7 3" xfId="12117"/>
    <cellStyle name="Normal 2 9 8" xfId="4581"/>
    <cellStyle name="Normal 2 9 8 2" xfId="13611"/>
    <cellStyle name="Normal 2 9 9" xfId="9129"/>
    <cellStyle name="Normal 3" xfId="4"/>
    <cellStyle name="Normal 3 2" xfId="8"/>
    <cellStyle name="Normal 4" xfId="2"/>
    <cellStyle name="Normal 4 10" xfId="168"/>
    <cellStyle name="Normal 4 10 2" xfId="354"/>
    <cellStyle name="Normal 4 10 2 2" xfId="1097"/>
    <cellStyle name="Normal 4 10 2 2 2" xfId="2591"/>
    <cellStyle name="Normal 4 10 2 2 2 2" xfId="7073"/>
    <cellStyle name="Normal 4 10 2 2 2 2 2" xfId="16103"/>
    <cellStyle name="Normal 4 10 2 2 2 3" xfId="11621"/>
    <cellStyle name="Normal 4 10 2 2 3" xfId="4085"/>
    <cellStyle name="Normal 4 10 2 2 3 2" xfId="8567"/>
    <cellStyle name="Normal 4 10 2 2 3 2 2" xfId="17597"/>
    <cellStyle name="Normal 4 10 2 2 3 3" xfId="13115"/>
    <cellStyle name="Normal 4 10 2 2 4" xfId="5579"/>
    <cellStyle name="Normal 4 10 2 2 4 2" xfId="14609"/>
    <cellStyle name="Normal 4 10 2 2 5" xfId="10127"/>
    <cellStyle name="Normal 4 10 2 3" xfId="1848"/>
    <cellStyle name="Normal 4 10 2 3 2" xfId="6330"/>
    <cellStyle name="Normal 4 10 2 3 2 2" xfId="15360"/>
    <cellStyle name="Normal 4 10 2 3 3" xfId="10878"/>
    <cellStyle name="Normal 4 10 2 4" xfId="3342"/>
    <cellStyle name="Normal 4 10 2 4 2" xfId="7824"/>
    <cellStyle name="Normal 4 10 2 4 2 2" xfId="16854"/>
    <cellStyle name="Normal 4 10 2 4 3" xfId="12372"/>
    <cellStyle name="Normal 4 10 2 5" xfId="4836"/>
    <cellStyle name="Normal 4 10 2 5 2" xfId="13866"/>
    <cellStyle name="Normal 4 10 2 6" xfId="9384"/>
    <cellStyle name="Normal 4 10 3" xfId="540"/>
    <cellStyle name="Normal 4 10 3 2" xfId="1287"/>
    <cellStyle name="Normal 4 10 3 2 2" xfId="2781"/>
    <cellStyle name="Normal 4 10 3 2 2 2" xfId="7263"/>
    <cellStyle name="Normal 4 10 3 2 2 2 2" xfId="16293"/>
    <cellStyle name="Normal 4 10 3 2 2 3" xfId="11811"/>
    <cellStyle name="Normal 4 10 3 2 3" xfId="4275"/>
    <cellStyle name="Normal 4 10 3 2 3 2" xfId="8757"/>
    <cellStyle name="Normal 4 10 3 2 3 2 2" xfId="17787"/>
    <cellStyle name="Normal 4 10 3 2 3 3" xfId="13305"/>
    <cellStyle name="Normal 4 10 3 2 4" xfId="5769"/>
    <cellStyle name="Normal 4 10 3 2 4 2" xfId="14799"/>
    <cellStyle name="Normal 4 10 3 2 5" xfId="10317"/>
    <cellStyle name="Normal 4 10 3 3" xfId="2034"/>
    <cellStyle name="Normal 4 10 3 3 2" xfId="6516"/>
    <cellStyle name="Normal 4 10 3 3 2 2" xfId="15546"/>
    <cellStyle name="Normal 4 10 3 3 3" xfId="11064"/>
    <cellStyle name="Normal 4 10 3 4" xfId="3528"/>
    <cellStyle name="Normal 4 10 3 4 2" xfId="8010"/>
    <cellStyle name="Normal 4 10 3 4 2 2" xfId="17040"/>
    <cellStyle name="Normal 4 10 3 4 3" xfId="12558"/>
    <cellStyle name="Normal 4 10 3 5" xfId="5022"/>
    <cellStyle name="Normal 4 10 3 5 2" xfId="14052"/>
    <cellStyle name="Normal 4 10 3 6" xfId="9570"/>
    <cellStyle name="Normal 4 10 4" xfId="726"/>
    <cellStyle name="Normal 4 10 4 2" xfId="1473"/>
    <cellStyle name="Normal 4 10 4 2 2" xfId="2967"/>
    <cellStyle name="Normal 4 10 4 2 2 2" xfId="7449"/>
    <cellStyle name="Normal 4 10 4 2 2 2 2" xfId="16479"/>
    <cellStyle name="Normal 4 10 4 2 2 3" xfId="11997"/>
    <cellStyle name="Normal 4 10 4 2 3" xfId="4461"/>
    <cellStyle name="Normal 4 10 4 2 3 2" xfId="8943"/>
    <cellStyle name="Normal 4 10 4 2 3 2 2" xfId="17973"/>
    <cellStyle name="Normal 4 10 4 2 3 3" xfId="13491"/>
    <cellStyle name="Normal 4 10 4 2 4" xfId="5955"/>
    <cellStyle name="Normal 4 10 4 2 4 2" xfId="14985"/>
    <cellStyle name="Normal 4 10 4 2 5" xfId="10503"/>
    <cellStyle name="Normal 4 10 4 3" xfId="2220"/>
    <cellStyle name="Normal 4 10 4 3 2" xfId="6702"/>
    <cellStyle name="Normal 4 10 4 3 2 2" xfId="15732"/>
    <cellStyle name="Normal 4 10 4 3 3" xfId="11250"/>
    <cellStyle name="Normal 4 10 4 4" xfId="3714"/>
    <cellStyle name="Normal 4 10 4 4 2" xfId="8196"/>
    <cellStyle name="Normal 4 10 4 4 2 2" xfId="17226"/>
    <cellStyle name="Normal 4 10 4 4 3" xfId="12744"/>
    <cellStyle name="Normal 4 10 4 5" xfId="5208"/>
    <cellStyle name="Normal 4 10 4 5 2" xfId="14238"/>
    <cellStyle name="Normal 4 10 4 6" xfId="9756"/>
    <cellStyle name="Normal 4 10 5" xfId="913"/>
    <cellStyle name="Normal 4 10 5 2" xfId="2407"/>
    <cellStyle name="Normal 4 10 5 2 2" xfId="6889"/>
    <cellStyle name="Normal 4 10 5 2 2 2" xfId="15919"/>
    <cellStyle name="Normal 4 10 5 2 3" xfId="11437"/>
    <cellStyle name="Normal 4 10 5 3" xfId="3901"/>
    <cellStyle name="Normal 4 10 5 3 2" xfId="8383"/>
    <cellStyle name="Normal 4 10 5 3 2 2" xfId="17413"/>
    <cellStyle name="Normal 4 10 5 3 3" xfId="12931"/>
    <cellStyle name="Normal 4 10 5 4" xfId="5395"/>
    <cellStyle name="Normal 4 10 5 4 2" xfId="14425"/>
    <cellStyle name="Normal 4 10 5 5" xfId="9943"/>
    <cellStyle name="Normal 4 10 6" xfId="1662"/>
    <cellStyle name="Normal 4 10 6 2" xfId="6144"/>
    <cellStyle name="Normal 4 10 6 2 2" xfId="15174"/>
    <cellStyle name="Normal 4 10 6 3" xfId="10692"/>
    <cellStyle name="Normal 4 10 7" xfId="3156"/>
    <cellStyle name="Normal 4 10 7 2" xfId="7638"/>
    <cellStyle name="Normal 4 10 7 2 2" xfId="16668"/>
    <cellStyle name="Normal 4 10 7 3" xfId="12186"/>
    <cellStyle name="Normal 4 10 8" xfId="4650"/>
    <cellStyle name="Normal 4 10 8 2" xfId="13680"/>
    <cellStyle name="Normal 4 10 9" xfId="9198"/>
    <cellStyle name="Normal 4 11" xfId="191"/>
    <cellStyle name="Normal 4 11 2" xfId="936"/>
    <cellStyle name="Normal 4 11 2 2" xfId="2430"/>
    <cellStyle name="Normal 4 11 2 2 2" xfId="6912"/>
    <cellStyle name="Normal 4 11 2 2 2 2" xfId="15942"/>
    <cellStyle name="Normal 4 11 2 2 3" xfId="11460"/>
    <cellStyle name="Normal 4 11 2 3" xfId="3924"/>
    <cellStyle name="Normal 4 11 2 3 2" xfId="8406"/>
    <cellStyle name="Normal 4 11 2 3 2 2" xfId="17436"/>
    <cellStyle name="Normal 4 11 2 3 3" xfId="12954"/>
    <cellStyle name="Normal 4 11 2 4" xfId="5418"/>
    <cellStyle name="Normal 4 11 2 4 2" xfId="14448"/>
    <cellStyle name="Normal 4 11 2 5" xfId="9966"/>
    <cellStyle name="Normal 4 11 3" xfId="1685"/>
    <cellStyle name="Normal 4 11 3 2" xfId="6167"/>
    <cellStyle name="Normal 4 11 3 2 2" xfId="15197"/>
    <cellStyle name="Normal 4 11 3 3" xfId="10715"/>
    <cellStyle name="Normal 4 11 4" xfId="3179"/>
    <cellStyle name="Normal 4 11 4 2" xfId="7661"/>
    <cellStyle name="Normal 4 11 4 2 2" xfId="16691"/>
    <cellStyle name="Normal 4 11 4 3" xfId="12209"/>
    <cellStyle name="Normal 4 11 5" xfId="4673"/>
    <cellStyle name="Normal 4 11 5 2" xfId="13703"/>
    <cellStyle name="Normal 4 11 6" xfId="9221"/>
    <cellStyle name="Normal 4 12" xfId="377"/>
    <cellStyle name="Normal 4 12 2" xfId="1124"/>
    <cellStyle name="Normal 4 12 2 2" xfId="2618"/>
    <cellStyle name="Normal 4 12 2 2 2" xfId="7100"/>
    <cellStyle name="Normal 4 12 2 2 2 2" xfId="16130"/>
    <cellStyle name="Normal 4 12 2 2 3" xfId="11648"/>
    <cellStyle name="Normal 4 12 2 3" xfId="4112"/>
    <cellStyle name="Normal 4 12 2 3 2" xfId="8594"/>
    <cellStyle name="Normal 4 12 2 3 2 2" xfId="17624"/>
    <cellStyle name="Normal 4 12 2 3 3" xfId="13142"/>
    <cellStyle name="Normal 4 12 2 4" xfId="5606"/>
    <cellStyle name="Normal 4 12 2 4 2" xfId="14636"/>
    <cellStyle name="Normal 4 12 2 5" xfId="10154"/>
    <cellStyle name="Normal 4 12 3" xfId="1871"/>
    <cellStyle name="Normal 4 12 3 2" xfId="6353"/>
    <cellStyle name="Normal 4 12 3 2 2" xfId="15383"/>
    <cellStyle name="Normal 4 12 3 3" xfId="10901"/>
    <cellStyle name="Normal 4 12 4" xfId="3365"/>
    <cellStyle name="Normal 4 12 4 2" xfId="7847"/>
    <cellStyle name="Normal 4 12 4 2 2" xfId="16877"/>
    <cellStyle name="Normal 4 12 4 3" xfId="12395"/>
    <cellStyle name="Normal 4 12 5" xfId="4859"/>
    <cellStyle name="Normal 4 12 5 2" xfId="13889"/>
    <cellStyle name="Normal 4 12 6" xfId="9407"/>
    <cellStyle name="Normal 4 13" xfId="563"/>
    <cellStyle name="Normal 4 13 2" xfId="1310"/>
    <cellStyle name="Normal 4 13 2 2" xfId="2804"/>
    <cellStyle name="Normal 4 13 2 2 2" xfId="7286"/>
    <cellStyle name="Normal 4 13 2 2 2 2" xfId="16316"/>
    <cellStyle name="Normal 4 13 2 2 3" xfId="11834"/>
    <cellStyle name="Normal 4 13 2 3" xfId="4298"/>
    <cellStyle name="Normal 4 13 2 3 2" xfId="8780"/>
    <cellStyle name="Normal 4 13 2 3 2 2" xfId="17810"/>
    <cellStyle name="Normal 4 13 2 3 3" xfId="13328"/>
    <cellStyle name="Normal 4 13 2 4" xfId="5792"/>
    <cellStyle name="Normal 4 13 2 4 2" xfId="14822"/>
    <cellStyle name="Normal 4 13 2 5" xfId="10340"/>
    <cellStyle name="Normal 4 13 3" xfId="2057"/>
    <cellStyle name="Normal 4 13 3 2" xfId="6539"/>
    <cellStyle name="Normal 4 13 3 2 2" xfId="15569"/>
    <cellStyle name="Normal 4 13 3 3" xfId="11087"/>
    <cellStyle name="Normal 4 13 4" xfId="3551"/>
    <cellStyle name="Normal 4 13 4 2" xfId="8033"/>
    <cellStyle name="Normal 4 13 4 2 2" xfId="17063"/>
    <cellStyle name="Normal 4 13 4 3" xfId="12581"/>
    <cellStyle name="Normal 4 13 5" xfId="5045"/>
    <cellStyle name="Normal 4 13 5 2" xfId="14075"/>
    <cellStyle name="Normal 4 13 6" xfId="9593"/>
    <cellStyle name="Normal 4 14" xfId="750"/>
    <cellStyle name="Normal 4 14 2" xfId="2244"/>
    <cellStyle name="Normal 4 14 2 2" xfId="6726"/>
    <cellStyle name="Normal 4 14 2 2 2" xfId="15756"/>
    <cellStyle name="Normal 4 14 2 3" xfId="11274"/>
    <cellStyle name="Normal 4 14 3" xfId="3738"/>
    <cellStyle name="Normal 4 14 3 2" xfId="8220"/>
    <cellStyle name="Normal 4 14 3 2 2" xfId="17250"/>
    <cellStyle name="Normal 4 14 3 3" xfId="12768"/>
    <cellStyle name="Normal 4 14 4" xfId="5232"/>
    <cellStyle name="Normal 4 14 4 2" xfId="14262"/>
    <cellStyle name="Normal 4 14 5" xfId="9780"/>
    <cellStyle name="Normal 4 15" xfId="1499"/>
    <cellStyle name="Normal 4 15 2" xfId="5981"/>
    <cellStyle name="Normal 4 15 2 2" xfId="15011"/>
    <cellStyle name="Normal 4 15 3" xfId="10529"/>
    <cellStyle name="Normal 4 16" xfId="2993"/>
    <cellStyle name="Normal 4 16 2" xfId="7475"/>
    <cellStyle name="Normal 4 16 2 2" xfId="16505"/>
    <cellStyle name="Normal 4 16 3" xfId="12023"/>
    <cellStyle name="Normal 4 17" xfId="4487"/>
    <cellStyle name="Normal 4 17 2" xfId="13517"/>
    <cellStyle name="Normal 4 18" xfId="9035"/>
    <cellStyle name="Normal 4 2" xfId="10"/>
    <cellStyle name="Normal 4 2 10" xfId="196"/>
    <cellStyle name="Normal 4 2 10 2" xfId="941"/>
    <cellStyle name="Normal 4 2 10 2 2" xfId="2435"/>
    <cellStyle name="Normal 4 2 10 2 2 2" xfId="6917"/>
    <cellStyle name="Normal 4 2 10 2 2 2 2" xfId="15947"/>
    <cellStyle name="Normal 4 2 10 2 2 3" xfId="11465"/>
    <cellStyle name="Normal 4 2 10 2 3" xfId="3929"/>
    <cellStyle name="Normal 4 2 10 2 3 2" xfId="8411"/>
    <cellStyle name="Normal 4 2 10 2 3 2 2" xfId="17441"/>
    <cellStyle name="Normal 4 2 10 2 3 3" xfId="12959"/>
    <cellStyle name="Normal 4 2 10 2 4" xfId="5423"/>
    <cellStyle name="Normal 4 2 10 2 4 2" xfId="14453"/>
    <cellStyle name="Normal 4 2 10 2 5" xfId="9971"/>
    <cellStyle name="Normal 4 2 10 3" xfId="1690"/>
    <cellStyle name="Normal 4 2 10 3 2" xfId="6172"/>
    <cellStyle name="Normal 4 2 10 3 2 2" xfId="15202"/>
    <cellStyle name="Normal 4 2 10 3 3" xfId="10720"/>
    <cellStyle name="Normal 4 2 10 4" xfId="3184"/>
    <cellStyle name="Normal 4 2 10 4 2" xfId="7666"/>
    <cellStyle name="Normal 4 2 10 4 2 2" xfId="16696"/>
    <cellStyle name="Normal 4 2 10 4 3" xfId="12214"/>
    <cellStyle name="Normal 4 2 10 5" xfId="4678"/>
    <cellStyle name="Normal 4 2 10 5 2" xfId="13708"/>
    <cellStyle name="Normal 4 2 10 6" xfId="9226"/>
    <cellStyle name="Normal 4 2 11" xfId="382"/>
    <cellStyle name="Normal 4 2 11 2" xfId="1129"/>
    <cellStyle name="Normal 4 2 11 2 2" xfId="2623"/>
    <cellStyle name="Normal 4 2 11 2 2 2" xfId="7105"/>
    <cellStyle name="Normal 4 2 11 2 2 2 2" xfId="16135"/>
    <cellStyle name="Normal 4 2 11 2 2 3" xfId="11653"/>
    <cellStyle name="Normal 4 2 11 2 3" xfId="4117"/>
    <cellStyle name="Normal 4 2 11 2 3 2" xfId="8599"/>
    <cellStyle name="Normal 4 2 11 2 3 2 2" xfId="17629"/>
    <cellStyle name="Normal 4 2 11 2 3 3" xfId="13147"/>
    <cellStyle name="Normal 4 2 11 2 4" xfId="5611"/>
    <cellStyle name="Normal 4 2 11 2 4 2" xfId="14641"/>
    <cellStyle name="Normal 4 2 11 2 5" xfId="10159"/>
    <cellStyle name="Normal 4 2 11 3" xfId="1876"/>
    <cellStyle name="Normal 4 2 11 3 2" xfId="6358"/>
    <cellStyle name="Normal 4 2 11 3 2 2" xfId="15388"/>
    <cellStyle name="Normal 4 2 11 3 3" xfId="10906"/>
    <cellStyle name="Normal 4 2 11 4" xfId="3370"/>
    <cellStyle name="Normal 4 2 11 4 2" xfId="7852"/>
    <cellStyle name="Normal 4 2 11 4 2 2" xfId="16882"/>
    <cellStyle name="Normal 4 2 11 4 3" xfId="12400"/>
    <cellStyle name="Normal 4 2 11 5" xfId="4864"/>
    <cellStyle name="Normal 4 2 11 5 2" xfId="13894"/>
    <cellStyle name="Normal 4 2 11 6" xfId="9412"/>
    <cellStyle name="Normal 4 2 12" xfId="568"/>
    <cellStyle name="Normal 4 2 12 2" xfId="1315"/>
    <cellStyle name="Normal 4 2 12 2 2" xfId="2809"/>
    <cellStyle name="Normal 4 2 12 2 2 2" xfId="7291"/>
    <cellStyle name="Normal 4 2 12 2 2 2 2" xfId="16321"/>
    <cellStyle name="Normal 4 2 12 2 2 3" xfId="11839"/>
    <cellStyle name="Normal 4 2 12 2 3" xfId="4303"/>
    <cellStyle name="Normal 4 2 12 2 3 2" xfId="8785"/>
    <cellStyle name="Normal 4 2 12 2 3 2 2" xfId="17815"/>
    <cellStyle name="Normal 4 2 12 2 3 3" xfId="13333"/>
    <cellStyle name="Normal 4 2 12 2 4" xfId="5797"/>
    <cellStyle name="Normal 4 2 12 2 4 2" xfId="14827"/>
    <cellStyle name="Normal 4 2 12 2 5" xfId="10345"/>
    <cellStyle name="Normal 4 2 12 3" xfId="2062"/>
    <cellStyle name="Normal 4 2 12 3 2" xfId="6544"/>
    <cellStyle name="Normal 4 2 12 3 2 2" xfId="15574"/>
    <cellStyle name="Normal 4 2 12 3 3" xfId="11092"/>
    <cellStyle name="Normal 4 2 12 4" xfId="3556"/>
    <cellStyle name="Normal 4 2 12 4 2" xfId="8038"/>
    <cellStyle name="Normal 4 2 12 4 2 2" xfId="17068"/>
    <cellStyle name="Normal 4 2 12 4 3" xfId="12586"/>
    <cellStyle name="Normal 4 2 12 5" xfId="5050"/>
    <cellStyle name="Normal 4 2 12 5 2" xfId="14080"/>
    <cellStyle name="Normal 4 2 12 6" xfId="9598"/>
    <cellStyle name="Normal 4 2 13" xfId="755"/>
    <cellStyle name="Normal 4 2 13 2" xfId="2249"/>
    <cellStyle name="Normal 4 2 13 2 2" xfId="6731"/>
    <cellStyle name="Normal 4 2 13 2 2 2" xfId="15761"/>
    <cellStyle name="Normal 4 2 13 2 3" xfId="11279"/>
    <cellStyle name="Normal 4 2 13 3" xfId="3743"/>
    <cellStyle name="Normal 4 2 13 3 2" xfId="8225"/>
    <cellStyle name="Normal 4 2 13 3 2 2" xfId="17255"/>
    <cellStyle name="Normal 4 2 13 3 3" xfId="12773"/>
    <cellStyle name="Normal 4 2 13 4" xfId="5237"/>
    <cellStyle name="Normal 4 2 13 4 2" xfId="14267"/>
    <cellStyle name="Normal 4 2 13 5" xfId="9785"/>
    <cellStyle name="Normal 4 2 14" xfId="1504"/>
    <cellStyle name="Normal 4 2 14 2" xfId="5986"/>
    <cellStyle name="Normal 4 2 14 2 2" xfId="15016"/>
    <cellStyle name="Normal 4 2 14 3" xfId="10534"/>
    <cellStyle name="Normal 4 2 15" xfId="2998"/>
    <cellStyle name="Normal 4 2 15 2" xfId="7480"/>
    <cellStyle name="Normal 4 2 15 2 2" xfId="16510"/>
    <cellStyle name="Normal 4 2 15 3" xfId="12028"/>
    <cellStyle name="Normal 4 2 16" xfId="4492"/>
    <cellStyle name="Normal 4 2 16 2" xfId="13522"/>
    <cellStyle name="Normal 4 2 17" xfId="9040"/>
    <cellStyle name="Normal 4 2 2" xfId="20"/>
    <cellStyle name="Normal 4 2 2 10" xfId="392"/>
    <cellStyle name="Normal 4 2 2 10 2" xfId="1139"/>
    <cellStyle name="Normal 4 2 2 10 2 2" xfId="2633"/>
    <cellStyle name="Normal 4 2 2 10 2 2 2" xfId="7115"/>
    <cellStyle name="Normal 4 2 2 10 2 2 2 2" xfId="16145"/>
    <cellStyle name="Normal 4 2 2 10 2 2 3" xfId="11663"/>
    <cellStyle name="Normal 4 2 2 10 2 3" xfId="4127"/>
    <cellStyle name="Normal 4 2 2 10 2 3 2" xfId="8609"/>
    <cellStyle name="Normal 4 2 2 10 2 3 2 2" xfId="17639"/>
    <cellStyle name="Normal 4 2 2 10 2 3 3" xfId="13157"/>
    <cellStyle name="Normal 4 2 2 10 2 4" xfId="5621"/>
    <cellStyle name="Normal 4 2 2 10 2 4 2" xfId="14651"/>
    <cellStyle name="Normal 4 2 2 10 2 5" xfId="10169"/>
    <cellStyle name="Normal 4 2 2 10 3" xfId="1886"/>
    <cellStyle name="Normal 4 2 2 10 3 2" xfId="6368"/>
    <cellStyle name="Normal 4 2 2 10 3 2 2" xfId="15398"/>
    <cellStyle name="Normal 4 2 2 10 3 3" xfId="10916"/>
    <cellStyle name="Normal 4 2 2 10 4" xfId="3380"/>
    <cellStyle name="Normal 4 2 2 10 4 2" xfId="7862"/>
    <cellStyle name="Normal 4 2 2 10 4 2 2" xfId="16892"/>
    <cellStyle name="Normal 4 2 2 10 4 3" xfId="12410"/>
    <cellStyle name="Normal 4 2 2 10 5" xfId="4874"/>
    <cellStyle name="Normal 4 2 2 10 5 2" xfId="13904"/>
    <cellStyle name="Normal 4 2 2 10 6" xfId="9422"/>
    <cellStyle name="Normal 4 2 2 11" xfId="578"/>
    <cellStyle name="Normal 4 2 2 11 2" xfId="1325"/>
    <cellStyle name="Normal 4 2 2 11 2 2" xfId="2819"/>
    <cellStyle name="Normal 4 2 2 11 2 2 2" xfId="7301"/>
    <cellStyle name="Normal 4 2 2 11 2 2 2 2" xfId="16331"/>
    <cellStyle name="Normal 4 2 2 11 2 2 3" xfId="11849"/>
    <cellStyle name="Normal 4 2 2 11 2 3" xfId="4313"/>
    <cellStyle name="Normal 4 2 2 11 2 3 2" xfId="8795"/>
    <cellStyle name="Normal 4 2 2 11 2 3 2 2" xfId="17825"/>
    <cellStyle name="Normal 4 2 2 11 2 3 3" xfId="13343"/>
    <cellStyle name="Normal 4 2 2 11 2 4" xfId="5807"/>
    <cellStyle name="Normal 4 2 2 11 2 4 2" xfId="14837"/>
    <cellStyle name="Normal 4 2 2 11 2 5" xfId="10355"/>
    <cellStyle name="Normal 4 2 2 11 3" xfId="2072"/>
    <cellStyle name="Normal 4 2 2 11 3 2" xfId="6554"/>
    <cellStyle name="Normal 4 2 2 11 3 2 2" xfId="15584"/>
    <cellStyle name="Normal 4 2 2 11 3 3" xfId="11102"/>
    <cellStyle name="Normal 4 2 2 11 4" xfId="3566"/>
    <cellStyle name="Normal 4 2 2 11 4 2" xfId="8048"/>
    <cellStyle name="Normal 4 2 2 11 4 2 2" xfId="17078"/>
    <cellStyle name="Normal 4 2 2 11 4 3" xfId="12596"/>
    <cellStyle name="Normal 4 2 2 11 5" xfId="5060"/>
    <cellStyle name="Normal 4 2 2 11 5 2" xfId="14090"/>
    <cellStyle name="Normal 4 2 2 11 6" xfId="9608"/>
    <cellStyle name="Normal 4 2 2 12" xfId="765"/>
    <cellStyle name="Normal 4 2 2 12 2" xfId="2259"/>
    <cellStyle name="Normal 4 2 2 12 2 2" xfId="6741"/>
    <cellStyle name="Normal 4 2 2 12 2 2 2" xfId="15771"/>
    <cellStyle name="Normal 4 2 2 12 2 3" xfId="11289"/>
    <cellStyle name="Normal 4 2 2 12 3" xfId="3753"/>
    <cellStyle name="Normal 4 2 2 12 3 2" xfId="8235"/>
    <cellStyle name="Normal 4 2 2 12 3 2 2" xfId="17265"/>
    <cellStyle name="Normal 4 2 2 12 3 3" xfId="12783"/>
    <cellStyle name="Normal 4 2 2 12 4" xfId="5247"/>
    <cellStyle name="Normal 4 2 2 12 4 2" xfId="14277"/>
    <cellStyle name="Normal 4 2 2 12 5" xfId="9795"/>
    <cellStyle name="Normal 4 2 2 13" xfId="1514"/>
    <cellStyle name="Normal 4 2 2 13 2" xfId="5996"/>
    <cellStyle name="Normal 4 2 2 13 2 2" xfId="15026"/>
    <cellStyle name="Normal 4 2 2 13 3" xfId="10544"/>
    <cellStyle name="Normal 4 2 2 14" xfId="3008"/>
    <cellStyle name="Normal 4 2 2 14 2" xfId="7490"/>
    <cellStyle name="Normal 4 2 2 14 2 2" xfId="16520"/>
    <cellStyle name="Normal 4 2 2 14 3" xfId="12038"/>
    <cellStyle name="Normal 4 2 2 15" xfId="4502"/>
    <cellStyle name="Normal 4 2 2 15 2" xfId="13532"/>
    <cellStyle name="Normal 4 2 2 16" xfId="9050"/>
    <cellStyle name="Normal 4 2 2 2" xfId="43"/>
    <cellStyle name="Normal 4 2 2 2 2" xfId="229"/>
    <cellStyle name="Normal 4 2 2 2 2 2" xfId="974"/>
    <cellStyle name="Normal 4 2 2 2 2 2 2" xfId="2468"/>
    <cellStyle name="Normal 4 2 2 2 2 2 2 2" xfId="6950"/>
    <cellStyle name="Normal 4 2 2 2 2 2 2 2 2" xfId="15980"/>
    <cellStyle name="Normal 4 2 2 2 2 2 2 3" xfId="11498"/>
    <cellStyle name="Normal 4 2 2 2 2 2 3" xfId="3962"/>
    <cellStyle name="Normal 4 2 2 2 2 2 3 2" xfId="8444"/>
    <cellStyle name="Normal 4 2 2 2 2 2 3 2 2" xfId="17474"/>
    <cellStyle name="Normal 4 2 2 2 2 2 3 3" xfId="12992"/>
    <cellStyle name="Normal 4 2 2 2 2 2 4" xfId="5456"/>
    <cellStyle name="Normal 4 2 2 2 2 2 4 2" xfId="14486"/>
    <cellStyle name="Normal 4 2 2 2 2 2 5" xfId="10004"/>
    <cellStyle name="Normal 4 2 2 2 2 3" xfId="1723"/>
    <cellStyle name="Normal 4 2 2 2 2 3 2" xfId="6205"/>
    <cellStyle name="Normal 4 2 2 2 2 3 2 2" xfId="15235"/>
    <cellStyle name="Normal 4 2 2 2 2 3 3" xfId="10753"/>
    <cellStyle name="Normal 4 2 2 2 2 4" xfId="3217"/>
    <cellStyle name="Normal 4 2 2 2 2 4 2" xfId="7699"/>
    <cellStyle name="Normal 4 2 2 2 2 4 2 2" xfId="16729"/>
    <cellStyle name="Normal 4 2 2 2 2 4 3" xfId="12247"/>
    <cellStyle name="Normal 4 2 2 2 2 5" xfId="4711"/>
    <cellStyle name="Normal 4 2 2 2 2 5 2" xfId="13741"/>
    <cellStyle name="Normal 4 2 2 2 2 6" xfId="9259"/>
    <cellStyle name="Normal 4 2 2 2 3" xfId="415"/>
    <cellStyle name="Normal 4 2 2 2 3 2" xfId="1162"/>
    <cellStyle name="Normal 4 2 2 2 3 2 2" xfId="2656"/>
    <cellStyle name="Normal 4 2 2 2 3 2 2 2" xfId="7138"/>
    <cellStyle name="Normal 4 2 2 2 3 2 2 2 2" xfId="16168"/>
    <cellStyle name="Normal 4 2 2 2 3 2 2 3" xfId="11686"/>
    <cellStyle name="Normal 4 2 2 2 3 2 3" xfId="4150"/>
    <cellStyle name="Normal 4 2 2 2 3 2 3 2" xfId="8632"/>
    <cellStyle name="Normal 4 2 2 2 3 2 3 2 2" xfId="17662"/>
    <cellStyle name="Normal 4 2 2 2 3 2 3 3" xfId="13180"/>
    <cellStyle name="Normal 4 2 2 2 3 2 4" xfId="5644"/>
    <cellStyle name="Normal 4 2 2 2 3 2 4 2" xfId="14674"/>
    <cellStyle name="Normal 4 2 2 2 3 2 5" xfId="10192"/>
    <cellStyle name="Normal 4 2 2 2 3 3" xfId="1909"/>
    <cellStyle name="Normal 4 2 2 2 3 3 2" xfId="6391"/>
    <cellStyle name="Normal 4 2 2 2 3 3 2 2" xfId="15421"/>
    <cellStyle name="Normal 4 2 2 2 3 3 3" xfId="10939"/>
    <cellStyle name="Normal 4 2 2 2 3 4" xfId="3403"/>
    <cellStyle name="Normal 4 2 2 2 3 4 2" xfId="7885"/>
    <cellStyle name="Normal 4 2 2 2 3 4 2 2" xfId="16915"/>
    <cellStyle name="Normal 4 2 2 2 3 4 3" xfId="12433"/>
    <cellStyle name="Normal 4 2 2 2 3 5" xfId="4897"/>
    <cellStyle name="Normal 4 2 2 2 3 5 2" xfId="13927"/>
    <cellStyle name="Normal 4 2 2 2 3 6" xfId="9445"/>
    <cellStyle name="Normal 4 2 2 2 4" xfId="601"/>
    <cellStyle name="Normal 4 2 2 2 4 2" xfId="1348"/>
    <cellStyle name="Normal 4 2 2 2 4 2 2" xfId="2842"/>
    <cellStyle name="Normal 4 2 2 2 4 2 2 2" xfId="7324"/>
    <cellStyle name="Normal 4 2 2 2 4 2 2 2 2" xfId="16354"/>
    <cellStyle name="Normal 4 2 2 2 4 2 2 3" xfId="11872"/>
    <cellStyle name="Normal 4 2 2 2 4 2 3" xfId="4336"/>
    <cellStyle name="Normal 4 2 2 2 4 2 3 2" xfId="8818"/>
    <cellStyle name="Normal 4 2 2 2 4 2 3 2 2" xfId="17848"/>
    <cellStyle name="Normal 4 2 2 2 4 2 3 3" xfId="13366"/>
    <cellStyle name="Normal 4 2 2 2 4 2 4" xfId="5830"/>
    <cellStyle name="Normal 4 2 2 2 4 2 4 2" xfId="14860"/>
    <cellStyle name="Normal 4 2 2 2 4 2 5" xfId="10378"/>
    <cellStyle name="Normal 4 2 2 2 4 3" xfId="2095"/>
    <cellStyle name="Normal 4 2 2 2 4 3 2" xfId="6577"/>
    <cellStyle name="Normal 4 2 2 2 4 3 2 2" xfId="15607"/>
    <cellStyle name="Normal 4 2 2 2 4 3 3" xfId="11125"/>
    <cellStyle name="Normal 4 2 2 2 4 4" xfId="3589"/>
    <cellStyle name="Normal 4 2 2 2 4 4 2" xfId="8071"/>
    <cellStyle name="Normal 4 2 2 2 4 4 2 2" xfId="17101"/>
    <cellStyle name="Normal 4 2 2 2 4 4 3" xfId="12619"/>
    <cellStyle name="Normal 4 2 2 2 4 5" xfId="5083"/>
    <cellStyle name="Normal 4 2 2 2 4 5 2" xfId="14113"/>
    <cellStyle name="Normal 4 2 2 2 4 6" xfId="9631"/>
    <cellStyle name="Normal 4 2 2 2 5" xfId="788"/>
    <cellStyle name="Normal 4 2 2 2 5 2" xfId="2282"/>
    <cellStyle name="Normal 4 2 2 2 5 2 2" xfId="6764"/>
    <cellStyle name="Normal 4 2 2 2 5 2 2 2" xfId="15794"/>
    <cellStyle name="Normal 4 2 2 2 5 2 3" xfId="11312"/>
    <cellStyle name="Normal 4 2 2 2 5 3" xfId="3776"/>
    <cellStyle name="Normal 4 2 2 2 5 3 2" xfId="8258"/>
    <cellStyle name="Normal 4 2 2 2 5 3 2 2" xfId="17288"/>
    <cellStyle name="Normal 4 2 2 2 5 3 3" xfId="12806"/>
    <cellStyle name="Normal 4 2 2 2 5 4" xfId="5270"/>
    <cellStyle name="Normal 4 2 2 2 5 4 2" xfId="14300"/>
    <cellStyle name="Normal 4 2 2 2 5 5" xfId="9818"/>
    <cellStyle name="Normal 4 2 2 2 6" xfId="1537"/>
    <cellStyle name="Normal 4 2 2 2 6 2" xfId="6019"/>
    <cellStyle name="Normal 4 2 2 2 6 2 2" xfId="15049"/>
    <cellStyle name="Normal 4 2 2 2 6 3" xfId="10567"/>
    <cellStyle name="Normal 4 2 2 2 7" xfId="3031"/>
    <cellStyle name="Normal 4 2 2 2 7 2" xfId="7513"/>
    <cellStyle name="Normal 4 2 2 2 7 2 2" xfId="16543"/>
    <cellStyle name="Normal 4 2 2 2 7 3" xfId="12061"/>
    <cellStyle name="Normal 4 2 2 2 8" xfId="4525"/>
    <cellStyle name="Normal 4 2 2 2 8 2" xfId="13555"/>
    <cellStyle name="Normal 4 2 2 2 9" xfId="9073"/>
    <cellStyle name="Normal 4 2 2 3" xfId="66"/>
    <cellStyle name="Normal 4 2 2 3 2" xfId="252"/>
    <cellStyle name="Normal 4 2 2 3 2 2" xfId="997"/>
    <cellStyle name="Normal 4 2 2 3 2 2 2" xfId="2491"/>
    <cellStyle name="Normal 4 2 2 3 2 2 2 2" xfId="6973"/>
    <cellStyle name="Normal 4 2 2 3 2 2 2 2 2" xfId="16003"/>
    <cellStyle name="Normal 4 2 2 3 2 2 2 3" xfId="11521"/>
    <cellStyle name="Normal 4 2 2 3 2 2 3" xfId="3985"/>
    <cellStyle name="Normal 4 2 2 3 2 2 3 2" xfId="8467"/>
    <cellStyle name="Normal 4 2 2 3 2 2 3 2 2" xfId="17497"/>
    <cellStyle name="Normal 4 2 2 3 2 2 3 3" xfId="13015"/>
    <cellStyle name="Normal 4 2 2 3 2 2 4" xfId="5479"/>
    <cellStyle name="Normal 4 2 2 3 2 2 4 2" xfId="14509"/>
    <cellStyle name="Normal 4 2 2 3 2 2 5" xfId="10027"/>
    <cellStyle name="Normal 4 2 2 3 2 3" xfId="1746"/>
    <cellStyle name="Normal 4 2 2 3 2 3 2" xfId="6228"/>
    <cellStyle name="Normal 4 2 2 3 2 3 2 2" xfId="15258"/>
    <cellStyle name="Normal 4 2 2 3 2 3 3" xfId="10776"/>
    <cellStyle name="Normal 4 2 2 3 2 4" xfId="3240"/>
    <cellStyle name="Normal 4 2 2 3 2 4 2" xfId="7722"/>
    <cellStyle name="Normal 4 2 2 3 2 4 2 2" xfId="16752"/>
    <cellStyle name="Normal 4 2 2 3 2 4 3" xfId="12270"/>
    <cellStyle name="Normal 4 2 2 3 2 5" xfId="4734"/>
    <cellStyle name="Normal 4 2 2 3 2 5 2" xfId="13764"/>
    <cellStyle name="Normal 4 2 2 3 2 6" xfId="9282"/>
    <cellStyle name="Normal 4 2 2 3 3" xfId="438"/>
    <cellStyle name="Normal 4 2 2 3 3 2" xfId="1185"/>
    <cellStyle name="Normal 4 2 2 3 3 2 2" xfId="2679"/>
    <cellStyle name="Normal 4 2 2 3 3 2 2 2" xfId="7161"/>
    <cellStyle name="Normal 4 2 2 3 3 2 2 2 2" xfId="16191"/>
    <cellStyle name="Normal 4 2 2 3 3 2 2 3" xfId="11709"/>
    <cellStyle name="Normal 4 2 2 3 3 2 3" xfId="4173"/>
    <cellStyle name="Normal 4 2 2 3 3 2 3 2" xfId="8655"/>
    <cellStyle name="Normal 4 2 2 3 3 2 3 2 2" xfId="17685"/>
    <cellStyle name="Normal 4 2 2 3 3 2 3 3" xfId="13203"/>
    <cellStyle name="Normal 4 2 2 3 3 2 4" xfId="5667"/>
    <cellStyle name="Normal 4 2 2 3 3 2 4 2" xfId="14697"/>
    <cellStyle name="Normal 4 2 2 3 3 2 5" xfId="10215"/>
    <cellStyle name="Normal 4 2 2 3 3 3" xfId="1932"/>
    <cellStyle name="Normal 4 2 2 3 3 3 2" xfId="6414"/>
    <cellStyle name="Normal 4 2 2 3 3 3 2 2" xfId="15444"/>
    <cellStyle name="Normal 4 2 2 3 3 3 3" xfId="10962"/>
    <cellStyle name="Normal 4 2 2 3 3 4" xfId="3426"/>
    <cellStyle name="Normal 4 2 2 3 3 4 2" xfId="7908"/>
    <cellStyle name="Normal 4 2 2 3 3 4 2 2" xfId="16938"/>
    <cellStyle name="Normal 4 2 2 3 3 4 3" xfId="12456"/>
    <cellStyle name="Normal 4 2 2 3 3 5" xfId="4920"/>
    <cellStyle name="Normal 4 2 2 3 3 5 2" xfId="13950"/>
    <cellStyle name="Normal 4 2 2 3 3 6" xfId="9468"/>
    <cellStyle name="Normal 4 2 2 3 4" xfId="624"/>
    <cellStyle name="Normal 4 2 2 3 4 2" xfId="1371"/>
    <cellStyle name="Normal 4 2 2 3 4 2 2" xfId="2865"/>
    <cellStyle name="Normal 4 2 2 3 4 2 2 2" xfId="7347"/>
    <cellStyle name="Normal 4 2 2 3 4 2 2 2 2" xfId="16377"/>
    <cellStyle name="Normal 4 2 2 3 4 2 2 3" xfId="11895"/>
    <cellStyle name="Normal 4 2 2 3 4 2 3" xfId="4359"/>
    <cellStyle name="Normal 4 2 2 3 4 2 3 2" xfId="8841"/>
    <cellStyle name="Normal 4 2 2 3 4 2 3 2 2" xfId="17871"/>
    <cellStyle name="Normal 4 2 2 3 4 2 3 3" xfId="13389"/>
    <cellStyle name="Normal 4 2 2 3 4 2 4" xfId="5853"/>
    <cellStyle name="Normal 4 2 2 3 4 2 4 2" xfId="14883"/>
    <cellStyle name="Normal 4 2 2 3 4 2 5" xfId="10401"/>
    <cellStyle name="Normal 4 2 2 3 4 3" xfId="2118"/>
    <cellStyle name="Normal 4 2 2 3 4 3 2" xfId="6600"/>
    <cellStyle name="Normal 4 2 2 3 4 3 2 2" xfId="15630"/>
    <cellStyle name="Normal 4 2 2 3 4 3 3" xfId="11148"/>
    <cellStyle name="Normal 4 2 2 3 4 4" xfId="3612"/>
    <cellStyle name="Normal 4 2 2 3 4 4 2" xfId="8094"/>
    <cellStyle name="Normal 4 2 2 3 4 4 2 2" xfId="17124"/>
    <cellStyle name="Normal 4 2 2 3 4 4 3" xfId="12642"/>
    <cellStyle name="Normal 4 2 2 3 4 5" xfId="5106"/>
    <cellStyle name="Normal 4 2 2 3 4 5 2" xfId="14136"/>
    <cellStyle name="Normal 4 2 2 3 4 6" xfId="9654"/>
    <cellStyle name="Normal 4 2 2 3 5" xfId="811"/>
    <cellStyle name="Normal 4 2 2 3 5 2" xfId="2305"/>
    <cellStyle name="Normal 4 2 2 3 5 2 2" xfId="6787"/>
    <cellStyle name="Normal 4 2 2 3 5 2 2 2" xfId="15817"/>
    <cellStyle name="Normal 4 2 2 3 5 2 3" xfId="11335"/>
    <cellStyle name="Normal 4 2 2 3 5 3" xfId="3799"/>
    <cellStyle name="Normal 4 2 2 3 5 3 2" xfId="8281"/>
    <cellStyle name="Normal 4 2 2 3 5 3 2 2" xfId="17311"/>
    <cellStyle name="Normal 4 2 2 3 5 3 3" xfId="12829"/>
    <cellStyle name="Normal 4 2 2 3 5 4" xfId="5293"/>
    <cellStyle name="Normal 4 2 2 3 5 4 2" xfId="14323"/>
    <cellStyle name="Normal 4 2 2 3 5 5" xfId="9841"/>
    <cellStyle name="Normal 4 2 2 3 6" xfId="1560"/>
    <cellStyle name="Normal 4 2 2 3 6 2" xfId="6042"/>
    <cellStyle name="Normal 4 2 2 3 6 2 2" xfId="15072"/>
    <cellStyle name="Normal 4 2 2 3 6 3" xfId="10590"/>
    <cellStyle name="Normal 4 2 2 3 7" xfId="3054"/>
    <cellStyle name="Normal 4 2 2 3 7 2" xfId="7536"/>
    <cellStyle name="Normal 4 2 2 3 7 2 2" xfId="16566"/>
    <cellStyle name="Normal 4 2 2 3 7 3" xfId="12084"/>
    <cellStyle name="Normal 4 2 2 3 8" xfId="4548"/>
    <cellStyle name="Normal 4 2 2 3 8 2" xfId="13578"/>
    <cellStyle name="Normal 4 2 2 3 9" xfId="9096"/>
    <cellStyle name="Normal 4 2 2 4" xfId="90"/>
    <cellStyle name="Normal 4 2 2 4 2" xfId="276"/>
    <cellStyle name="Normal 4 2 2 4 2 2" xfId="1020"/>
    <cellStyle name="Normal 4 2 2 4 2 2 2" xfId="2514"/>
    <cellStyle name="Normal 4 2 2 4 2 2 2 2" xfId="6996"/>
    <cellStyle name="Normal 4 2 2 4 2 2 2 2 2" xfId="16026"/>
    <cellStyle name="Normal 4 2 2 4 2 2 2 3" xfId="11544"/>
    <cellStyle name="Normal 4 2 2 4 2 2 3" xfId="4008"/>
    <cellStyle name="Normal 4 2 2 4 2 2 3 2" xfId="8490"/>
    <cellStyle name="Normal 4 2 2 4 2 2 3 2 2" xfId="17520"/>
    <cellStyle name="Normal 4 2 2 4 2 2 3 3" xfId="13038"/>
    <cellStyle name="Normal 4 2 2 4 2 2 4" xfId="5502"/>
    <cellStyle name="Normal 4 2 2 4 2 2 4 2" xfId="14532"/>
    <cellStyle name="Normal 4 2 2 4 2 2 5" xfId="10050"/>
    <cellStyle name="Normal 4 2 2 4 2 3" xfId="1770"/>
    <cellStyle name="Normal 4 2 2 4 2 3 2" xfId="6252"/>
    <cellStyle name="Normal 4 2 2 4 2 3 2 2" xfId="15282"/>
    <cellStyle name="Normal 4 2 2 4 2 3 3" xfId="10800"/>
    <cellStyle name="Normal 4 2 2 4 2 4" xfId="3264"/>
    <cellStyle name="Normal 4 2 2 4 2 4 2" xfId="7746"/>
    <cellStyle name="Normal 4 2 2 4 2 4 2 2" xfId="16776"/>
    <cellStyle name="Normal 4 2 2 4 2 4 3" xfId="12294"/>
    <cellStyle name="Normal 4 2 2 4 2 5" xfId="4758"/>
    <cellStyle name="Normal 4 2 2 4 2 5 2" xfId="13788"/>
    <cellStyle name="Normal 4 2 2 4 2 6" xfId="9306"/>
    <cellStyle name="Normal 4 2 2 4 3" xfId="462"/>
    <cellStyle name="Normal 4 2 2 4 3 2" xfId="1209"/>
    <cellStyle name="Normal 4 2 2 4 3 2 2" xfId="2703"/>
    <cellStyle name="Normal 4 2 2 4 3 2 2 2" xfId="7185"/>
    <cellStyle name="Normal 4 2 2 4 3 2 2 2 2" xfId="16215"/>
    <cellStyle name="Normal 4 2 2 4 3 2 2 3" xfId="11733"/>
    <cellStyle name="Normal 4 2 2 4 3 2 3" xfId="4197"/>
    <cellStyle name="Normal 4 2 2 4 3 2 3 2" xfId="8679"/>
    <cellStyle name="Normal 4 2 2 4 3 2 3 2 2" xfId="17709"/>
    <cellStyle name="Normal 4 2 2 4 3 2 3 3" xfId="13227"/>
    <cellStyle name="Normal 4 2 2 4 3 2 4" xfId="5691"/>
    <cellStyle name="Normal 4 2 2 4 3 2 4 2" xfId="14721"/>
    <cellStyle name="Normal 4 2 2 4 3 2 5" xfId="10239"/>
    <cellStyle name="Normal 4 2 2 4 3 3" xfId="1956"/>
    <cellStyle name="Normal 4 2 2 4 3 3 2" xfId="6438"/>
    <cellStyle name="Normal 4 2 2 4 3 3 2 2" xfId="15468"/>
    <cellStyle name="Normal 4 2 2 4 3 3 3" xfId="10986"/>
    <cellStyle name="Normal 4 2 2 4 3 4" xfId="3450"/>
    <cellStyle name="Normal 4 2 2 4 3 4 2" xfId="7932"/>
    <cellStyle name="Normal 4 2 2 4 3 4 2 2" xfId="16962"/>
    <cellStyle name="Normal 4 2 2 4 3 4 3" xfId="12480"/>
    <cellStyle name="Normal 4 2 2 4 3 5" xfId="4944"/>
    <cellStyle name="Normal 4 2 2 4 3 5 2" xfId="13974"/>
    <cellStyle name="Normal 4 2 2 4 3 6" xfId="9492"/>
    <cellStyle name="Normal 4 2 2 4 4" xfId="648"/>
    <cellStyle name="Normal 4 2 2 4 4 2" xfId="1395"/>
    <cellStyle name="Normal 4 2 2 4 4 2 2" xfId="2889"/>
    <cellStyle name="Normal 4 2 2 4 4 2 2 2" xfId="7371"/>
    <cellStyle name="Normal 4 2 2 4 4 2 2 2 2" xfId="16401"/>
    <cellStyle name="Normal 4 2 2 4 4 2 2 3" xfId="11919"/>
    <cellStyle name="Normal 4 2 2 4 4 2 3" xfId="4383"/>
    <cellStyle name="Normal 4 2 2 4 4 2 3 2" xfId="8865"/>
    <cellStyle name="Normal 4 2 2 4 4 2 3 2 2" xfId="17895"/>
    <cellStyle name="Normal 4 2 2 4 4 2 3 3" xfId="13413"/>
    <cellStyle name="Normal 4 2 2 4 4 2 4" xfId="5877"/>
    <cellStyle name="Normal 4 2 2 4 4 2 4 2" xfId="14907"/>
    <cellStyle name="Normal 4 2 2 4 4 2 5" xfId="10425"/>
    <cellStyle name="Normal 4 2 2 4 4 3" xfId="2142"/>
    <cellStyle name="Normal 4 2 2 4 4 3 2" xfId="6624"/>
    <cellStyle name="Normal 4 2 2 4 4 3 2 2" xfId="15654"/>
    <cellStyle name="Normal 4 2 2 4 4 3 3" xfId="11172"/>
    <cellStyle name="Normal 4 2 2 4 4 4" xfId="3636"/>
    <cellStyle name="Normal 4 2 2 4 4 4 2" xfId="8118"/>
    <cellStyle name="Normal 4 2 2 4 4 4 2 2" xfId="17148"/>
    <cellStyle name="Normal 4 2 2 4 4 4 3" xfId="12666"/>
    <cellStyle name="Normal 4 2 2 4 4 5" xfId="5130"/>
    <cellStyle name="Normal 4 2 2 4 4 5 2" xfId="14160"/>
    <cellStyle name="Normal 4 2 2 4 4 6" xfId="9678"/>
    <cellStyle name="Normal 4 2 2 4 5" xfId="835"/>
    <cellStyle name="Normal 4 2 2 4 5 2" xfId="2329"/>
    <cellStyle name="Normal 4 2 2 4 5 2 2" xfId="6811"/>
    <cellStyle name="Normal 4 2 2 4 5 2 2 2" xfId="15841"/>
    <cellStyle name="Normal 4 2 2 4 5 2 3" xfId="11359"/>
    <cellStyle name="Normal 4 2 2 4 5 3" xfId="3823"/>
    <cellStyle name="Normal 4 2 2 4 5 3 2" xfId="8305"/>
    <cellStyle name="Normal 4 2 2 4 5 3 2 2" xfId="17335"/>
    <cellStyle name="Normal 4 2 2 4 5 3 3" xfId="12853"/>
    <cellStyle name="Normal 4 2 2 4 5 4" xfId="5317"/>
    <cellStyle name="Normal 4 2 2 4 5 4 2" xfId="14347"/>
    <cellStyle name="Normal 4 2 2 4 5 5" xfId="9865"/>
    <cellStyle name="Normal 4 2 2 4 6" xfId="1584"/>
    <cellStyle name="Normal 4 2 2 4 6 2" xfId="6066"/>
    <cellStyle name="Normal 4 2 2 4 6 2 2" xfId="15096"/>
    <cellStyle name="Normal 4 2 2 4 6 3" xfId="10614"/>
    <cellStyle name="Normal 4 2 2 4 7" xfId="3078"/>
    <cellStyle name="Normal 4 2 2 4 7 2" xfId="7560"/>
    <cellStyle name="Normal 4 2 2 4 7 2 2" xfId="16590"/>
    <cellStyle name="Normal 4 2 2 4 7 3" xfId="12108"/>
    <cellStyle name="Normal 4 2 2 4 8" xfId="4572"/>
    <cellStyle name="Normal 4 2 2 4 8 2" xfId="13602"/>
    <cellStyle name="Normal 4 2 2 4 9" xfId="9120"/>
    <cellStyle name="Normal 4 2 2 5" xfId="112"/>
    <cellStyle name="Normal 4 2 2 5 2" xfId="298"/>
    <cellStyle name="Normal 4 2 2 5 2 2" xfId="1041"/>
    <cellStyle name="Normal 4 2 2 5 2 2 2" xfId="2535"/>
    <cellStyle name="Normal 4 2 2 5 2 2 2 2" xfId="7017"/>
    <cellStyle name="Normal 4 2 2 5 2 2 2 2 2" xfId="16047"/>
    <cellStyle name="Normal 4 2 2 5 2 2 2 3" xfId="11565"/>
    <cellStyle name="Normal 4 2 2 5 2 2 3" xfId="4029"/>
    <cellStyle name="Normal 4 2 2 5 2 2 3 2" xfId="8511"/>
    <cellStyle name="Normal 4 2 2 5 2 2 3 2 2" xfId="17541"/>
    <cellStyle name="Normal 4 2 2 5 2 2 3 3" xfId="13059"/>
    <cellStyle name="Normal 4 2 2 5 2 2 4" xfId="5523"/>
    <cellStyle name="Normal 4 2 2 5 2 2 4 2" xfId="14553"/>
    <cellStyle name="Normal 4 2 2 5 2 2 5" xfId="10071"/>
    <cellStyle name="Normal 4 2 2 5 2 3" xfId="1792"/>
    <cellStyle name="Normal 4 2 2 5 2 3 2" xfId="6274"/>
    <cellStyle name="Normal 4 2 2 5 2 3 2 2" xfId="15304"/>
    <cellStyle name="Normal 4 2 2 5 2 3 3" xfId="10822"/>
    <cellStyle name="Normal 4 2 2 5 2 4" xfId="3286"/>
    <cellStyle name="Normal 4 2 2 5 2 4 2" xfId="7768"/>
    <cellStyle name="Normal 4 2 2 5 2 4 2 2" xfId="16798"/>
    <cellStyle name="Normal 4 2 2 5 2 4 3" xfId="12316"/>
    <cellStyle name="Normal 4 2 2 5 2 5" xfId="4780"/>
    <cellStyle name="Normal 4 2 2 5 2 5 2" xfId="13810"/>
    <cellStyle name="Normal 4 2 2 5 2 6" xfId="9328"/>
    <cellStyle name="Normal 4 2 2 5 3" xfId="484"/>
    <cellStyle name="Normal 4 2 2 5 3 2" xfId="1231"/>
    <cellStyle name="Normal 4 2 2 5 3 2 2" xfId="2725"/>
    <cellStyle name="Normal 4 2 2 5 3 2 2 2" xfId="7207"/>
    <cellStyle name="Normal 4 2 2 5 3 2 2 2 2" xfId="16237"/>
    <cellStyle name="Normal 4 2 2 5 3 2 2 3" xfId="11755"/>
    <cellStyle name="Normal 4 2 2 5 3 2 3" xfId="4219"/>
    <cellStyle name="Normal 4 2 2 5 3 2 3 2" xfId="8701"/>
    <cellStyle name="Normal 4 2 2 5 3 2 3 2 2" xfId="17731"/>
    <cellStyle name="Normal 4 2 2 5 3 2 3 3" xfId="13249"/>
    <cellStyle name="Normal 4 2 2 5 3 2 4" xfId="5713"/>
    <cellStyle name="Normal 4 2 2 5 3 2 4 2" xfId="14743"/>
    <cellStyle name="Normal 4 2 2 5 3 2 5" xfId="10261"/>
    <cellStyle name="Normal 4 2 2 5 3 3" xfId="1978"/>
    <cellStyle name="Normal 4 2 2 5 3 3 2" xfId="6460"/>
    <cellStyle name="Normal 4 2 2 5 3 3 2 2" xfId="15490"/>
    <cellStyle name="Normal 4 2 2 5 3 3 3" xfId="11008"/>
    <cellStyle name="Normal 4 2 2 5 3 4" xfId="3472"/>
    <cellStyle name="Normal 4 2 2 5 3 4 2" xfId="7954"/>
    <cellStyle name="Normal 4 2 2 5 3 4 2 2" xfId="16984"/>
    <cellStyle name="Normal 4 2 2 5 3 4 3" xfId="12502"/>
    <cellStyle name="Normal 4 2 2 5 3 5" xfId="4966"/>
    <cellStyle name="Normal 4 2 2 5 3 5 2" xfId="13996"/>
    <cellStyle name="Normal 4 2 2 5 3 6" xfId="9514"/>
    <cellStyle name="Normal 4 2 2 5 4" xfId="670"/>
    <cellStyle name="Normal 4 2 2 5 4 2" xfId="1417"/>
    <cellStyle name="Normal 4 2 2 5 4 2 2" xfId="2911"/>
    <cellStyle name="Normal 4 2 2 5 4 2 2 2" xfId="7393"/>
    <cellStyle name="Normal 4 2 2 5 4 2 2 2 2" xfId="16423"/>
    <cellStyle name="Normal 4 2 2 5 4 2 2 3" xfId="11941"/>
    <cellStyle name="Normal 4 2 2 5 4 2 3" xfId="4405"/>
    <cellStyle name="Normal 4 2 2 5 4 2 3 2" xfId="8887"/>
    <cellStyle name="Normal 4 2 2 5 4 2 3 2 2" xfId="17917"/>
    <cellStyle name="Normal 4 2 2 5 4 2 3 3" xfId="13435"/>
    <cellStyle name="Normal 4 2 2 5 4 2 4" xfId="5899"/>
    <cellStyle name="Normal 4 2 2 5 4 2 4 2" xfId="14929"/>
    <cellStyle name="Normal 4 2 2 5 4 2 5" xfId="10447"/>
    <cellStyle name="Normal 4 2 2 5 4 3" xfId="2164"/>
    <cellStyle name="Normal 4 2 2 5 4 3 2" xfId="6646"/>
    <cellStyle name="Normal 4 2 2 5 4 3 2 2" xfId="15676"/>
    <cellStyle name="Normal 4 2 2 5 4 3 3" xfId="11194"/>
    <cellStyle name="Normal 4 2 2 5 4 4" xfId="3658"/>
    <cellStyle name="Normal 4 2 2 5 4 4 2" xfId="8140"/>
    <cellStyle name="Normal 4 2 2 5 4 4 2 2" xfId="17170"/>
    <cellStyle name="Normal 4 2 2 5 4 4 3" xfId="12688"/>
    <cellStyle name="Normal 4 2 2 5 4 5" xfId="5152"/>
    <cellStyle name="Normal 4 2 2 5 4 5 2" xfId="14182"/>
    <cellStyle name="Normal 4 2 2 5 4 6" xfId="9700"/>
    <cellStyle name="Normal 4 2 2 5 5" xfId="857"/>
    <cellStyle name="Normal 4 2 2 5 5 2" xfId="2351"/>
    <cellStyle name="Normal 4 2 2 5 5 2 2" xfId="6833"/>
    <cellStyle name="Normal 4 2 2 5 5 2 2 2" xfId="15863"/>
    <cellStyle name="Normal 4 2 2 5 5 2 3" xfId="11381"/>
    <cellStyle name="Normal 4 2 2 5 5 3" xfId="3845"/>
    <cellStyle name="Normal 4 2 2 5 5 3 2" xfId="8327"/>
    <cellStyle name="Normal 4 2 2 5 5 3 2 2" xfId="17357"/>
    <cellStyle name="Normal 4 2 2 5 5 3 3" xfId="12875"/>
    <cellStyle name="Normal 4 2 2 5 5 4" xfId="5339"/>
    <cellStyle name="Normal 4 2 2 5 5 4 2" xfId="14369"/>
    <cellStyle name="Normal 4 2 2 5 5 5" xfId="9887"/>
    <cellStyle name="Normal 4 2 2 5 6" xfId="1606"/>
    <cellStyle name="Normal 4 2 2 5 6 2" xfId="6088"/>
    <cellStyle name="Normal 4 2 2 5 6 2 2" xfId="15118"/>
    <cellStyle name="Normal 4 2 2 5 6 3" xfId="10636"/>
    <cellStyle name="Normal 4 2 2 5 7" xfId="3100"/>
    <cellStyle name="Normal 4 2 2 5 7 2" xfId="7582"/>
    <cellStyle name="Normal 4 2 2 5 7 2 2" xfId="16612"/>
    <cellStyle name="Normal 4 2 2 5 7 3" xfId="12130"/>
    <cellStyle name="Normal 4 2 2 5 8" xfId="4594"/>
    <cellStyle name="Normal 4 2 2 5 8 2" xfId="13624"/>
    <cellStyle name="Normal 4 2 2 5 9" xfId="9142"/>
    <cellStyle name="Normal 4 2 2 6" xfId="137"/>
    <cellStyle name="Normal 4 2 2 6 2" xfId="323"/>
    <cellStyle name="Normal 4 2 2 6 2 2" xfId="1066"/>
    <cellStyle name="Normal 4 2 2 6 2 2 2" xfId="2560"/>
    <cellStyle name="Normal 4 2 2 6 2 2 2 2" xfId="7042"/>
    <cellStyle name="Normal 4 2 2 6 2 2 2 2 2" xfId="16072"/>
    <cellStyle name="Normal 4 2 2 6 2 2 2 3" xfId="11590"/>
    <cellStyle name="Normal 4 2 2 6 2 2 3" xfId="4054"/>
    <cellStyle name="Normal 4 2 2 6 2 2 3 2" xfId="8536"/>
    <cellStyle name="Normal 4 2 2 6 2 2 3 2 2" xfId="17566"/>
    <cellStyle name="Normal 4 2 2 6 2 2 3 3" xfId="13084"/>
    <cellStyle name="Normal 4 2 2 6 2 2 4" xfId="5548"/>
    <cellStyle name="Normal 4 2 2 6 2 2 4 2" xfId="14578"/>
    <cellStyle name="Normal 4 2 2 6 2 2 5" xfId="10096"/>
    <cellStyle name="Normal 4 2 2 6 2 3" xfId="1817"/>
    <cellStyle name="Normal 4 2 2 6 2 3 2" xfId="6299"/>
    <cellStyle name="Normal 4 2 2 6 2 3 2 2" xfId="15329"/>
    <cellStyle name="Normal 4 2 2 6 2 3 3" xfId="10847"/>
    <cellStyle name="Normal 4 2 2 6 2 4" xfId="3311"/>
    <cellStyle name="Normal 4 2 2 6 2 4 2" xfId="7793"/>
    <cellStyle name="Normal 4 2 2 6 2 4 2 2" xfId="16823"/>
    <cellStyle name="Normal 4 2 2 6 2 4 3" xfId="12341"/>
    <cellStyle name="Normal 4 2 2 6 2 5" xfId="4805"/>
    <cellStyle name="Normal 4 2 2 6 2 5 2" xfId="13835"/>
    <cellStyle name="Normal 4 2 2 6 2 6" xfId="9353"/>
    <cellStyle name="Normal 4 2 2 6 3" xfId="509"/>
    <cellStyle name="Normal 4 2 2 6 3 2" xfId="1256"/>
    <cellStyle name="Normal 4 2 2 6 3 2 2" xfId="2750"/>
    <cellStyle name="Normal 4 2 2 6 3 2 2 2" xfId="7232"/>
    <cellStyle name="Normal 4 2 2 6 3 2 2 2 2" xfId="16262"/>
    <cellStyle name="Normal 4 2 2 6 3 2 2 3" xfId="11780"/>
    <cellStyle name="Normal 4 2 2 6 3 2 3" xfId="4244"/>
    <cellStyle name="Normal 4 2 2 6 3 2 3 2" xfId="8726"/>
    <cellStyle name="Normal 4 2 2 6 3 2 3 2 2" xfId="17756"/>
    <cellStyle name="Normal 4 2 2 6 3 2 3 3" xfId="13274"/>
    <cellStyle name="Normal 4 2 2 6 3 2 4" xfId="5738"/>
    <cellStyle name="Normal 4 2 2 6 3 2 4 2" xfId="14768"/>
    <cellStyle name="Normal 4 2 2 6 3 2 5" xfId="10286"/>
    <cellStyle name="Normal 4 2 2 6 3 3" xfId="2003"/>
    <cellStyle name="Normal 4 2 2 6 3 3 2" xfId="6485"/>
    <cellStyle name="Normal 4 2 2 6 3 3 2 2" xfId="15515"/>
    <cellStyle name="Normal 4 2 2 6 3 3 3" xfId="11033"/>
    <cellStyle name="Normal 4 2 2 6 3 4" xfId="3497"/>
    <cellStyle name="Normal 4 2 2 6 3 4 2" xfId="7979"/>
    <cellStyle name="Normal 4 2 2 6 3 4 2 2" xfId="17009"/>
    <cellStyle name="Normal 4 2 2 6 3 4 3" xfId="12527"/>
    <cellStyle name="Normal 4 2 2 6 3 5" xfId="4991"/>
    <cellStyle name="Normal 4 2 2 6 3 5 2" xfId="14021"/>
    <cellStyle name="Normal 4 2 2 6 3 6" xfId="9539"/>
    <cellStyle name="Normal 4 2 2 6 4" xfId="695"/>
    <cellStyle name="Normal 4 2 2 6 4 2" xfId="1442"/>
    <cellStyle name="Normal 4 2 2 6 4 2 2" xfId="2936"/>
    <cellStyle name="Normal 4 2 2 6 4 2 2 2" xfId="7418"/>
    <cellStyle name="Normal 4 2 2 6 4 2 2 2 2" xfId="16448"/>
    <cellStyle name="Normal 4 2 2 6 4 2 2 3" xfId="11966"/>
    <cellStyle name="Normal 4 2 2 6 4 2 3" xfId="4430"/>
    <cellStyle name="Normal 4 2 2 6 4 2 3 2" xfId="8912"/>
    <cellStyle name="Normal 4 2 2 6 4 2 3 2 2" xfId="17942"/>
    <cellStyle name="Normal 4 2 2 6 4 2 3 3" xfId="13460"/>
    <cellStyle name="Normal 4 2 2 6 4 2 4" xfId="5924"/>
    <cellStyle name="Normal 4 2 2 6 4 2 4 2" xfId="14954"/>
    <cellStyle name="Normal 4 2 2 6 4 2 5" xfId="10472"/>
    <cellStyle name="Normal 4 2 2 6 4 3" xfId="2189"/>
    <cellStyle name="Normal 4 2 2 6 4 3 2" xfId="6671"/>
    <cellStyle name="Normal 4 2 2 6 4 3 2 2" xfId="15701"/>
    <cellStyle name="Normal 4 2 2 6 4 3 3" xfId="11219"/>
    <cellStyle name="Normal 4 2 2 6 4 4" xfId="3683"/>
    <cellStyle name="Normal 4 2 2 6 4 4 2" xfId="8165"/>
    <cellStyle name="Normal 4 2 2 6 4 4 2 2" xfId="17195"/>
    <cellStyle name="Normal 4 2 2 6 4 4 3" xfId="12713"/>
    <cellStyle name="Normal 4 2 2 6 4 5" xfId="5177"/>
    <cellStyle name="Normal 4 2 2 6 4 5 2" xfId="14207"/>
    <cellStyle name="Normal 4 2 2 6 4 6" xfId="9725"/>
    <cellStyle name="Normal 4 2 2 6 5" xfId="882"/>
    <cellStyle name="Normal 4 2 2 6 5 2" xfId="2376"/>
    <cellStyle name="Normal 4 2 2 6 5 2 2" xfId="6858"/>
    <cellStyle name="Normal 4 2 2 6 5 2 2 2" xfId="15888"/>
    <cellStyle name="Normal 4 2 2 6 5 2 3" xfId="11406"/>
    <cellStyle name="Normal 4 2 2 6 5 3" xfId="3870"/>
    <cellStyle name="Normal 4 2 2 6 5 3 2" xfId="8352"/>
    <cellStyle name="Normal 4 2 2 6 5 3 2 2" xfId="17382"/>
    <cellStyle name="Normal 4 2 2 6 5 3 3" xfId="12900"/>
    <cellStyle name="Normal 4 2 2 6 5 4" xfId="5364"/>
    <cellStyle name="Normal 4 2 2 6 5 4 2" xfId="14394"/>
    <cellStyle name="Normal 4 2 2 6 5 5" xfId="9912"/>
    <cellStyle name="Normal 4 2 2 6 6" xfId="1631"/>
    <cellStyle name="Normal 4 2 2 6 6 2" xfId="6113"/>
    <cellStyle name="Normal 4 2 2 6 6 2 2" xfId="15143"/>
    <cellStyle name="Normal 4 2 2 6 6 3" xfId="10661"/>
    <cellStyle name="Normal 4 2 2 6 7" xfId="3125"/>
    <cellStyle name="Normal 4 2 2 6 7 2" xfId="7607"/>
    <cellStyle name="Normal 4 2 2 6 7 2 2" xfId="16637"/>
    <cellStyle name="Normal 4 2 2 6 7 3" xfId="12155"/>
    <cellStyle name="Normal 4 2 2 6 8" xfId="4619"/>
    <cellStyle name="Normal 4 2 2 6 8 2" xfId="13649"/>
    <cellStyle name="Normal 4 2 2 6 9" xfId="9167"/>
    <cellStyle name="Normal 4 2 2 7" xfId="160"/>
    <cellStyle name="Normal 4 2 2 7 2" xfId="346"/>
    <cellStyle name="Normal 4 2 2 7 2 2" xfId="1089"/>
    <cellStyle name="Normal 4 2 2 7 2 2 2" xfId="2583"/>
    <cellStyle name="Normal 4 2 2 7 2 2 2 2" xfId="7065"/>
    <cellStyle name="Normal 4 2 2 7 2 2 2 2 2" xfId="16095"/>
    <cellStyle name="Normal 4 2 2 7 2 2 2 3" xfId="11613"/>
    <cellStyle name="Normal 4 2 2 7 2 2 3" xfId="4077"/>
    <cellStyle name="Normal 4 2 2 7 2 2 3 2" xfId="8559"/>
    <cellStyle name="Normal 4 2 2 7 2 2 3 2 2" xfId="17589"/>
    <cellStyle name="Normal 4 2 2 7 2 2 3 3" xfId="13107"/>
    <cellStyle name="Normal 4 2 2 7 2 2 4" xfId="5571"/>
    <cellStyle name="Normal 4 2 2 7 2 2 4 2" xfId="14601"/>
    <cellStyle name="Normal 4 2 2 7 2 2 5" xfId="10119"/>
    <cellStyle name="Normal 4 2 2 7 2 3" xfId="1840"/>
    <cellStyle name="Normal 4 2 2 7 2 3 2" xfId="6322"/>
    <cellStyle name="Normal 4 2 2 7 2 3 2 2" xfId="15352"/>
    <cellStyle name="Normal 4 2 2 7 2 3 3" xfId="10870"/>
    <cellStyle name="Normal 4 2 2 7 2 4" xfId="3334"/>
    <cellStyle name="Normal 4 2 2 7 2 4 2" xfId="7816"/>
    <cellStyle name="Normal 4 2 2 7 2 4 2 2" xfId="16846"/>
    <cellStyle name="Normal 4 2 2 7 2 4 3" xfId="12364"/>
    <cellStyle name="Normal 4 2 2 7 2 5" xfId="4828"/>
    <cellStyle name="Normal 4 2 2 7 2 5 2" xfId="13858"/>
    <cellStyle name="Normal 4 2 2 7 2 6" xfId="9376"/>
    <cellStyle name="Normal 4 2 2 7 3" xfId="532"/>
    <cellStyle name="Normal 4 2 2 7 3 2" xfId="1279"/>
    <cellStyle name="Normal 4 2 2 7 3 2 2" xfId="2773"/>
    <cellStyle name="Normal 4 2 2 7 3 2 2 2" xfId="7255"/>
    <cellStyle name="Normal 4 2 2 7 3 2 2 2 2" xfId="16285"/>
    <cellStyle name="Normal 4 2 2 7 3 2 2 3" xfId="11803"/>
    <cellStyle name="Normal 4 2 2 7 3 2 3" xfId="4267"/>
    <cellStyle name="Normal 4 2 2 7 3 2 3 2" xfId="8749"/>
    <cellStyle name="Normal 4 2 2 7 3 2 3 2 2" xfId="17779"/>
    <cellStyle name="Normal 4 2 2 7 3 2 3 3" xfId="13297"/>
    <cellStyle name="Normal 4 2 2 7 3 2 4" xfId="5761"/>
    <cellStyle name="Normal 4 2 2 7 3 2 4 2" xfId="14791"/>
    <cellStyle name="Normal 4 2 2 7 3 2 5" xfId="10309"/>
    <cellStyle name="Normal 4 2 2 7 3 3" xfId="2026"/>
    <cellStyle name="Normal 4 2 2 7 3 3 2" xfId="6508"/>
    <cellStyle name="Normal 4 2 2 7 3 3 2 2" xfId="15538"/>
    <cellStyle name="Normal 4 2 2 7 3 3 3" xfId="11056"/>
    <cellStyle name="Normal 4 2 2 7 3 4" xfId="3520"/>
    <cellStyle name="Normal 4 2 2 7 3 4 2" xfId="8002"/>
    <cellStyle name="Normal 4 2 2 7 3 4 2 2" xfId="17032"/>
    <cellStyle name="Normal 4 2 2 7 3 4 3" xfId="12550"/>
    <cellStyle name="Normal 4 2 2 7 3 5" xfId="5014"/>
    <cellStyle name="Normal 4 2 2 7 3 5 2" xfId="14044"/>
    <cellStyle name="Normal 4 2 2 7 3 6" xfId="9562"/>
    <cellStyle name="Normal 4 2 2 7 4" xfId="718"/>
    <cellStyle name="Normal 4 2 2 7 4 2" xfId="1465"/>
    <cellStyle name="Normal 4 2 2 7 4 2 2" xfId="2959"/>
    <cellStyle name="Normal 4 2 2 7 4 2 2 2" xfId="7441"/>
    <cellStyle name="Normal 4 2 2 7 4 2 2 2 2" xfId="16471"/>
    <cellStyle name="Normal 4 2 2 7 4 2 2 3" xfId="11989"/>
    <cellStyle name="Normal 4 2 2 7 4 2 3" xfId="4453"/>
    <cellStyle name="Normal 4 2 2 7 4 2 3 2" xfId="8935"/>
    <cellStyle name="Normal 4 2 2 7 4 2 3 2 2" xfId="17965"/>
    <cellStyle name="Normal 4 2 2 7 4 2 3 3" xfId="13483"/>
    <cellStyle name="Normal 4 2 2 7 4 2 4" xfId="5947"/>
    <cellStyle name="Normal 4 2 2 7 4 2 4 2" xfId="14977"/>
    <cellStyle name="Normal 4 2 2 7 4 2 5" xfId="10495"/>
    <cellStyle name="Normal 4 2 2 7 4 3" xfId="2212"/>
    <cellStyle name="Normal 4 2 2 7 4 3 2" xfId="6694"/>
    <cellStyle name="Normal 4 2 2 7 4 3 2 2" xfId="15724"/>
    <cellStyle name="Normal 4 2 2 7 4 3 3" xfId="11242"/>
    <cellStyle name="Normal 4 2 2 7 4 4" xfId="3706"/>
    <cellStyle name="Normal 4 2 2 7 4 4 2" xfId="8188"/>
    <cellStyle name="Normal 4 2 2 7 4 4 2 2" xfId="17218"/>
    <cellStyle name="Normal 4 2 2 7 4 4 3" xfId="12736"/>
    <cellStyle name="Normal 4 2 2 7 4 5" xfId="5200"/>
    <cellStyle name="Normal 4 2 2 7 4 5 2" xfId="14230"/>
    <cellStyle name="Normal 4 2 2 7 4 6" xfId="9748"/>
    <cellStyle name="Normal 4 2 2 7 5" xfId="905"/>
    <cellStyle name="Normal 4 2 2 7 5 2" xfId="2399"/>
    <cellStyle name="Normal 4 2 2 7 5 2 2" xfId="6881"/>
    <cellStyle name="Normal 4 2 2 7 5 2 2 2" xfId="15911"/>
    <cellStyle name="Normal 4 2 2 7 5 2 3" xfId="11429"/>
    <cellStyle name="Normal 4 2 2 7 5 3" xfId="3893"/>
    <cellStyle name="Normal 4 2 2 7 5 3 2" xfId="8375"/>
    <cellStyle name="Normal 4 2 2 7 5 3 2 2" xfId="17405"/>
    <cellStyle name="Normal 4 2 2 7 5 3 3" xfId="12923"/>
    <cellStyle name="Normal 4 2 2 7 5 4" xfId="5387"/>
    <cellStyle name="Normal 4 2 2 7 5 4 2" xfId="14417"/>
    <cellStyle name="Normal 4 2 2 7 5 5" xfId="9935"/>
    <cellStyle name="Normal 4 2 2 7 6" xfId="1654"/>
    <cellStyle name="Normal 4 2 2 7 6 2" xfId="6136"/>
    <cellStyle name="Normal 4 2 2 7 6 2 2" xfId="15166"/>
    <cellStyle name="Normal 4 2 2 7 6 3" xfId="10684"/>
    <cellStyle name="Normal 4 2 2 7 7" xfId="3148"/>
    <cellStyle name="Normal 4 2 2 7 7 2" xfId="7630"/>
    <cellStyle name="Normal 4 2 2 7 7 2 2" xfId="16660"/>
    <cellStyle name="Normal 4 2 2 7 7 3" xfId="12178"/>
    <cellStyle name="Normal 4 2 2 7 8" xfId="4642"/>
    <cellStyle name="Normal 4 2 2 7 8 2" xfId="13672"/>
    <cellStyle name="Normal 4 2 2 7 9" xfId="9190"/>
    <cellStyle name="Normal 4 2 2 8" xfId="183"/>
    <cellStyle name="Normal 4 2 2 8 2" xfId="369"/>
    <cellStyle name="Normal 4 2 2 8 2 2" xfId="1112"/>
    <cellStyle name="Normal 4 2 2 8 2 2 2" xfId="2606"/>
    <cellStyle name="Normal 4 2 2 8 2 2 2 2" xfId="7088"/>
    <cellStyle name="Normal 4 2 2 8 2 2 2 2 2" xfId="16118"/>
    <cellStyle name="Normal 4 2 2 8 2 2 2 3" xfId="11636"/>
    <cellStyle name="Normal 4 2 2 8 2 2 3" xfId="4100"/>
    <cellStyle name="Normal 4 2 2 8 2 2 3 2" xfId="8582"/>
    <cellStyle name="Normal 4 2 2 8 2 2 3 2 2" xfId="17612"/>
    <cellStyle name="Normal 4 2 2 8 2 2 3 3" xfId="13130"/>
    <cellStyle name="Normal 4 2 2 8 2 2 4" xfId="5594"/>
    <cellStyle name="Normal 4 2 2 8 2 2 4 2" xfId="14624"/>
    <cellStyle name="Normal 4 2 2 8 2 2 5" xfId="10142"/>
    <cellStyle name="Normal 4 2 2 8 2 3" xfId="1863"/>
    <cellStyle name="Normal 4 2 2 8 2 3 2" xfId="6345"/>
    <cellStyle name="Normal 4 2 2 8 2 3 2 2" xfId="15375"/>
    <cellStyle name="Normal 4 2 2 8 2 3 3" xfId="10893"/>
    <cellStyle name="Normal 4 2 2 8 2 4" xfId="3357"/>
    <cellStyle name="Normal 4 2 2 8 2 4 2" xfId="7839"/>
    <cellStyle name="Normal 4 2 2 8 2 4 2 2" xfId="16869"/>
    <cellStyle name="Normal 4 2 2 8 2 4 3" xfId="12387"/>
    <cellStyle name="Normal 4 2 2 8 2 5" xfId="4851"/>
    <cellStyle name="Normal 4 2 2 8 2 5 2" xfId="13881"/>
    <cellStyle name="Normal 4 2 2 8 2 6" xfId="9399"/>
    <cellStyle name="Normal 4 2 2 8 3" xfId="555"/>
    <cellStyle name="Normal 4 2 2 8 3 2" xfId="1302"/>
    <cellStyle name="Normal 4 2 2 8 3 2 2" xfId="2796"/>
    <cellStyle name="Normal 4 2 2 8 3 2 2 2" xfId="7278"/>
    <cellStyle name="Normal 4 2 2 8 3 2 2 2 2" xfId="16308"/>
    <cellStyle name="Normal 4 2 2 8 3 2 2 3" xfId="11826"/>
    <cellStyle name="Normal 4 2 2 8 3 2 3" xfId="4290"/>
    <cellStyle name="Normal 4 2 2 8 3 2 3 2" xfId="8772"/>
    <cellStyle name="Normal 4 2 2 8 3 2 3 2 2" xfId="17802"/>
    <cellStyle name="Normal 4 2 2 8 3 2 3 3" xfId="13320"/>
    <cellStyle name="Normal 4 2 2 8 3 2 4" xfId="5784"/>
    <cellStyle name="Normal 4 2 2 8 3 2 4 2" xfId="14814"/>
    <cellStyle name="Normal 4 2 2 8 3 2 5" xfId="10332"/>
    <cellStyle name="Normal 4 2 2 8 3 3" xfId="2049"/>
    <cellStyle name="Normal 4 2 2 8 3 3 2" xfId="6531"/>
    <cellStyle name="Normal 4 2 2 8 3 3 2 2" xfId="15561"/>
    <cellStyle name="Normal 4 2 2 8 3 3 3" xfId="11079"/>
    <cellStyle name="Normal 4 2 2 8 3 4" xfId="3543"/>
    <cellStyle name="Normal 4 2 2 8 3 4 2" xfId="8025"/>
    <cellStyle name="Normal 4 2 2 8 3 4 2 2" xfId="17055"/>
    <cellStyle name="Normal 4 2 2 8 3 4 3" xfId="12573"/>
    <cellStyle name="Normal 4 2 2 8 3 5" xfId="5037"/>
    <cellStyle name="Normal 4 2 2 8 3 5 2" xfId="14067"/>
    <cellStyle name="Normal 4 2 2 8 3 6" xfId="9585"/>
    <cellStyle name="Normal 4 2 2 8 4" xfId="741"/>
    <cellStyle name="Normal 4 2 2 8 4 2" xfId="1488"/>
    <cellStyle name="Normal 4 2 2 8 4 2 2" xfId="2982"/>
    <cellStyle name="Normal 4 2 2 8 4 2 2 2" xfId="7464"/>
    <cellStyle name="Normal 4 2 2 8 4 2 2 2 2" xfId="16494"/>
    <cellStyle name="Normal 4 2 2 8 4 2 2 3" xfId="12012"/>
    <cellStyle name="Normal 4 2 2 8 4 2 3" xfId="4476"/>
    <cellStyle name="Normal 4 2 2 8 4 2 3 2" xfId="8958"/>
    <cellStyle name="Normal 4 2 2 8 4 2 3 2 2" xfId="17988"/>
    <cellStyle name="Normal 4 2 2 8 4 2 3 3" xfId="13506"/>
    <cellStyle name="Normal 4 2 2 8 4 2 4" xfId="5970"/>
    <cellStyle name="Normal 4 2 2 8 4 2 4 2" xfId="15000"/>
    <cellStyle name="Normal 4 2 2 8 4 2 5" xfId="10518"/>
    <cellStyle name="Normal 4 2 2 8 4 3" xfId="2235"/>
    <cellStyle name="Normal 4 2 2 8 4 3 2" xfId="6717"/>
    <cellStyle name="Normal 4 2 2 8 4 3 2 2" xfId="15747"/>
    <cellStyle name="Normal 4 2 2 8 4 3 3" xfId="11265"/>
    <cellStyle name="Normal 4 2 2 8 4 4" xfId="3729"/>
    <cellStyle name="Normal 4 2 2 8 4 4 2" xfId="8211"/>
    <cellStyle name="Normal 4 2 2 8 4 4 2 2" xfId="17241"/>
    <cellStyle name="Normal 4 2 2 8 4 4 3" xfId="12759"/>
    <cellStyle name="Normal 4 2 2 8 4 5" xfId="5223"/>
    <cellStyle name="Normal 4 2 2 8 4 5 2" xfId="14253"/>
    <cellStyle name="Normal 4 2 2 8 4 6" xfId="9771"/>
    <cellStyle name="Normal 4 2 2 8 5" xfId="928"/>
    <cellStyle name="Normal 4 2 2 8 5 2" xfId="2422"/>
    <cellStyle name="Normal 4 2 2 8 5 2 2" xfId="6904"/>
    <cellStyle name="Normal 4 2 2 8 5 2 2 2" xfId="15934"/>
    <cellStyle name="Normal 4 2 2 8 5 2 3" xfId="11452"/>
    <cellStyle name="Normal 4 2 2 8 5 3" xfId="3916"/>
    <cellStyle name="Normal 4 2 2 8 5 3 2" xfId="8398"/>
    <cellStyle name="Normal 4 2 2 8 5 3 2 2" xfId="17428"/>
    <cellStyle name="Normal 4 2 2 8 5 3 3" xfId="12946"/>
    <cellStyle name="Normal 4 2 2 8 5 4" xfId="5410"/>
    <cellStyle name="Normal 4 2 2 8 5 4 2" xfId="14440"/>
    <cellStyle name="Normal 4 2 2 8 5 5" xfId="9958"/>
    <cellStyle name="Normal 4 2 2 8 6" xfId="1677"/>
    <cellStyle name="Normal 4 2 2 8 6 2" xfId="6159"/>
    <cellStyle name="Normal 4 2 2 8 6 2 2" xfId="15189"/>
    <cellStyle name="Normal 4 2 2 8 6 3" xfId="10707"/>
    <cellStyle name="Normal 4 2 2 8 7" xfId="3171"/>
    <cellStyle name="Normal 4 2 2 8 7 2" xfId="7653"/>
    <cellStyle name="Normal 4 2 2 8 7 2 2" xfId="16683"/>
    <cellStyle name="Normal 4 2 2 8 7 3" xfId="12201"/>
    <cellStyle name="Normal 4 2 2 8 8" xfId="4665"/>
    <cellStyle name="Normal 4 2 2 8 8 2" xfId="13695"/>
    <cellStyle name="Normal 4 2 2 8 9" xfId="9213"/>
    <cellStyle name="Normal 4 2 2 9" xfId="206"/>
    <cellStyle name="Normal 4 2 2 9 2" xfId="951"/>
    <cellStyle name="Normal 4 2 2 9 2 2" xfId="2445"/>
    <cellStyle name="Normal 4 2 2 9 2 2 2" xfId="6927"/>
    <cellStyle name="Normal 4 2 2 9 2 2 2 2" xfId="15957"/>
    <cellStyle name="Normal 4 2 2 9 2 2 3" xfId="11475"/>
    <cellStyle name="Normal 4 2 2 9 2 3" xfId="3939"/>
    <cellStyle name="Normal 4 2 2 9 2 3 2" xfId="8421"/>
    <cellStyle name="Normal 4 2 2 9 2 3 2 2" xfId="17451"/>
    <cellStyle name="Normal 4 2 2 9 2 3 3" xfId="12969"/>
    <cellStyle name="Normal 4 2 2 9 2 4" xfId="5433"/>
    <cellStyle name="Normal 4 2 2 9 2 4 2" xfId="14463"/>
    <cellStyle name="Normal 4 2 2 9 2 5" xfId="9981"/>
    <cellStyle name="Normal 4 2 2 9 3" xfId="1700"/>
    <cellStyle name="Normal 4 2 2 9 3 2" xfId="6182"/>
    <cellStyle name="Normal 4 2 2 9 3 2 2" xfId="15212"/>
    <cellStyle name="Normal 4 2 2 9 3 3" xfId="10730"/>
    <cellStyle name="Normal 4 2 2 9 4" xfId="3194"/>
    <cellStyle name="Normal 4 2 2 9 4 2" xfId="7676"/>
    <cellStyle name="Normal 4 2 2 9 4 2 2" xfId="16706"/>
    <cellStyle name="Normal 4 2 2 9 4 3" xfId="12224"/>
    <cellStyle name="Normal 4 2 2 9 5" xfId="4688"/>
    <cellStyle name="Normal 4 2 2 9 5 2" xfId="13718"/>
    <cellStyle name="Normal 4 2 2 9 6" xfId="9236"/>
    <cellStyle name="Normal 4 2 3" xfId="33"/>
    <cellStyle name="Normal 4 2 3 2" xfId="219"/>
    <cellStyle name="Normal 4 2 3 2 2" xfId="964"/>
    <cellStyle name="Normal 4 2 3 2 2 2" xfId="2458"/>
    <cellStyle name="Normal 4 2 3 2 2 2 2" xfId="6940"/>
    <cellStyle name="Normal 4 2 3 2 2 2 2 2" xfId="15970"/>
    <cellStyle name="Normal 4 2 3 2 2 2 3" xfId="11488"/>
    <cellStyle name="Normal 4 2 3 2 2 3" xfId="3952"/>
    <cellStyle name="Normal 4 2 3 2 2 3 2" xfId="8434"/>
    <cellStyle name="Normal 4 2 3 2 2 3 2 2" xfId="17464"/>
    <cellStyle name="Normal 4 2 3 2 2 3 3" xfId="12982"/>
    <cellStyle name="Normal 4 2 3 2 2 4" xfId="5446"/>
    <cellStyle name="Normal 4 2 3 2 2 4 2" xfId="14476"/>
    <cellStyle name="Normal 4 2 3 2 2 5" xfId="9994"/>
    <cellStyle name="Normal 4 2 3 2 3" xfId="1713"/>
    <cellStyle name="Normal 4 2 3 2 3 2" xfId="6195"/>
    <cellStyle name="Normal 4 2 3 2 3 2 2" xfId="15225"/>
    <cellStyle name="Normal 4 2 3 2 3 3" xfId="10743"/>
    <cellStyle name="Normal 4 2 3 2 4" xfId="3207"/>
    <cellStyle name="Normal 4 2 3 2 4 2" xfId="7689"/>
    <cellStyle name="Normal 4 2 3 2 4 2 2" xfId="16719"/>
    <cellStyle name="Normal 4 2 3 2 4 3" xfId="12237"/>
    <cellStyle name="Normal 4 2 3 2 5" xfId="4701"/>
    <cellStyle name="Normal 4 2 3 2 5 2" xfId="13731"/>
    <cellStyle name="Normal 4 2 3 2 6" xfId="9249"/>
    <cellStyle name="Normal 4 2 3 3" xfId="405"/>
    <cellStyle name="Normal 4 2 3 3 2" xfId="1152"/>
    <cellStyle name="Normal 4 2 3 3 2 2" xfId="2646"/>
    <cellStyle name="Normal 4 2 3 3 2 2 2" xfId="7128"/>
    <cellStyle name="Normal 4 2 3 3 2 2 2 2" xfId="16158"/>
    <cellStyle name="Normal 4 2 3 3 2 2 3" xfId="11676"/>
    <cellStyle name="Normal 4 2 3 3 2 3" xfId="4140"/>
    <cellStyle name="Normal 4 2 3 3 2 3 2" xfId="8622"/>
    <cellStyle name="Normal 4 2 3 3 2 3 2 2" xfId="17652"/>
    <cellStyle name="Normal 4 2 3 3 2 3 3" xfId="13170"/>
    <cellStyle name="Normal 4 2 3 3 2 4" xfId="5634"/>
    <cellStyle name="Normal 4 2 3 3 2 4 2" xfId="14664"/>
    <cellStyle name="Normal 4 2 3 3 2 5" xfId="10182"/>
    <cellStyle name="Normal 4 2 3 3 3" xfId="1899"/>
    <cellStyle name="Normal 4 2 3 3 3 2" xfId="6381"/>
    <cellStyle name="Normal 4 2 3 3 3 2 2" xfId="15411"/>
    <cellStyle name="Normal 4 2 3 3 3 3" xfId="10929"/>
    <cellStyle name="Normal 4 2 3 3 4" xfId="3393"/>
    <cellStyle name="Normal 4 2 3 3 4 2" xfId="7875"/>
    <cellStyle name="Normal 4 2 3 3 4 2 2" xfId="16905"/>
    <cellStyle name="Normal 4 2 3 3 4 3" xfId="12423"/>
    <cellStyle name="Normal 4 2 3 3 5" xfId="4887"/>
    <cellStyle name="Normal 4 2 3 3 5 2" xfId="13917"/>
    <cellStyle name="Normal 4 2 3 3 6" xfId="9435"/>
    <cellStyle name="Normal 4 2 3 4" xfId="591"/>
    <cellStyle name="Normal 4 2 3 4 2" xfId="1338"/>
    <cellStyle name="Normal 4 2 3 4 2 2" xfId="2832"/>
    <cellStyle name="Normal 4 2 3 4 2 2 2" xfId="7314"/>
    <cellStyle name="Normal 4 2 3 4 2 2 2 2" xfId="16344"/>
    <cellStyle name="Normal 4 2 3 4 2 2 3" xfId="11862"/>
    <cellStyle name="Normal 4 2 3 4 2 3" xfId="4326"/>
    <cellStyle name="Normal 4 2 3 4 2 3 2" xfId="8808"/>
    <cellStyle name="Normal 4 2 3 4 2 3 2 2" xfId="17838"/>
    <cellStyle name="Normal 4 2 3 4 2 3 3" xfId="13356"/>
    <cellStyle name="Normal 4 2 3 4 2 4" xfId="5820"/>
    <cellStyle name="Normal 4 2 3 4 2 4 2" xfId="14850"/>
    <cellStyle name="Normal 4 2 3 4 2 5" xfId="10368"/>
    <cellStyle name="Normal 4 2 3 4 3" xfId="2085"/>
    <cellStyle name="Normal 4 2 3 4 3 2" xfId="6567"/>
    <cellStyle name="Normal 4 2 3 4 3 2 2" xfId="15597"/>
    <cellStyle name="Normal 4 2 3 4 3 3" xfId="11115"/>
    <cellStyle name="Normal 4 2 3 4 4" xfId="3579"/>
    <cellStyle name="Normal 4 2 3 4 4 2" xfId="8061"/>
    <cellStyle name="Normal 4 2 3 4 4 2 2" xfId="17091"/>
    <cellStyle name="Normal 4 2 3 4 4 3" xfId="12609"/>
    <cellStyle name="Normal 4 2 3 4 5" xfId="5073"/>
    <cellStyle name="Normal 4 2 3 4 5 2" xfId="14103"/>
    <cellStyle name="Normal 4 2 3 4 6" xfId="9621"/>
    <cellStyle name="Normal 4 2 3 5" xfId="778"/>
    <cellStyle name="Normal 4 2 3 5 2" xfId="2272"/>
    <cellStyle name="Normal 4 2 3 5 2 2" xfId="6754"/>
    <cellStyle name="Normal 4 2 3 5 2 2 2" xfId="15784"/>
    <cellStyle name="Normal 4 2 3 5 2 3" xfId="11302"/>
    <cellStyle name="Normal 4 2 3 5 3" xfId="3766"/>
    <cellStyle name="Normal 4 2 3 5 3 2" xfId="8248"/>
    <cellStyle name="Normal 4 2 3 5 3 2 2" xfId="17278"/>
    <cellStyle name="Normal 4 2 3 5 3 3" xfId="12796"/>
    <cellStyle name="Normal 4 2 3 5 4" xfId="5260"/>
    <cellStyle name="Normal 4 2 3 5 4 2" xfId="14290"/>
    <cellStyle name="Normal 4 2 3 5 5" xfId="9808"/>
    <cellStyle name="Normal 4 2 3 6" xfId="1527"/>
    <cellStyle name="Normal 4 2 3 6 2" xfId="6009"/>
    <cellStyle name="Normal 4 2 3 6 2 2" xfId="15039"/>
    <cellStyle name="Normal 4 2 3 6 3" xfId="10557"/>
    <cellStyle name="Normal 4 2 3 7" xfId="3021"/>
    <cellStyle name="Normal 4 2 3 7 2" xfId="7503"/>
    <cellStyle name="Normal 4 2 3 7 2 2" xfId="16533"/>
    <cellStyle name="Normal 4 2 3 7 3" xfId="12051"/>
    <cellStyle name="Normal 4 2 3 8" xfId="4515"/>
    <cellStyle name="Normal 4 2 3 8 2" xfId="13545"/>
    <cellStyle name="Normal 4 2 3 9" xfId="9063"/>
    <cellStyle name="Normal 4 2 4" xfId="56"/>
    <cellStyle name="Normal 4 2 4 2" xfId="242"/>
    <cellStyle name="Normal 4 2 4 2 2" xfId="987"/>
    <cellStyle name="Normal 4 2 4 2 2 2" xfId="2481"/>
    <cellStyle name="Normal 4 2 4 2 2 2 2" xfId="6963"/>
    <cellStyle name="Normal 4 2 4 2 2 2 2 2" xfId="15993"/>
    <cellStyle name="Normal 4 2 4 2 2 2 3" xfId="11511"/>
    <cellStyle name="Normal 4 2 4 2 2 3" xfId="3975"/>
    <cellStyle name="Normal 4 2 4 2 2 3 2" xfId="8457"/>
    <cellStyle name="Normal 4 2 4 2 2 3 2 2" xfId="17487"/>
    <cellStyle name="Normal 4 2 4 2 2 3 3" xfId="13005"/>
    <cellStyle name="Normal 4 2 4 2 2 4" xfId="5469"/>
    <cellStyle name="Normal 4 2 4 2 2 4 2" xfId="14499"/>
    <cellStyle name="Normal 4 2 4 2 2 5" xfId="10017"/>
    <cellStyle name="Normal 4 2 4 2 3" xfId="1736"/>
    <cellStyle name="Normal 4 2 4 2 3 2" xfId="6218"/>
    <cellStyle name="Normal 4 2 4 2 3 2 2" xfId="15248"/>
    <cellStyle name="Normal 4 2 4 2 3 3" xfId="10766"/>
    <cellStyle name="Normal 4 2 4 2 4" xfId="3230"/>
    <cellStyle name="Normal 4 2 4 2 4 2" xfId="7712"/>
    <cellStyle name="Normal 4 2 4 2 4 2 2" xfId="16742"/>
    <cellStyle name="Normal 4 2 4 2 4 3" xfId="12260"/>
    <cellStyle name="Normal 4 2 4 2 5" xfId="4724"/>
    <cellStyle name="Normal 4 2 4 2 5 2" xfId="13754"/>
    <cellStyle name="Normal 4 2 4 2 6" xfId="9272"/>
    <cellStyle name="Normal 4 2 4 3" xfId="428"/>
    <cellStyle name="Normal 4 2 4 3 2" xfId="1175"/>
    <cellStyle name="Normal 4 2 4 3 2 2" xfId="2669"/>
    <cellStyle name="Normal 4 2 4 3 2 2 2" xfId="7151"/>
    <cellStyle name="Normal 4 2 4 3 2 2 2 2" xfId="16181"/>
    <cellStyle name="Normal 4 2 4 3 2 2 3" xfId="11699"/>
    <cellStyle name="Normal 4 2 4 3 2 3" xfId="4163"/>
    <cellStyle name="Normal 4 2 4 3 2 3 2" xfId="8645"/>
    <cellStyle name="Normal 4 2 4 3 2 3 2 2" xfId="17675"/>
    <cellStyle name="Normal 4 2 4 3 2 3 3" xfId="13193"/>
    <cellStyle name="Normal 4 2 4 3 2 4" xfId="5657"/>
    <cellStyle name="Normal 4 2 4 3 2 4 2" xfId="14687"/>
    <cellStyle name="Normal 4 2 4 3 2 5" xfId="10205"/>
    <cellStyle name="Normal 4 2 4 3 3" xfId="1922"/>
    <cellStyle name="Normal 4 2 4 3 3 2" xfId="6404"/>
    <cellStyle name="Normal 4 2 4 3 3 2 2" xfId="15434"/>
    <cellStyle name="Normal 4 2 4 3 3 3" xfId="10952"/>
    <cellStyle name="Normal 4 2 4 3 4" xfId="3416"/>
    <cellStyle name="Normal 4 2 4 3 4 2" xfId="7898"/>
    <cellStyle name="Normal 4 2 4 3 4 2 2" xfId="16928"/>
    <cellStyle name="Normal 4 2 4 3 4 3" xfId="12446"/>
    <cellStyle name="Normal 4 2 4 3 5" xfId="4910"/>
    <cellStyle name="Normal 4 2 4 3 5 2" xfId="13940"/>
    <cellStyle name="Normal 4 2 4 3 6" xfId="9458"/>
    <cellStyle name="Normal 4 2 4 4" xfId="614"/>
    <cellStyle name="Normal 4 2 4 4 2" xfId="1361"/>
    <cellStyle name="Normal 4 2 4 4 2 2" xfId="2855"/>
    <cellStyle name="Normal 4 2 4 4 2 2 2" xfId="7337"/>
    <cellStyle name="Normal 4 2 4 4 2 2 2 2" xfId="16367"/>
    <cellStyle name="Normal 4 2 4 4 2 2 3" xfId="11885"/>
    <cellStyle name="Normal 4 2 4 4 2 3" xfId="4349"/>
    <cellStyle name="Normal 4 2 4 4 2 3 2" xfId="8831"/>
    <cellStyle name="Normal 4 2 4 4 2 3 2 2" xfId="17861"/>
    <cellStyle name="Normal 4 2 4 4 2 3 3" xfId="13379"/>
    <cellStyle name="Normal 4 2 4 4 2 4" xfId="5843"/>
    <cellStyle name="Normal 4 2 4 4 2 4 2" xfId="14873"/>
    <cellStyle name="Normal 4 2 4 4 2 5" xfId="10391"/>
    <cellStyle name="Normal 4 2 4 4 3" xfId="2108"/>
    <cellStyle name="Normal 4 2 4 4 3 2" xfId="6590"/>
    <cellStyle name="Normal 4 2 4 4 3 2 2" xfId="15620"/>
    <cellStyle name="Normal 4 2 4 4 3 3" xfId="11138"/>
    <cellStyle name="Normal 4 2 4 4 4" xfId="3602"/>
    <cellStyle name="Normal 4 2 4 4 4 2" xfId="8084"/>
    <cellStyle name="Normal 4 2 4 4 4 2 2" xfId="17114"/>
    <cellStyle name="Normal 4 2 4 4 4 3" xfId="12632"/>
    <cellStyle name="Normal 4 2 4 4 5" xfId="5096"/>
    <cellStyle name="Normal 4 2 4 4 5 2" xfId="14126"/>
    <cellStyle name="Normal 4 2 4 4 6" xfId="9644"/>
    <cellStyle name="Normal 4 2 4 5" xfId="801"/>
    <cellStyle name="Normal 4 2 4 5 2" xfId="2295"/>
    <cellStyle name="Normal 4 2 4 5 2 2" xfId="6777"/>
    <cellStyle name="Normal 4 2 4 5 2 2 2" xfId="15807"/>
    <cellStyle name="Normal 4 2 4 5 2 3" xfId="11325"/>
    <cellStyle name="Normal 4 2 4 5 3" xfId="3789"/>
    <cellStyle name="Normal 4 2 4 5 3 2" xfId="8271"/>
    <cellStyle name="Normal 4 2 4 5 3 2 2" xfId="17301"/>
    <cellStyle name="Normal 4 2 4 5 3 3" xfId="12819"/>
    <cellStyle name="Normal 4 2 4 5 4" xfId="5283"/>
    <cellStyle name="Normal 4 2 4 5 4 2" xfId="14313"/>
    <cellStyle name="Normal 4 2 4 5 5" xfId="9831"/>
    <cellStyle name="Normal 4 2 4 6" xfId="1550"/>
    <cellStyle name="Normal 4 2 4 6 2" xfId="6032"/>
    <cellStyle name="Normal 4 2 4 6 2 2" xfId="15062"/>
    <cellStyle name="Normal 4 2 4 6 3" xfId="10580"/>
    <cellStyle name="Normal 4 2 4 7" xfId="3044"/>
    <cellStyle name="Normal 4 2 4 7 2" xfId="7526"/>
    <cellStyle name="Normal 4 2 4 7 2 2" xfId="16556"/>
    <cellStyle name="Normal 4 2 4 7 3" xfId="12074"/>
    <cellStyle name="Normal 4 2 4 8" xfId="4538"/>
    <cellStyle name="Normal 4 2 4 8 2" xfId="13568"/>
    <cellStyle name="Normal 4 2 4 9" xfId="9086"/>
    <cellStyle name="Normal 4 2 5" xfId="80"/>
    <cellStyle name="Normal 4 2 5 2" xfId="266"/>
    <cellStyle name="Normal 4 2 5 2 2" xfId="1010"/>
    <cellStyle name="Normal 4 2 5 2 2 2" xfId="2504"/>
    <cellStyle name="Normal 4 2 5 2 2 2 2" xfId="6986"/>
    <cellStyle name="Normal 4 2 5 2 2 2 2 2" xfId="16016"/>
    <cellStyle name="Normal 4 2 5 2 2 2 3" xfId="11534"/>
    <cellStyle name="Normal 4 2 5 2 2 3" xfId="3998"/>
    <cellStyle name="Normal 4 2 5 2 2 3 2" xfId="8480"/>
    <cellStyle name="Normal 4 2 5 2 2 3 2 2" xfId="17510"/>
    <cellStyle name="Normal 4 2 5 2 2 3 3" xfId="13028"/>
    <cellStyle name="Normal 4 2 5 2 2 4" xfId="5492"/>
    <cellStyle name="Normal 4 2 5 2 2 4 2" xfId="14522"/>
    <cellStyle name="Normal 4 2 5 2 2 5" xfId="10040"/>
    <cellStyle name="Normal 4 2 5 2 3" xfId="1760"/>
    <cellStyle name="Normal 4 2 5 2 3 2" xfId="6242"/>
    <cellStyle name="Normal 4 2 5 2 3 2 2" xfId="15272"/>
    <cellStyle name="Normal 4 2 5 2 3 3" xfId="10790"/>
    <cellStyle name="Normal 4 2 5 2 4" xfId="3254"/>
    <cellStyle name="Normal 4 2 5 2 4 2" xfId="7736"/>
    <cellStyle name="Normal 4 2 5 2 4 2 2" xfId="16766"/>
    <cellStyle name="Normal 4 2 5 2 4 3" xfId="12284"/>
    <cellStyle name="Normal 4 2 5 2 5" xfId="4748"/>
    <cellStyle name="Normal 4 2 5 2 5 2" xfId="13778"/>
    <cellStyle name="Normal 4 2 5 2 6" xfId="9296"/>
    <cellStyle name="Normal 4 2 5 3" xfId="452"/>
    <cellStyle name="Normal 4 2 5 3 2" xfId="1199"/>
    <cellStyle name="Normal 4 2 5 3 2 2" xfId="2693"/>
    <cellStyle name="Normal 4 2 5 3 2 2 2" xfId="7175"/>
    <cellStyle name="Normal 4 2 5 3 2 2 2 2" xfId="16205"/>
    <cellStyle name="Normal 4 2 5 3 2 2 3" xfId="11723"/>
    <cellStyle name="Normal 4 2 5 3 2 3" xfId="4187"/>
    <cellStyle name="Normal 4 2 5 3 2 3 2" xfId="8669"/>
    <cellStyle name="Normal 4 2 5 3 2 3 2 2" xfId="17699"/>
    <cellStyle name="Normal 4 2 5 3 2 3 3" xfId="13217"/>
    <cellStyle name="Normal 4 2 5 3 2 4" xfId="5681"/>
    <cellStyle name="Normal 4 2 5 3 2 4 2" xfId="14711"/>
    <cellStyle name="Normal 4 2 5 3 2 5" xfId="10229"/>
    <cellStyle name="Normal 4 2 5 3 3" xfId="1946"/>
    <cellStyle name="Normal 4 2 5 3 3 2" xfId="6428"/>
    <cellStyle name="Normal 4 2 5 3 3 2 2" xfId="15458"/>
    <cellStyle name="Normal 4 2 5 3 3 3" xfId="10976"/>
    <cellStyle name="Normal 4 2 5 3 4" xfId="3440"/>
    <cellStyle name="Normal 4 2 5 3 4 2" xfId="7922"/>
    <cellStyle name="Normal 4 2 5 3 4 2 2" xfId="16952"/>
    <cellStyle name="Normal 4 2 5 3 4 3" xfId="12470"/>
    <cellStyle name="Normal 4 2 5 3 5" xfId="4934"/>
    <cellStyle name="Normal 4 2 5 3 5 2" xfId="13964"/>
    <cellStyle name="Normal 4 2 5 3 6" xfId="9482"/>
    <cellStyle name="Normal 4 2 5 4" xfId="638"/>
    <cellStyle name="Normal 4 2 5 4 2" xfId="1385"/>
    <cellStyle name="Normal 4 2 5 4 2 2" xfId="2879"/>
    <cellStyle name="Normal 4 2 5 4 2 2 2" xfId="7361"/>
    <cellStyle name="Normal 4 2 5 4 2 2 2 2" xfId="16391"/>
    <cellStyle name="Normal 4 2 5 4 2 2 3" xfId="11909"/>
    <cellStyle name="Normal 4 2 5 4 2 3" xfId="4373"/>
    <cellStyle name="Normal 4 2 5 4 2 3 2" xfId="8855"/>
    <cellStyle name="Normal 4 2 5 4 2 3 2 2" xfId="17885"/>
    <cellStyle name="Normal 4 2 5 4 2 3 3" xfId="13403"/>
    <cellStyle name="Normal 4 2 5 4 2 4" xfId="5867"/>
    <cellStyle name="Normal 4 2 5 4 2 4 2" xfId="14897"/>
    <cellStyle name="Normal 4 2 5 4 2 5" xfId="10415"/>
    <cellStyle name="Normal 4 2 5 4 3" xfId="2132"/>
    <cellStyle name="Normal 4 2 5 4 3 2" xfId="6614"/>
    <cellStyle name="Normal 4 2 5 4 3 2 2" xfId="15644"/>
    <cellStyle name="Normal 4 2 5 4 3 3" xfId="11162"/>
    <cellStyle name="Normal 4 2 5 4 4" xfId="3626"/>
    <cellStyle name="Normal 4 2 5 4 4 2" xfId="8108"/>
    <cellStyle name="Normal 4 2 5 4 4 2 2" xfId="17138"/>
    <cellStyle name="Normal 4 2 5 4 4 3" xfId="12656"/>
    <cellStyle name="Normal 4 2 5 4 5" xfId="5120"/>
    <cellStyle name="Normal 4 2 5 4 5 2" xfId="14150"/>
    <cellStyle name="Normal 4 2 5 4 6" xfId="9668"/>
    <cellStyle name="Normal 4 2 5 5" xfId="825"/>
    <cellStyle name="Normal 4 2 5 5 2" xfId="2319"/>
    <cellStyle name="Normal 4 2 5 5 2 2" xfId="6801"/>
    <cellStyle name="Normal 4 2 5 5 2 2 2" xfId="15831"/>
    <cellStyle name="Normal 4 2 5 5 2 3" xfId="11349"/>
    <cellStyle name="Normal 4 2 5 5 3" xfId="3813"/>
    <cellStyle name="Normal 4 2 5 5 3 2" xfId="8295"/>
    <cellStyle name="Normal 4 2 5 5 3 2 2" xfId="17325"/>
    <cellStyle name="Normal 4 2 5 5 3 3" xfId="12843"/>
    <cellStyle name="Normal 4 2 5 5 4" xfId="5307"/>
    <cellStyle name="Normal 4 2 5 5 4 2" xfId="14337"/>
    <cellStyle name="Normal 4 2 5 5 5" xfId="9855"/>
    <cellStyle name="Normal 4 2 5 6" xfId="1574"/>
    <cellStyle name="Normal 4 2 5 6 2" xfId="6056"/>
    <cellStyle name="Normal 4 2 5 6 2 2" xfId="15086"/>
    <cellStyle name="Normal 4 2 5 6 3" xfId="10604"/>
    <cellStyle name="Normal 4 2 5 7" xfId="3068"/>
    <cellStyle name="Normal 4 2 5 7 2" xfId="7550"/>
    <cellStyle name="Normal 4 2 5 7 2 2" xfId="16580"/>
    <cellStyle name="Normal 4 2 5 7 3" xfId="12098"/>
    <cellStyle name="Normal 4 2 5 8" xfId="4562"/>
    <cellStyle name="Normal 4 2 5 8 2" xfId="13592"/>
    <cellStyle name="Normal 4 2 5 9" xfId="9110"/>
    <cellStyle name="Normal 4 2 6" xfId="111"/>
    <cellStyle name="Normal 4 2 6 2" xfId="297"/>
    <cellStyle name="Normal 4 2 6 2 2" xfId="1040"/>
    <cellStyle name="Normal 4 2 6 2 2 2" xfId="2534"/>
    <cellStyle name="Normal 4 2 6 2 2 2 2" xfId="7016"/>
    <cellStyle name="Normal 4 2 6 2 2 2 2 2" xfId="16046"/>
    <cellStyle name="Normal 4 2 6 2 2 2 3" xfId="11564"/>
    <cellStyle name="Normal 4 2 6 2 2 3" xfId="4028"/>
    <cellStyle name="Normal 4 2 6 2 2 3 2" xfId="8510"/>
    <cellStyle name="Normal 4 2 6 2 2 3 2 2" xfId="17540"/>
    <cellStyle name="Normal 4 2 6 2 2 3 3" xfId="13058"/>
    <cellStyle name="Normal 4 2 6 2 2 4" xfId="5522"/>
    <cellStyle name="Normal 4 2 6 2 2 4 2" xfId="14552"/>
    <cellStyle name="Normal 4 2 6 2 2 5" xfId="10070"/>
    <cellStyle name="Normal 4 2 6 2 3" xfId="1791"/>
    <cellStyle name="Normal 4 2 6 2 3 2" xfId="6273"/>
    <cellStyle name="Normal 4 2 6 2 3 2 2" xfId="15303"/>
    <cellStyle name="Normal 4 2 6 2 3 3" xfId="10821"/>
    <cellStyle name="Normal 4 2 6 2 4" xfId="3285"/>
    <cellStyle name="Normal 4 2 6 2 4 2" xfId="7767"/>
    <cellStyle name="Normal 4 2 6 2 4 2 2" xfId="16797"/>
    <cellStyle name="Normal 4 2 6 2 4 3" xfId="12315"/>
    <cellStyle name="Normal 4 2 6 2 5" xfId="4779"/>
    <cellStyle name="Normal 4 2 6 2 5 2" xfId="13809"/>
    <cellStyle name="Normal 4 2 6 2 6" xfId="9327"/>
    <cellStyle name="Normal 4 2 6 3" xfId="483"/>
    <cellStyle name="Normal 4 2 6 3 2" xfId="1230"/>
    <cellStyle name="Normal 4 2 6 3 2 2" xfId="2724"/>
    <cellStyle name="Normal 4 2 6 3 2 2 2" xfId="7206"/>
    <cellStyle name="Normal 4 2 6 3 2 2 2 2" xfId="16236"/>
    <cellStyle name="Normal 4 2 6 3 2 2 3" xfId="11754"/>
    <cellStyle name="Normal 4 2 6 3 2 3" xfId="4218"/>
    <cellStyle name="Normal 4 2 6 3 2 3 2" xfId="8700"/>
    <cellStyle name="Normal 4 2 6 3 2 3 2 2" xfId="17730"/>
    <cellStyle name="Normal 4 2 6 3 2 3 3" xfId="13248"/>
    <cellStyle name="Normal 4 2 6 3 2 4" xfId="5712"/>
    <cellStyle name="Normal 4 2 6 3 2 4 2" xfId="14742"/>
    <cellStyle name="Normal 4 2 6 3 2 5" xfId="10260"/>
    <cellStyle name="Normal 4 2 6 3 3" xfId="1977"/>
    <cellStyle name="Normal 4 2 6 3 3 2" xfId="6459"/>
    <cellStyle name="Normal 4 2 6 3 3 2 2" xfId="15489"/>
    <cellStyle name="Normal 4 2 6 3 3 3" xfId="11007"/>
    <cellStyle name="Normal 4 2 6 3 4" xfId="3471"/>
    <cellStyle name="Normal 4 2 6 3 4 2" xfId="7953"/>
    <cellStyle name="Normal 4 2 6 3 4 2 2" xfId="16983"/>
    <cellStyle name="Normal 4 2 6 3 4 3" xfId="12501"/>
    <cellStyle name="Normal 4 2 6 3 5" xfId="4965"/>
    <cellStyle name="Normal 4 2 6 3 5 2" xfId="13995"/>
    <cellStyle name="Normal 4 2 6 3 6" xfId="9513"/>
    <cellStyle name="Normal 4 2 6 4" xfId="669"/>
    <cellStyle name="Normal 4 2 6 4 2" xfId="1416"/>
    <cellStyle name="Normal 4 2 6 4 2 2" xfId="2910"/>
    <cellStyle name="Normal 4 2 6 4 2 2 2" xfId="7392"/>
    <cellStyle name="Normal 4 2 6 4 2 2 2 2" xfId="16422"/>
    <cellStyle name="Normal 4 2 6 4 2 2 3" xfId="11940"/>
    <cellStyle name="Normal 4 2 6 4 2 3" xfId="4404"/>
    <cellStyle name="Normal 4 2 6 4 2 3 2" xfId="8886"/>
    <cellStyle name="Normal 4 2 6 4 2 3 2 2" xfId="17916"/>
    <cellStyle name="Normal 4 2 6 4 2 3 3" xfId="13434"/>
    <cellStyle name="Normal 4 2 6 4 2 4" xfId="5898"/>
    <cellStyle name="Normal 4 2 6 4 2 4 2" xfId="14928"/>
    <cellStyle name="Normal 4 2 6 4 2 5" xfId="10446"/>
    <cellStyle name="Normal 4 2 6 4 3" xfId="2163"/>
    <cellStyle name="Normal 4 2 6 4 3 2" xfId="6645"/>
    <cellStyle name="Normal 4 2 6 4 3 2 2" xfId="15675"/>
    <cellStyle name="Normal 4 2 6 4 3 3" xfId="11193"/>
    <cellStyle name="Normal 4 2 6 4 4" xfId="3657"/>
    <cellStyle name="Normal 4 2 6 4 4 2" xfId="8139"/>
    <cellStyle name="Normal 4 2 6 4 4 2 2" xfId="17169"/>
    <cellStyle name="Normal 4 2 6 4 4 3" xfId="12687"/>
    <cellStyle name="Normal 4 2 6 4 5" xfId="5151"/>
    <cellStyle name="Normal 4 2 6 4 5 2" xfId="14181"/>
    <cellStyle name="Normal 4 2 6 4 6" xfId="9699"/>
    <cellStyle name="Normal 4 2 6 5" xfId="856"/>
    <cellStyle name="Normal 4 2 6 5 2" xfId="2350"/>
    <cellStyle name="Normal 4 2 6 5 2 2" xfId="6832"/>
    <cellStyle name="Normal 4 2 6 5 2 2 2" xfId="15862"/>
    <cellStyle name="Normal 4 2 6 5 2 3" xfId="11380"/>
    <cellStyle name="Normal 4 2 6 5 3" xfId="3844"/>
    <cellStyle name="Normal 4 2 6 5 3 2" xfId="8326"/>
    <cellStyle name="Normal 4 2 6 5 3 2 2" xfId="17356"/>
    <cellStyle name="Normal 4 2 6 5 3 3" xfId="12874"/>
    <cellStyle name="Normal 4 2 6 5 4" xfId="5338"/>
    <cellStyle name="Normal 4 2 6 5 4 2" xfId="14368"/>
    <cellStyle name="Normal 4 2 6 5 5" xfId="9886"/>
    <cellStyle name="Normal 4 2 6 6" xfId="1605"/>
    <cellStyle name="Normal 4 2 6 6 2" xfId="6087"/>
    <cellStyle name="Normal 4 2 6 6 2 2" xfId="15117"/>
    <cellStyle name="Normal 4 2 6 6 3" xfId="10635"/>
    <cellStyle name="Normal 4 2 6 7" xfId="3099"/>
    <cellStyle name="Normal 4 2 6 7 2" xfId="7581"/>
    <cellStyle name="Normal 4 2 6 7 2 2" xfId="16611"/>
    <cellStyle name="Normal 4 2 6 7 3" xfId="12129"/>
    <cellStyle name="Normal 4 2 6 8" xfId="4593"/>
    <cellStyle name="Normal 4 2 6 8 2" xfId="13623"/>
    <cellStyle name="Normal 4 2 6 9" xfId="9141"/>
    <cellStyle name="Normal 4 2 7" xfId="127"/>
    <cellStyle name="Normal 4 2 7 2" xfId="313"/>
    <cellStyle name="Normal 4 2 7 2 2" xfId="1056"/>
    <cellStyle name="Normal 4 2 7 2 2 2" xfId="2550"/>
    <cellStyle name="Normal 4 2 7 2 2 2 2" xfId="7032"/>
    <cellStyle name="Normal 4 2 7 2 2 2 2 2" xfId="16062"/>
    <cellStyle name="Normal 4 2 7 2 2 2 3" xfId="11580"/>
    <cellStyle name="Normal 4 2 7 2 2 3" xfId="4044"/>
    <cellStyle name="Normal 4 2 7 2 2 3 2" xfId="8526"/>
    <cellStyle name="Normal 4 2 7 2 2 3 2 2" xfId="17556"/>
    <cellStyle name="Normal 4 2 7 2 2 3 3" xfId="13074"/>
    <cellStyle name="Normal 4 2 7 2 2 4" xfId="5538"/>
    <cellStyle name="Normal 4 2 7 2 2 4 2" xfId="14568"/>
    <cellStyle name="Normal 4 2 7 2 2 5" xfId="10086"/>
    <cellStyle name="Normal 4 2 7 2 3" xfId="1807"/>
    <cellStyle name="Normal 4 2 7 2 3 2" xfId="6289"/>
    <cellStyle name="Normal 4 2 7 2 3 2 2" xfId="15319"/>
    <cellStyle name="Normal 4 2 7 2 3 3" xfId="10837"/>
    <cellStyle name="Normal 4 2 7 2 4" xfId="3301"/>
    <cellStyle name="Normal 4 2 7 2 4 2" xfId="7783"/>
    <cellStyle name="Normal 4 2 7 2 4 2 2" xfId="16813"/>
    <cellStyle name="Normal 4 2 7 2 4 3" xfId="12331"/>
    <cellStyle name="Normal 4 2 7 2 5" xfId="4795"/>
    <cellStyle name="Normal 4 2 7 2 5 2" xfId="13825"/>
    <cellStyle name="Normal 4 2 7 2 6" xfId="9343"/>
    <cellStyle name="Normal 4 2 7 3" xfId="499"/>
    <cellStyle name="Normal 4 2 7 3 2" xfId="1246"/>
    <cellStyle name="Normal 4 2 7 3 2 2" xfId="2740"/>
    <cellStyle name="Normal 4 2 7 3 2 2 2" xfId="7222"/>
    <cellStyle name="Normal 4 2 7 3 2 2 2 2" xfId="16252"/>
    <cellStyle name="Normal 4 2 7 3 2 2 3" xfId="11770"/>
    <cellStyle name="Normal 4 2 7 3 2 3" xfId="4234"/>
    <cellStyle name="Normal 4 2 7 3 2 3 2" xfId="8716"/>
    <cellStyle name="Normal 4 2 7 3 2 3 2 2" xfId="17746"/>
    <cellStyle name="Normal 4 2 7 3 2 3 3" xfId="13264"/>
    <cellStyle name="Normal 4 2 7 3 2 4" xfId="5728"/>
    <cellStyle name="Normal 4 2 7 3 2 4 2" xfId="14758"/>
    <cellStyle name="Normal 4 2 7 3 2 5" xfId="10276"/>
    <cellStyle name="Normal 4 2 7 3 3" xfId="1993"/>
    <cellStyle name="Normal 4 2 7 3 3 2" xfId="6475"/>
    <cellStyle name="Normal 4 2 7 3 3 2 2" xfId="15505"/>
    <cellStyle name="Normal 4 2 7 3 3 3" xfId="11023"/>
    <cellStyle name="Normal 4 2 7 3 4" xfId="3487"/>
    <cellStyle name="Normal 4 2 7 3 4 2" xfId="7969"/>
    <cellStyle name="Normal 4 2 7 3 4 2 2" xfId="16999"/>
    <cellStyle name="Normal 4 2 7 3 4 3" xfId="12517"/>
    <cellStyle name="Normal 4 2 7 3 5" xfId="4981"/>
    <cellStyle name="Normal 4 2 7 3 5 2" xfId="14011"/>
    <cellStyle name="Normal 4 2 7 3 6" xfId="9529"/>
    <cellStyle name="Normal 4 2 7 4" xfId="685"/>
    <cellStyle name="Normal 4 2 7 4 2" xfId="1432"/>
    <cellStyle name="Normal 4 2 7 4 2 2" xfId="2926"/>
    <cellStyle name="Normal 4 2 7 4 2 2 2" xfId="7408"/>
    <cellStyle name="Normal 4 2 7 4 2 2 2 2" xfId="16438"/>
    <cellStyle name="Normal 4 2 7 4 2 2 3" xfId="11956"/>
    <cellStyle name="Normal 4 2 7 4 2 3" xfId="4420"/>
    <cellStyle name="Normal 4 2 7 4 2 3 2" xfId="8902"/>
    <cellStyle name="Normal 4 2 7 4 2 3 2 2" xfId="17932"/>
    <cellStyle name="Normal 4 2 7 4 2 3 3" xfId="13450"/>
    <cellStyle name="Normal 4 2 7 4 2 4" xfId="5914"/>
    <cellStyle name="Normal 4 2 7 4 2 4 2" xfId="14944"/>
    <cellStyle name="Normal 4 2 7 4 2 5" xfId="10462"/>
    <cellStyle name="Normal 4 2 7 4 3" xfId="2179"/>
    <cellStyle name="Normal 4 2 7 4 3 2" xfId="6661"/>
    <cellStyle name="Normal 4 2 7 4 3 2 2" xfId="15691"/>
    <cellStyle name="Normal 4 2 7 4 3 3" xfId="11209"/>
    <cellStyle name="Normal 4 2 7 4 4" xfId="3673"/>
    <cellStyle name="Normal 4 2 7 4 4 2" xfId="8155"/>
    <cellStyle name="Normal 4 2 7 4 4 2 2" xfId="17185"/>
    <cellStyle name="Normal 4 2 7 4 4 3" xfId="12703"/>
    <cellStyle name="Normal 4 2 7 4 5" xfId="5167"/>
    <cellStyle name="Normal 4 2 7 4 5 2" xfId="14197"/>
    <cellStyle name="Normal 4 2 7 4 6" xfId="9715"/>
    <cellStyle name="Normal 4 2 7 5" xfId="872"/>
    <cellStyle name="Normal 4 2 7 5 2" xfId="2366"/>
    <cellStyle name="Normal 4 2 7 5 2 2" xfId="6848"/>
    <cellStyle name="Normal 4 2 7 5 2 2 2" xfId="15878"/>
    <cellStyle name="Normal 4 2 7 5 2 3" xfId="11396"/>
    <cellStyle name="Normal 4 2 7 5 3" xfId="3860"/>
    <cellStyle name="Normal 4 2 7 5 3 2" xfId="8342"/>
    <cellStyle name="Normal 4 2 7 5 3 2 2" xfId="17372"/>
    <cellStyle name="Normal 4 2 7 5 3 3" xfId="12890"/>
    <cellStyle name="Normal 4 2 7 5 4" xfId="5354"/>
    <cellStyle name="Normal 4 2 7 5 4 2" xfId="14384"/>
    <cellStyle name="Normal 4 2 7 5 5" xfId="9902"/>
    <cellStyle name="Normal 4 2 7 6" xfId="1621"/>
    <cellStyle name="Normal 4 2 7 6 2" xfId="6103"/>
    <cellStyle name="Normal 4 2 7 6 2 2" xfId="15133"/>
    <cellStyle name="Normal 4 2 7 6 3" xfId="10651"/>
    <cellStyle name="Normal 4 2 7 7" xfId="3115"/>
    <cellStyle name="Normal 4 2 7 7 2" xfId="7597"/>
    <cellStyle name="Normal 4 2 7 7 2 2" xfId="16627"/>
    <cellStyle name="Normal 4 2 7 7 3" xfId="12145"/>
    <cellStyle name="Normal 4 2 7 8" xfId="4609"/>
    <cellStyle name="Normal 4 2 7 8 2" xfId="13639"/>
    <cellStyle name="Normal 4 2 7 9" xfId="9157"/>
    <cellStyle name="Normal 4 2 8" xfId="150"/>
    <cellStyle name="Normal 4 2 8 2" xfId="336"/>
    <cellStyle name="Normal 4 2 8 2 2" xfId="1079"/>
    <cellStyle name="Normal 4 2 8 2 2 2" xfId="2573"/>
    <cellStyle name="Normal 4 2 8 2 2 2 2" xfId="7055"/>
    <cellStyle name="Normal 4 2 8 2 2 2 2 2" xfId="16085"/>
    <cellStyle name="Normal 4 2 8 2 2 2 3" xfId="11603"/>
    <cellStyle name="Normal 4 2 8 2 2 3" xfId="4067"/>
    <cellStyle name="Normal 4 2 8 2 2 3 2" xfId="8549"/>
    <cellStyle name="Normal 4 2 8 2 2 3 2 2" xfId="17579"/>
    <cellStyle name="Normal 4 2 8 2 2 3 3" xfId="13097"/>
    <cellStyle name="Normal 4 2 8 2 2 4" xfId="5561"/>
    <cellStyle name="Normal 4 2 8 2 2 4 2" xfId="14591"/>
    <cellStyle name="Normal 4 2 8 2 2 5" xfId="10109"/>
    <cellStyle name="Normal 4 2 8 2 3" xfId="1830"/>
    <cellStyle name="Normal 4 2 8 2 3 2" xfId="6312"/>
    <cellStyle name="Normal 4 2 8 2 3 2 2" xfId="15342"/>
    <cellStyle name="Normal 4 2 8 2 3 3" xfId="10860"/>
    <cellStyle name="Normal 4 2 8 2 4" xfId="3324"/>
    <cellStyle name="Normal 4 2 8 2 4 2" xfId="7806"/>
    <cellStyle name="Normal 4 2 8 2 4 2 2" xfId="16836"/>
    <cellStyle name="Normal 4 2 8 2 4 3" xfId="12354"/>
    <cellStyle name="Normal 4 2 8 2 5" xfId="4818"/>
    <cellStyle name="Normal 4 2 8 2 5 2" xfId="13848"/>
    <cellStyle name="Normal 4 2 8 2 6" xfId="9366"/>
    <cellStyle name="Normal 4 2 8 3" xfId="522"/>
    <cellStyle name="Normal 4 2 8 3 2" xfId="1269"/>
    <cellStyle name="Normal 4 2 8 3 2 2" xfId="2763"/>
    <cellStyle name="Normal 4 2 8 3 2 2 2" xfId="7245"/>
    <cellStyle name="Normal 4 2 8 3 2 2 2 2" xfId="16275"/>
    <cellStyle name="Normal 4 2 8 3 2 2 3" xfId="11793"/>
    <cellStyle name="Normal 4 2 8 3 2 3" xfId="4257"/>
    <cellStyle name="Normal 4 2 8 3 2 3 2" xfId="8739"/>
    <cellStyle name="Normal 4 2 8 3 2 3 2 2" xfId="17769"/>
    <cellStyle name="Normal 4 2 8 3 2 3 3" xfId="13287"/>
    <cellStyle name="Normal 4 2 8 3 2 4" xfId="5751"/>
    <cellStyle name="Normal 4 2 8 3 2 4 2" xfId="14781"/>
    <cellStyle name="Normal 4 2 8 3 2 5" xfId="10299"/>
    <cellStyle name="Normal 4 2 8 3 3" xfId="2016"/>
    <cellStyle name="Normal 4 2 8 3 3 2" xfId="6498"/>
    <cellStyle name="Normal 4 2 8 3 3 2 2" xfId="15528"/>
    <cellStyle name="Normal 4 2 8 3 3 3" xfId="11046"/>
    <cellStyle name="Normal 4 2 8 3 4" xfId="3510"/>
    <cellStyle name="Normal 4 2 8 3 4 2" xfId="7992"/>
    <cellStyle name="Normal 4 2 8 3 4 2 2" xfId="17022"/>
    <cellStyle name="Normal 4 2 8 3 4 3" xfId="12540"/>
    <cellStyle name="Normal 4 2 8 3 5" xfId="5004"/>
    <cellStyle name="Normal 4 2 8 3 5 2" xfId="14034"/>
    <cellStyle name="Normal 4 2 8 3 6" xfId="9552"/>
    <cellStyle name="Normal 4 2 8 4" xfId="708"/>
    <cellStyle name="Normal 4 2 8 4 2" xfId="1455"/>
    <cellStyle name="Normal 4 2 8 4 2 2" xfId="2949"/>
    <cellStyle name="Normal 4 2 8 4 2 2 2" xfId="7431"/>
    <cellStyle name="Normal 4 2 8 4 2 2 2 2" xfId="16461"/>
    <cellStyle name="Normal 4 2 8 4 2 2 3" xfId="11979"/>
    <cellStyle name="Normal 4 2 8 4 2 3" xfId="4443"/>
    <cellStyle name="Normal 4 2 8 4 2 3 2" xfId="8925"/>
    <cellStyle name="Normal 4 2 8 4 2 3 2 2" xfId="17955"/>
    <cellStyle name="Normal 4 2 8 4 2 3 3" xfId="13473"/>
    <cellStyle name="Normal 4 2 8 4 2 4" xfId="5937"/>
    <cellStyle name="Normal 4 2 8 4 2 4 2" xfId="14967"/>
    <cellStyle name="Normal 4 2 8 4 2 5" xfId="10485"/>
    <cellStyle name="Normal 4 2 8 4 3" xfId="2202"/>
    <cellStyle name="Normal 4 2 8 4 3 2" xfId="6684"/>
    <cellStyle name="Normal 4 2 8 4 3 2 2" xfId="15714"/>
    <cellStyle name="Normal 4 2 8 4 3 3" xfId="11232"/>
    <cellStyle name="Normal 4 2 8 4 4" xfId="3696"/>
    <cellStyle name="Normal 4 2 8 4 4 2" xfId="8178"/>
    <cellStyle name="Normal 4 2 8 4 4 2 2" xfId="17208"/>
    <cellStyle name="Normal 4 2 8 4 4 3" xfId="12726"/>
    <cellStyle name="Normal 4 2 8 4 5" xfId="5190"/>
    <cellStyle name="Normal 4 2 8 4 5 2" xfId="14220"/>
    <cellStyle name="Normal 4 2 8 4 6" xfId="9738"/>
    <cellStyle name="Normal 4 2 8 5" xfId="895"/>
    <cellStyle name="Normal 4 2 8 5 2" xfId="2389"/>
    <cellStyle name="Normal 4 2 8 5 2 2" xfId="6871"/>
    <cellStyle name="Normal 4 2 8 5 2 2 2" xfId="15901"/>
    <cellStyle name="Normal 4 2 8 5 2 3" xfId="11419"/>
    <cellStyle name="Normal 4 2 8 5 3" xfId="3883"/>
    <cellStyle name="Normal 4 2 8 5 3 2" xfId="8365"/>
    <cellStyle name="Normal 4 2 8 5 3 2 2" xfId="17395"/>
    <cellStyle name="Normal 4 2 8 5 3 3" xfId="12913"/>
    <cellStyle name="Normal 4 2 8 5 4" xfId="5377"/>
    <cellStyle name="Normal 4 2 8 5 4 2" xfId="14407"/>
    <cellStyle name="Normal 4 2 8 5 5" xfId="9925"/>
    <cellStyle name="Normal 4 2 8 6" xfId="1644"/>
    <cellStyle name="Normal 4 2 8 6 2" xfId="6126"/>
    <cellStyle name="Normal 4 2 8 6 2 2" xfId="15156"/>
    <cellStyle name="Normal 4 2 8 6 3" xfId="10674"/>
    <cellStyle name="Normal 4 2 8 7" xfId="3138"/>
    <cellStyle name="Normal 4 2 8 7 2" xfId="7620"/>
    <cellStyle name="Normal 4 2 8 7 2 2" xfId="16650"/>
    <cellStyle name="Normal 4 2 8 7 3" xfId="12168"/>
    <cellStyle name="Normal 4 2 8 8" xfId="4632"/>
    <cellStyle name="Normal 4 2 8 8 2" xfId="13662"/>
    <cellStyle name="Normal 4 2 8 9" xfId="9180"/>
    <cellStyle name="Normal 4 2 9" xfId="173"/>
    <cellStyle name="Normal 4 2 9 2" xfId="359"/>
    <cellStyle name="Normal 4 2 9 2 2" xfId="1102"/>
    <cellStyle name="Normal 4 2 9 2 2 2" xfId="2596"/>
    <cellStyle name="Normal 4 2 9 2 2 2 2" xfId="7078"/>
    <cellStyle name="Normal 4 2 9 2 2 2 2 2" xfId="16108"/>
    <cellStyle name="Normal 4 2 9 2 2 2 3" xfId="11626"/>
    <cellStyle name="Normal 4 2 9 2 2 3" xfId="4090"/>
    <cellStyle name="Normal 4 2 9 2 2 3 2" xfId="8572"/>
    <cellStyle name="Normal 4 2 9 2 2 3 2 2" xfId="17602"/>
    <cellStyle name="Normal 4 2 9 2 2 3 3" xfId="13120"/>
    <cellStyle name="Normal 4 2 9 2 2 4" xfId="5584"/>
    <cellStyle name="Normal 4 2 9 2 2 4 2" xfId="14614"/>
    <cellStyle name="Normal 4 2 9 2 2 5" xfId="10132"/>
    <cellStyle name="Normal 4 2 9 2 3" xfId="1853"/>
    <cellStyle name="Normal 4 2 9 2 3 2" xfId="6335"/>
    <cellStyle name="Normal 4 2 9 2 3 2 2" xfId="15365"/>
    <cellStyle name="Normal 4 2 9 2 3 3" xfId="10883"/>
    <cellStyle name="Normal 4 2 9 2 4" xfId="3347"/>
    <cellStyle name="Normal 4 2 9 2 4 2" xfId="7829"/>
    <cellStyle name="Normal 4 2 9 2 4 2 2" xfId="16859"/>
    <cellStyle name="Normal 4 2 9 2 4 3" xfId="12377"/>
    <cellStyle name="Normal 4 2 9 2 5" xfId="4841"/>
    <cellStyle name="Normal 4 2 9 2 5 2" xfId="13871"/>
    <cellStyle name="Normal 4 2 9 2 6" xfId="9389"/>
    <cellStyle name="Normal 4 2 9 3" xfId="545"/>
    <cellStyle name="Normal 4 2 9 3 2" xfId="1292"/>
    <cellStyle name="Normal 4 2 9 3 2 2" xfId="2786"/>
    <cellStyle name="Normal 4 2 9 3 2 2 2" xfId="7268"/>
    <cellStyle name="Normal 4 2 9 3 2 2 2 2" xfId="16298"/>
    <cellStyle name="Normal 4 2 9 3 2 2 3" xfId="11816"/>
    <cellStyle name="Normal 4 2 9 3 2 3" xfId="4280"/>
    <cellStyle name="Normal 4 2 9 3 2 3 2" xfId="8762"/>
    <cellStyle name="Normal 4 2 9 3 2 3 2 2" xfId="17792"/>
    <cellStyle name="Normal 4 2 9 3 2 3 3" xfId="13310"/>
    <cellStyle name="Normal 4 2 9 3 2 4" xfId="5774"/>
    <cellStyle name="Normal 4 2 9 3 2 4 2" xfId="14804"/>
    <cellStyle name="Normal 4 2 9 3 2 5" xfId="10322"/>
    <cellStyle name="Normal 4 2 9 3 3" xfId="2039"/>
    <cellStyle name="Normal 4 2 9 3 3 2" xfId="6521"/>
    <cellStyle name="Normal 4 2 9 3 3 2 2" xfId="15551"/>
    <cellStyle name="Normal 4 2 9 3 3 3" xfId="11069"/>
    <cellStyle name="Normal 4 2 9 3 4" xfId="3533"/>
    <cellStyle name="Normal 4 2 9 3 4 2" xfId="8015"/>
    <cellStyle name="Normal 4 2 9 3 4 2 2" xfId="17045"/>
    <cellStyle name="Normal 4 2 9 3 4 3" xfId="12563"/>
    <cellStyle name="Normal 4 2 9 3 5" xfId="5027"/>
    <cellStyle name="Normal 4 2 9 3 5 2" xfId="14057"/>
    <cellStyle name="Normal 4 2 9 3 6" xfId="9575"/>
    <cellStyle name="Normal 4 2 9 4" xfId="731"/>
    <cellStyle name="Normal 4 2 9 4 2" xfId="1478"/>
    <cellStyle name="Normal 4 2 9 4 2 2" xfId="2972"/>
    <cellStyle name="Normal 4 2 9 4 2 2 2" xfId="7454"/>
    <cellStyle name="Normal 4 2 9 4 2 2 2 2" xfId="16484"/>
    <cellStyle name="Normal 4 2 9 4 2 2 3" xfId="12002"/>
    <cellStyle name="Normal 4 2 9 4 2 3" xfId="4466"/>
    <cellStyle name="Normal 4 2 9 4 2 3 2" xfId="8948"/>
    <cellStyle name="Normal 4 2 9 4 2 3 2 2" xfId="17978"/>
    <cellStyle name="Normal 4 2 9 4 2 3 3" xfId="13496"/>
    <cellStyle name="Normal 4 2 9 4 2 4" xfId="5960"/>
    <cellStyle name="Normal 4 2 9 4 2 4 2" xfId="14990"/>
    <cellStyle name="Normal 4 2 9 4 2 5" xfId="10508"/>
    <cellStyle name="Normal 4 2 9 4 3" xfId="2225"/>
    <cellStyle name="Normal 4 2 9 4 3 2" xfId="6707"/>
    <cellStyle name="Normal 4 2 9 4 3 2 2" xfId="15737"/>
    <cellStyle name="Normal 4 2 9 4 3 3" xfId="11255"/>
    <cellStyle name="Normal 4 2 9 4 4" xfId="3719"/>
    <cellStyle name="Normal 4 2 9 4 4 2" xfId="8201"/>
    <cellStyle name="Normal 4 2 9 4 4 2 2" xfId="17231"/>
    <cellStyle name="Normal 4 2 9 4 4 3" xfId="12749"/>
    <cellStyle name="Normal 4 2 9 4 5" xfId="5213"/>
    <cellStyle name="Normal 4 2 9 4 5 2" xfId="14243"/>
    <cellStyle name="Normal 4 2 9 4 6" xfId="9761"/>
    <cellStyle name="Normal 4 2 9 5" xfId="918"/>
    <cellStyle name="Normal 4 2 9 5 2" xfId="2412"/>
    <cellStyle name="Normal 4 2 9 5 2 2" xfId="6894"/>
    <cellStyle name="Normal 4 2 9 5 2 2 2" xfId="15924"/>
    <cellStyle name="Normal 4 2 9 5 2 3" xfId="11442"/>
    <cellStyle name="Normal 4 2 9 5 3" xfId="3906"/>
    <cellStyle name="Normal 4 2 9 5 3 2" xfId="8388"/>
    <cellStyle name="Normal 4 2 9 5 3 2 2" xfId="17418"/>
    <cellStyle name="Normal 4 2 9 5 3 3" xfId="12936"/>
    <cellStyle name="Normal 4 2 9 5 4" xfId="5400"/>
    <cellStyle name="Normal 4 2 9 5 4 2" xfId="14430"/>
    <cellStyle name="Normal 4 2 9 5 5" xfId="9948"/>
    <cellStyle name="Normal 4 2 9 6" xfId="1667"/>
    <cellStyle name="Normal 4 2 9 6 2" xfId="6149"/>
    <cellStyle name="Normal 4 2 9 6 2 2" xfId="15179"/>
    <cellStyle name="Normal 4 2 9 6 3" xfId="10697"/>
    <cellStyle name="Normal 4 2 9 7" xfId="3161"/>
    <cellStyle name="Normal 4 2 9 7 2" xfId="7643"/>
    <cellStyle name="Normal 4 2 9 7 2 2" xfId="16673"/>
    <cellStyle name="Normal 4 2 9 7 3" xfId="12191"/>
    <cellStyle name="Normal 4 2 9 8" xfId="4655"/>
    <cellStyle name="Normal 4 2 9 8 2" xfId="13685"/>
    <cellStyle name="Normal 4 2 9 9" xfId="9203"/>
    <cellStyle name="Normal 4 3" xfId="15"/>
    <cellStyle name="Normal 4 3 10" xfId="387"/>
    <cellStyle name="Normal 4 3 10 2" xfId="1134"/>
    <cellStyle name="Normal 4 3 10 2 2" xfId="2628"/>
    <cellStyle name="Normal 4 3 10 2 2 2" xfId="7110"/>
    <cellStyle name="Normal 4 3 10 2 2 2 2" xfId="16140"/>
    <cellStyle name="Normal 4 3 10 2 2 3" xfId="11658"/>
    <cellStyle name="Normal 4 3 10 2 3" xfId="4122"/>
    <cellStyle name="Normal 4 3 10 2 3 2" xfId="8604"/>
    <cellStyle name="Normal 4 3 10 2 3 2 2" xfId="17634"/>
    <cellStyle name="Normal 4 3 10 2 3 3" xfId="13152"/>
    <cellStyle name="Normal 4 3 10 2 4" xfId="5616"/>
    <cellStyle name="Normal 4 3 10 2 4 2" xfId="14646"/>
    <cellStyle name="Normal 4 3 10 2 5" xfId="10164"/>
    <cellStyle name="Normal 4 3 10 3" xfId="1881"/>
    <cellStyle name="Normal 4 3 10 3 2" xfId="6363"/>
    <cellStyle name="Normal 4 3 10 3 2 2" xfId="15393"/>
    <cellStyle name="Normal 4 3 10 3 3" xfId="10911"/>
    <cellStyle name="Normal 4 3 10 4" xfId="3375"/>
    <cellStyle name="Normal 4 3 10 4 2" xfId="7857"/>
    <cellStyle name="Normal 4 3 10 4 2 2" xfId="16887"/>
    <cellStyle name="Normal 4 3 10 4 3" xfId="12405"/>
    <cellStyle name="Normal 4 3 10 5" xfId="4869"/>
    <cellStyle name="Normal 4 3 10 5 2" xfId="13899"/>
    <cellStyle name="Normal 4 3 10 6" xfId="9417"/>
    <cellStyle name="Normal 4 3 11" xfId="573"/>
    <cellStyle name="Normal 4 3 11 2" xfId="1320"/>
    <cellStyle name="Normal 4 3 11 2 2" xfId="2814"/>
    <cellStyle name="Normal 4 3 11 2 2 2" xfId="7296"/>
    <cellStyle name="Normal 4 3 11 2 2 2 2" xfId="16326"/>
    <cellStyle name="Normal 4 3 11 2 2 3" xfId="11844"/>
    <cellStyle name="Normal 4 3 11 2 3" xfId="4308"/>
    <cellStyle name="Normal 4 3 11 2 3 2" xfId="8790"/>
    <cellStyle name="Normal 4 3 11 2 3 2 2" xfId="17820"/>
    <cellStyle name="Normal 4 3 11 2 3 3" xfId="13338"/>
    <cellStyle name="Normal 4 3 11 2 4" xfId="5802"/>
    <cellStyle name="Normal 4 3 11 2 4 2" xfId="14832"/>
    <cellStyle name="Normal 4 3 11 2 5" xfId="10350"/>
    <cellStyle name="Normal 4 3 11 3" xfId="2067"/>
    <cellStyle name="Normal 4 3 11 3 2" xfId="6549"/>
    <cellStyle name="Normal 4 3 11 3 2 2" xfId="15579"/>
    <cellStyle name="Normal 4 3 11 3 3" xfId="11097"/>
    <cellStyle name="Normal 4 3 11 4" xfId="3561"/>
    <cellStyle name="Normal 4 3 11 4 2" xfId="8043"/>
    <cellStyle name="Normal 4 3 11 4 2 2" xfId="17073"/>
    <cellStyle name="Normal 4 3 11 4 3" xfId="12591"/>
    <cellStyle name="Normal 4 3 11 5" xfId="5055"/>
    <cellStyle name="Normal 4 3 11 5 2" xfId="14085"/>
    <cellStyle name="Normal 4 3 11 6" xfId="9603"/>
    <cellStyle name="Normal 4 3 12" xfId="760"/>
    <cellStyle name="Normal 4 3 12 2" xfId="2254"/>
    <cellStyle name="Normal 4 3 12 2 2" xfId="6736"/>
    <cellStyle name="Normal 4 3 12 2 2 2" xfId="15766"/>
    <cellStyle name="Normal 4 3 12 2 3" xfId="11284"/>
    <cellStyle name="Normal 4 3 12 3" xfId="3748"/>
    <cellStyle name="Normal 4 3 12 3 2" xfId="8230"/>
    <cellStyle name="Normal 4 3 12 3 2 2" xfId="17260"/>
    <cellStyle name="Normal 4 3 12 3 3" xfId="12778"/>
    <cellStyle name="Normal 4 3 12 4" xfId="5242"/>
    <cellStyle name="Normal 4 3 12 4 2" xfId="14272"/>
    <cellStyle name="Normal 4 3 12 5" xfId="9790"/>
    <cellStyle name="Normal 4 3 13" xfId="1509"/>
    <cellStyle name="Normal 4 3 13 2" xfId="5991"/>
    <cellStyle name="Normal 4 3 13 2 2" xfId="15021"/>
    <cellStyle name="Normal 4 3 13 3" xfId="10539"/>
    <cellStyle name="Normal 4 3 14" xfId="3003"/>
    <cellStyle name="Normal 4 3 14 2" xfId="7485"/>
    <cellStyle name="Normal 4 3 14 2 2" xfId="16515"/>
    <cellStyle name="Normal 4 3 14 3" xfId="12033"/>
    <cellStyle name="Normal 4 3 15" xfId="4497"/>
    <cellStyle name="Normal 4 3 15 2" xfId="13527"/>
    <cellStyle name="Normal 4 3 16" xfId="9045"/>
    <cellStyle name="Normal 4 3 2" xfId="38"/>
    <cellStyle name="Normal 4 3 2 2" xfId="224"/>
    <cellStyle name="Normal 4 3 2 2 2" xfId="969"/>
    <cellStyle name="Normal 4 3 2 2 2 2" xfId="2463"/>
    <cellStyle name="Normal 4 3 2 2 2 2 2" xfId="6945"/>
    <cellStyle name="Normal 4 3 2 2 2 2 2 2" xfId="15975"/>
    <cellStyle name="Normal 4 3 2 2 2 2 3" xfId="11493"/>
    <cellStyle name="Normal 4 3 2 2 2 3" xfId="3957"/>
    <cellStyle name="Normal 4 3 2 2 2 3 2" xfId="8439"/>
    <cellStyle name="Normal 4 3 2 2 2 3 2 2" xfId="17469"/>
    <cellStyle name="Normal 4 3 2 2 2 3 3" xfId="12987"/>
    <cellStyle name="Normal 4 3 2 2 2 4" xfId="5451"/>
    <cellStyle name="Normal 4 3 2 2 2 4 2" xfId="14481"/>
    <cellStyle name="Normal 4 3 2 2 2 5" xfId="9999"/>
    <cellStyle name="Normal 4 3 2 2 3" xfId="1718"/>
    <cellStyle name="Normal 4 3 2 2 3 2" xfId="6200"/>
    <cellStyle name="Normal 4 3 2 2 3 2 2" xfId="15230"/>
    <cellStyle name="Normal 4 3 2 2 3 3" xfId="10748"/>
    <cellStyle name="Normal 4 3 2 2 4" xfId="3212"/>
    <cellStyle name="Normal 4 3 2 2 4 2" xfId="7694"/>
    <cellStyle name="Normal 4 3 2 2 4 2 2" xfId="16724"/>
    <cellStyle name="Normal 4 3 2 2 4 3" xfId="12242"/>
    <cellStyle name="Normal 4 3 2 2 5" xfId="4706"/>
    <cellStyle name="Normal 4 3 2 2 5 2" xfId="13736"/>
    <cellStyle name="Normal 4 3 2 2 6" xfId="9254"/>
    <cellStyle name="Normal 4 3 2 3" xfId="410"/>
    <cellStyle name="Normal 4 3 2 3 2" xfId="1157"/>
    <cellStyle name="Normal 4 3 2 3 2 2" xfId="2651"/>
    <cellStyle name="Normal 4 3 2 3 2 2 2" xfId="7133"/>
    <cellStyle name="Normal 4 3 2 3 2 2 2 2" xfId="16163"/>
    <cellStyle name="Normal 4 3 2 3 2 2 3" xfId="11681"/>
    <cellStyle name="Normal 4 3 2 3 2 3" xfId="4145"/>
    <cellStyle name="Normal 4 3 2 3 2 3 2" xfId="8627"/>
    <cellStyle name="Normal 4 3 2 3 2 3 2 2" xfId="17657"/>
    <cellStyle name="Normal 4 3 2 3 2 3 3" xfId="13175"/>
    <cellStyle name="Normal 4 3 2 3 2 4" xfId="5639"/>
    <cellStyle name="Normal 4 3 2 3 2 4 2" xfId="14669"/>
    <cellStyle name="Normal 4 3 2 3 2 5" xfId="10187"/>
    <cellStyle name="Normal 4 3 2 3 3" xfId="1904"/>
    <cellStyle name="Normal 4 3 2 3 3 2" xfId="6386"/>
    <cellStyle name="Normal 4 3 2 3 3 2 2" xfId="15416"/>
    <cellStyle name="Normal 4 3 2 3 3 3" xfId="10934"/>
    <cellStyle name="Normal 4 3 2 3 4" xfId="3398"/>
    <cellStyle name="Normal 4 3 2 3 4 2" xfId="7880"/>
    <cellStyle name="Normal 4 3 2 3 4 2 2" xfId="16910"/>
    <cellStyle name="Normal 4 3 2 3 4 3" xfId="12428"/>
    <cellStyle name="Normal 4 3 2 3 5" xfId="4892"/>
    <cellStyle name="Normal 4 3 2 3 5 2" xfId="13922"/>
    <cellStyle name="Normal 4 3 2 3 6" xfId="9440"/>
    <cellStyle name="Normal 4 3 2 4" xfId="596"/>
    <cellStyle name="Normal 4 3 2 4 2" xfId="1343"/>
    <cellStyle name="Normal 4 3 2 4 2 2" xfId="2837"/>
    <cellStyle name="Normal 4 3 2 4 2 2 2" xfId="7319"/>
    <cellStyle name="Normal 4 3 2 4 2 2 2 2" xfId="16349"/>
    <cellStyle name="Normal 4 3 2 4 2 2 3" xfId="11867"/>
    <cellStyle name="Normal 4 3 2 4 2 3" xfId="4331"/>
    <cellStyle name="Normal 4 3 2 4 2 3 2" xfId="8813"/>
    <cellStyle name="Normal 4 3 2 4 2 3 2 2" xfId="17843"/>
    <cellStyle name="Normal 4 3 2 4 2 3 3" xfId="13361"/>
    <cellStyle name="Normal 4 3 2 4 2 4" xfId="5825"/>
    <cellStyle name="Normal 4 3 2 4 2 4 2" xfId="14855"/>
    <cellStyle name="Normal 4 3 2 4 2 5" xfId="10373"/>
    <cellStyle name="Normal 4 3 2 4 3" xfId="2090"/>
    <cellStyle name="Normal 4 3 2 4 3 2" xfId="6572"/>
    <cellStyle name="Normal 4 3 2 4 3 2 2" xfId="15602"/>
    <cellStyle name="Normal 4 3 2 4 3 3" xfId="11120"/>
    <cellStyle name="Normal 4 3 2 4 4" xfId="3584"/>
    <cellStyle name="Normal 4 3 2 4 4 2" xfId="8066"/>
    <cellStyle name="Normal 4 3 2 4 4 2 2" xfId="17096"/>
    <cellStyle name="Normal 4 3 2 4 4 3" xfId="12614"/>
    <cellStyle name="Normal 4 3 2 4 5" xfId="5078"/>
    <cellStyle name="Normal 4 3 2 4 5 2" xfId="14108"/>
    <cellStyle name="Normal 4 3 2 4 6" xfId="9626"/>
    <cellStyle name="Normal 4 3 2 5" xfId="783"/>
    <cellStyle name="Normal 4 3 2 5 2" xfId="2277"/>
    <cellStyle name="Normal 4 3 2 5 2 2" xfId="6759"/>
    <cellStyle name="Normal 4 3 2 5 2 2 2" xfId="15789"/>
    <cellStyle name="Normal 4 3 2 5 2 3" xfId="11307"/>
    <cellStyle name="Normal 4 3 2 5 3" xfId="3771"/>
    <cellStyle name="Normal 4 3 2 5 3 2" xfId="8253"/>
    <cellStyle name="Normal 4 3 2 5 3 2 2" xfId="17283"/>
    <cellStyle name="Normal 4 3 2 5 3 3" xfId="12801"/>
    <cellStyle name="Normal 4 3 2 5 4" xfId="5265"/>
    <cellStyle name="Normal 4 3 2 5 4 2" xfId="14295"/>
    <cellStyle name="Normal 4 3 2 5 5" xfId="9813"/>
    <cellStyle name="Normal 4 3 2 6" xfId="1532"/>
    <cellStyle name="Normal 4 3 2 6 2" xfId="6014"/>
    <cellStyle name="Normal 4 3 2 6 2 2" xfId="15044"/>
    <cellStyle name="Normal 4 3 2 6 3" xfId="10562"/>
    <cellStyle name="Normal 4 3 2 7" xfId="3026"/>
    <cellStyle name="Normal 4 3 2 7 2" xfId="7508"/>
    <cellStyle name="Normal 4 3 2 7 2 2" xfId="16538"/>
    <cellStyle name="Normal 4 3 2 7 3" xfId="12056"/>
    <cellStyle name="Normal 4 3 2 8" xfId="4520"/>
    <cellStyle name="Normal 4 3 2 8 2" xfId="13550"/>
    <cellStyle name="Normal 4 3 2 9" xfId="9068"/>
    <cellStyle name="Normal 4 3 3" xfId="61"/>
    <cellStyle name="Normal 4 3 3 2" xfId="247"/>
    <cellStyle name="Normal 4 3 3 2 2" xfId="992"/>
    <cellStyle name="Normal 4 3 3 2 2 2" xfId="2486"/>
    <cellStyle name="Normal 4 3 3 2 2 2 2" xfId="6968"/>
    <cellStyle name="Normal 4 3 3 2 2 2 2 2" xfId="15998"/>
    <cellStyle name="Normal 4 3 3 2 2 2 3" xfId="11516"/>
    <cellStyle name="Normal 4 3 3 2 2 3" xfId="3980"/>
    <cellStyle name="Normal 4 3 3 2 2 3 2" xfId="8462"/>
    <cellStyle name="Normal 4 3 3 2 2 3 2 2" xfId="17492"/>
    <cellStyle name="Normal 4 3 3 2 2 3 3" xfId="13010"/>
    <cellStyle name="Normal 4 3 3 2 2 4" xfId="5474"/>
    <cellStyle name="Normal 4 3 3 2 2 4 2" xfId="14504"/>
    <cellStyle name="Normal 4 3 3 2 2 5" xfId="10022"/>
    <cellStyle name="Normal 4 3 3 2 3" xfId="1741"/>
    <cellStyle name="Normal 4 3 3 2 3 2" xfId="6223"/>
    <cellStyle name="Normal 4 3 3 2 3 2 2" xfId="15253"/>
    <cellStyle name="Normal 4 3 3 2 3 3" xfId="10771"/>
    <cellStyle name="Normal 4 3 3 2 4" xfId="3235"/>
    <cellStyle name="Normal 4 3 3 2 4 2" xfId="7717"/>
    <cellStyle name="Normal 4 3 3 2 4 2 2" xfId="16747"/>
    <cellStyle name="Normal 4 3 3 2 4 3" xfId="12265"/>
    <cellStyle name="Normal 4 3 3 2 5" xfId="4729"/>
    <cellStyle name="Normal 4 3 3 2 5 2" xfId="13759"/>
    <cellStyle name="Normal 4 3 3 2 6" xfId="9277"/>
    <cellStyle name="Normal 4 3 3 3" xfId="433"/>
    <cellStyle name="Normal 4 3 3 3 2" xfId="1180"/>
    <cellStyle name="Normal 4 3 3 3 2 2" xfId="2674"/>
    <cellStyle name="Normal 4 3 3 3 2 2 2" xfId="7156"/>
    <cellStyle name="Normal 4 3 3 3 2 2 2 2" xfId="16186"/>
    <cellStyle name="Normal 4 3 3 3 2 2 3" xfId="11704"/>
    <cellStyle name="Normal 4 3 3 3 2 3" xfId="4168"/>
    <cellStyle name="Normal 4 3 3 3 2 3 2" xfId="8650"/>
    <cellStyle name="Normal 4 3 3 3 2 3 2 2" xfId="17680"/>
    <cellStyle name="Normal 4 3 3 3 2 3 3" xfId="13198"/>
    <cellStyle name="Normal 4 3 3 3 2 4" xfId="5662"/>
    <cellStyle name="Normal 4 3 3 3 2 4 2" xfId="14692"/>
    <cellStyle name="Normal 4 3 3 3 2 5" xfId="10210"/>
    <cellStyle name="Normal 4 3 3 3 3" xfId="1927"/>
    <cellStyle name="Normal 4 3 3 3 3 2" xfId="6409"/>
    <cellStyle name="Normal 4 3 3 3 3 2 2" xfId="15439"/>
    <cellStyle name="Normal 4 3 3 3 3 3" xfId="10957"/>
    <cellStyle name="Normal 4 3 3 3 4" xfId="3421"/>
    <cellStyle name="Normal 4 3 3 3 4 2" xfId="7903"/>
    <cellStyle name="Normal 4 3 3 3 4 2 2" xfId="16933"/>
    <cellStyle name="Normal 4 3 3 3 4 3" xfId="12451"/>
    <cellStyle name="Normal 4 3 3 3 5" xfId="4915"/>
    <cellStyle name="Normal 4 3 3 3 5 2" xfId="13945"/>
    <cellStyle name="Normal 4 3 3 3 6" xfId="9463"/>
    <cellStyle name="Normal 4 3 3 4" xfId="619"/>
    <cellStyle name="Normal 4 3 3 4 2" xfId="1366"/>
    <cellStyle name="Normal 4 3 3 4 2 2" xfId="2860"/>
    <cellStyle name="Normal 4 3 3 4 2 2 2" xfId="7342"/>
    <cellStyle name="Normal 4 3 3 4 2 2 2 2" xfId="16372"/>
    <cellStyle name="Normal 4 3 3 4 2 2 3" xfId="11890"/>
    <cellStyle name="Normal 4 3 3 4 2 3" xfId="4354"/>
    <cellStyle name="Normal 4 3 3 4 2 3 2" xfId="8836"/>
    <cellStyle name="Normal 4 3 3 4 2 3 2 2" xfId="17866"/>
    <cellStyle name="Normal 4 3 3 4 2 3 3" xfId="13384"/>
    <cellStyle name="Normal 4 3 3 4 2 4" xfId="5848"/>
    <cellStyle name="Normal 4 3 3 4 2 4 2" xfId="14878"/>
    <cellStyle name="Normal 4 3 3 4 2 5" xfId="10396"/>
    <cellStyle name="Normal 4 3 3 4 3" xfId="2113"/>
    <cellStyle name="Normal 4 3 3 4 3 2" xfId="6595"/>
    <cellStyle name="Normal 4 3 3 4 3 2 2" xfId="15625"/>
    <cellStyle name="Normal 4 3 3 4 3 3" xfId="11143"/>
    <cellStyle name="Normal 4 3 3 4 4" xfId="3607"/>
    <cellStyle name="Normal 4 3 3 4 4 2" xfId="8089"/>
    <cellStyle name="Normal 4 3 3 4 4 2 2" xfId="17119"/>
    <cellStyle name="Normal 4 3 3 4 4 3" xfId="12637"/>
    <cellStyle name="Normal 4 3 3 4 5" xfId="5101"/>
    <cellStyle name="Normal 4 3 3 4 5 2" xfId="14131"/>
    <cellStyle name="Normal 4 3 3 4 6" xfId="9649"/>
    <cellStyle name="Normal 4 3 3 5" xfId="806"/>
    <cellStyle name="Normal 4 3 3 5 2" xfId="2300"/>
    <cellStyle name="Normal 4 3 3 5 2 2" xfId="6782"/>
    <cellStyle name="Normal 4 3 3 5 2 2 2" xfId="15812"/>
    <cellStyle name="Normal 4 3 3 5 2 3" xfId="11330"/>
    <cellStyle name="Normal 4 3 3 5 3" xfId="3794"/>
    <cellStyle name="Normal 4 3 3 5 3 2" xfId="8276"/>
    <cellStyle name="Normal 4 3 3 5 3 2 2" xfId="17306"/>
    <cellStyle name="Normal 4 3 3 5 3 3" xfId="12824"/>
    <cellStyle name="Normal 4 3 3 5 4" xfId="5288"/>
    <cellStyle name="Normal 4 3 3 5 4 2" xfId="14318"/>
    <cellStyle name="Normal 4 3 3 5 5" xfId="9836"/>
    <cellStyle name="Normal 4 3 3 6" xfId="1555"/>
    <cellStyle name="Normal 4 3 3 6 2" xfId="6037"/>
    <cellStyle name="Normal 4 3 3 6 2 2" xfId="15067"/>
    <cellStyle name="Normal 4 3 3 6 3" xfId="10585"/>
    <cellStyle name="Normal 4 3 3 7" xfId="3049"/>
    <cellStyle name="Normal 4 3 3 7 2" xfId="7531"/>
    <cellStyle name="Normal 4 3 3 7 2 2" xfId="16561"/>
    <cellStyle name="Normal 4 3 3 7 3" xfId="12079"/>
    <cellStyle name="Normal 4 3 3 8" xfId="4543"/>
    <cellStyle name="Normal 4 3 3 8 2" xfId="13573"/>
    <cellStyle name="Normal 4 3 3 9" xfId="9091"/>
    <cellStyle name="Normal 4 3 4" xfId="85"/>
    <cellStyle name="Normal 4 3 4 2" xfId="271"/>
    <cellStyle name="Normal 4 3 4 2 2" xfId="1015"/>
    <cellStyle name="Normal 4 3 4 2 2 2" xfId="2509"/>
    <cellStyle name="Normal 4 3 4 2 2 2 2" xfId="6991"/>
    <cellStyle name="Normal 4 3 4 2 2 2 2 2" xfId="16021"/>
    <cellStyle name="Normal 4 3 4 2 2 2 3" xfId="11539"/>
    <cellStyle name="Normal 4 3 4 2 2 3" xfId="4003"/>
    <cellStyle name="Normal 4 3 4 2 2 3 2" xfId="8485"/>
    <cellStyle name="Normal 4 3 4 2 2 3 2 2" xfId="17515"/>
    <cellStyle name="Normal 4 3 4 2 2 3 3" xfId="13033"/>
    <cellStyle name="Normal 4 3 4 2 2 4" xfId="5497"/>
    <cellStyle name="Normal 4 3 4 2 2 4 2" xfId="14527"/>
    <cellStyle name="Normal 4 3 4 2 2 5" xfId="10045"/>
    <cellStyle name="Normal 4 3 4 2 3" xfId="1765"/>
    <cellStyle name="Normal 4 3 4 2 3 2" xfId="6247"/>
    <cellStyle name="Normal 4 3 4 2 3 2 2" xfId="15277"/>
    <cellStyle name="Normal 4 3 4 2 3 3" xfId="10795"/>
    <cellStyle name="Normal 4 3 4 2 4" xfId="3259"/>
    <cellStyle name="Normal 4 3 4 2 4 2" xfId="7741"/>
    <cellStyle name="Normal 4 3 4 2 4 2 2" xfId="16771"/>
    <cellStyle name="Normal 4 3 4 2 4 3" xfId="12289"/>
    <cellStyle name="Normal 4 3 4 2 5" xfId="4753"/>
    <cellStyle name="Normal 4 3 4 2 5 2" xfId="13783"/>
    <cellStyle name="Normal 4 3 4 2 6" xfId="9301"/>
    <cellStyle name="Normal 4 3 4 3" xfId="457"/>
    <cellStyle name="Normal 4 3 4 3 2" xfId="1204"/>
    <cellStyle name="Normal 4 3 4 3 2 2" xfId="2698"/>
    <cellStyle name="Normal 4 3 4 3 2 2 2" xfId="7180"/>
    <cellStyle name="Normal 4 3 4 3 2 2 2 2" xfId="16210"/>
    <cellStyle name="Normal 4 3 4 3 2 2 3" xfId="11728"/>
    <cellStyle name="Normal 4 3 4 3 2 3" xfId="4192"/>
    <cellStyle name="Normal 4 3 4 3 2 3 2" xfId="8674"/>
    <cellStyle name="Normal 4 3 4 3 2 3 2 2" xfId="17704"/>
    <cellStyle name="Normal 4 3 4 3 2 3 3" xfId="13222"/>
    <cellStyle name="Normal 4 3 4 3 2 4" xfId="5686"/>
    <cellStyle name="Normal 4 3 4 3 2 4 2" xfId="14716"/>
    <cellStyle name="Normal 4 3 4 3 2 5" xfId="10234"/>
    <cellStyle name="Normal 4 3 4 3 3" xfId="1951"/>
    <cellStyle name="Normal 4 3 4 3 3 2" xfId="6433"/>
    <cellStyle name="Normal 4 3 4 3 3 2 2" xfId="15463"/>
    <cellStyle name="Normal 4 3 4 3 3 3" xfId="10981"/>
    <cellStyle name="Normal 4 3 4 3 4" xfId="3445"/>
    <cellStyle name="Normal 4 3 4 3 4 2" xfId="7927"/>
    <cellStyle name="Normal 4 3 4 3 4 2 2" xfId="16957"/>
    <cellStyle name="Normal 4 3 4 3 4 3" xfId="12475"/>
    <cellStyle name="Normal 4 3 4 3 5" xfId="4939"/>
    <cellStyle name="Normal 4 3 4 3 5 2" xfId="13969"/>
    <cellStyle name="Normal 4 3 4 3 6" xfId="9487"/>
    <cellStyle name="Normal 4 3 4 4" xfId="643"/>
    <cellStyle name="Normal 4 3 4 4 2" xfId="1390"/>
    <cellStyle name="Normal 4 3 4 4 2 2" xfId="2884"/>
    <cellStyle name="Normal 4 3 4 4 2 2 2" xfId="7366"/>
    <cellStyle name="Normal 4 3 4 4 2 2 2 2" xfId="16396"/>
    <cellStyle name="Normal 4 3 4 4 2 2 3" xfId="11914"/>
    <cellStyle name="Normal 4 3 4 4 2 3" xfId="4378"/>
    <cellStyle name="Normal 4 3 4 4 2 3 2" xfId="8860"/>
    <cellStyle name="Normal 4 3 4 4 2 3 2 2" xfId="17890"/>
    <cellStyle name="Normal 4 3 4 4 2 3 3" xfId="13408"/>
    <cellStyle name="Normal 4 3 4 4 2 4" xfId="5872"/>
    <cellStyle name="Normal 4 3 4 4 2 4 2" xfId="14902"/>
    <cellStyle name="Normal 4 3 4 4 2 5" xfId="10420"/>
    <cellStyle name="Normal 4 3 4 4 3" xfId="2137"/>
    <cellStyle name="Normal 4 3 4 4 3 2" xfId="6619"/>
    <cellStyle name="Normal 4 3 4 4 3 2 2" xfId="15649"/>
    <cellStyle name="Normal 4 3 4 4 3 3" xfId="11167"/>
    <cellStyle name="Normal 4 3 4 4 4" xfId="3631"/>
    <cellStyle name="Normal 4 3 4 4 4 2" xfId="8113"/>
    <cellStyle name="Normal 4 3 4 4 4 2 2" xfId="17143"/>
    <cellStyle name="Normal 4 3 4 4 4 3" xfId="12661"/>
    <cellStyle name="Normal 4 3 4 4 5" xfId="5125"/>
    <cellStyle name="Normal 4 3 4 4 5 2" xfId="14155"/>
    <cellStyle name="Normal 4 3 4 4 6" xfId="9673"/>
    <cellStyle name="Normal 4 3 4 5" xfId="830"/>
    <cellStyle name="Normal 4 3 4 5 2" xfId="2324"/>
    <cellStyle name="Normal 4 3 4 5 2 2" xfId="6806"/>
    <cellStyle name="Normal 4 3 4 5 2 2 2" xfId="15836"/>
    <cellStyle name="Normal 4 3 4 5 2 3" xfId="11354"/>
    <cellStyle name="Normal 4 3 4 5 3" xfId="3818"/>
    <cellStyle name="Normal 4 3 4 5 3 2" xfId="8300"/>
    <cellStyle name="Normal 4 3 4 5 3 2 2" xfId="17330"/>
    <cellStyle name="Normal 4 3 4 5 3 3" xfId="12848"/>
    <cellStyle name="Normal 4 3 4 5 4" xfId="5312"/>
    <cellStyle name="Normal 4 3 4 5 4 2" xfId="14342"/>
    <cellStyle name="Normal 4 3 4 5 5" xfId="9860"/>
    <cellStyle name="Normal 4 3 4 6" xfId="1579"/>
    <cellStyle name="Normal 4 3 4 6 2" xfId="6061"/>
    <cellStyle name="Normal 4 3 4 6 2 2" xfId="15091"/>
    <cellStyle name="Normal 4 3 4 6 3" xfId="10609"/>
    <cellStyle name="Normal 4 3 4 7" xfId="3073"/>
    <cellStyle name="Normal 4 3 4 7 2" xfId="7555"/>
    <cellStyle name="Normal 4 3 4 7 2 2" xfId="16585"/>
    <cellStyle name="Normal 4 3 4 7 3" xfId="12103"/>
    <cellStyle name="Normal 4 3 4 8" xfId="4567"/>
    <cellStyle name="Normal 4 3 4 8 2" xfId="13597"/>
    <cellStyle name="Normal 4 3 4 9" xfId="9115"/>
    <cellStyle name="Normal 4 3 5" xfId="113"/>
    <cellStyle name="Normal 4 3 5 2" xfId="299"/>
    <cellStyle name="Normal 4 3 5 2 2" xfId="1042"/>
    <cellStyle name="Normal 4 3 5 2 2 2" xfId="2536"/>
    <cellStyle name="Normal 4 3 5 2 2 2 2" xfId="7018"/>
    <cellStyle name="Normal 4 3 5 2 2 2 2 2" xfId="16048"/>
    <cellStyle name="Normal 4 3 5 2 2 2 3" xfId="11566"/>
    <cellStyle name="Normal 4 3 5 2 2 3" xfId="4030"/>
    <cellStyle name="Normal 4 3 5 2 2 3 2" xfId="8512"/>
    <cellStyle name="Normal 4 3 5 2 2 3 2 2" xfId="17542"/>
    <cellStyle name="Normal 4 3 5 2 2 3 3" xfId="13060"/>
    <cellStyle name="Normal 4 3 5 2 2 4" xfId="5524"/>
    <cellStyle name="Normal 4 3 5 2 2 4 2" xfId="14554"/>
    <cellStyle name="Normal 4 3 5 2 2 5" xfId="10072"/>
    <cellStyle name="Normal 4 3 5 2 3" xfId="1793"/>
    <cellStyle name="Normal 4 3 5 2 3 2" xfId="6275"/>
    <cellStyle name="Normal 4 3 5 2 3 2 2" xfId="15305"/>
    <cellStyle name="Normal 4 3 5 2 3 3" xfId="10823"/>
    <cellStyle name="Normal 4 3 5 2 4" xfId="3287"/>
    <cellStyle name="Normal 4 3 5 2 4 2" xfId="7769"/>
    <cellStyle name="Normal 4 3 5 2 4 2 2" xfId="16799"/>
    <cellStyle name="Normal 4 3 5 2 4 3" xfId="12317"/>
    <cellStyle name="Normal 4 3 5 2 5" xfId="4781"/>
    <cellStyle name="Normal 4 3 5 2 5 2" xfId="13811"/>
    <cellStyle name="Normal 4 3 5 2 6" xfId="9329"/>
    <cellStyle name="Normal 4 3 5 3" xfId="485"/>
    <cellStyle name="Normal 4 3 5 3 2" xfId="1232"/>
    <cellStyle name="Normal 4 3 5 3 2 2" xfId="2726"/>
    <cellStyle name="Normal 4 3 5 3 2 2 2" xfId="7208"/>
    <cellStyle name="Normal 4 3 5 3 2 2 2 2" xfId="16238"/>
    <cellStyle name="Normal 4 3 5 3 2 2 3" xfId="11756"/>
    <cellStyle name="Normal 4 3 5 3 2 3" xfId="4220"/>
    <cellStyle name="Normal 4 3 5 3 2 3 2" xfId="8702"/>
    <cellStyle name="Normal 4 3 5 3 2 3 2 2" xfId="17732"/>
    <cellStyle name="Normal 4 3 5 3 2 3 3" xfId="13250"/>
    <cellStyle name="Normal 4 3 5 3 2 4" xfId="5714"/>
    <cellStyle name="Normal 4 3 5 3 2 4 2" xfId="14744"/>
    <cellStyle name="Normal 4 3 5 3 2 5" xfId="10262"/>
    <cellStyle name="Normal 4 3 5 3 3" xfId="1979"/>
    <cellStyle name="Normal 4 3 5 3 3 2" xfId="6461"/>
    <cellStyle name="Normal 4 3 5 3 3 2 2" xfId="15491"/>
    <cellStyle name="Normal 4 3 5 3 3 3" xfId="11009"/>
    <cellStyle name="Normal 4 3 5 3 4" xfId="3473"/>
    <cellStyle name="Normal 4 3 5 3 4 2" xfId="7955"/>
    <cellStyle name="Normal 4 3 5 3 4 2 2" xfId="16985"/>
    <cellStyle name="Normal 4 3 5 3 4 3" xfId="12503"/>
    <cellStyle name="Normal 4 3 5 3 5" xfId="4967"/>
    <cellStyle name="Normal 4 3 5 3 5 2" xfId="13997"/>
    <cellStyle name="Normal 4 3 5 3 6" xfId="9515"/>
    <cellStyle name="Normal 4 3 5 4" xfId="671"/>
    <cellStyle name="Normal 4 3 5 4 2" xfId="1418"/>
    <cellStyle name="Normal 4 3 5 4 2 2" xfId="2912"/>
    <cellStyle name="Normal 4 3 5 4 2 2 2" xfId="7394"/>
    <cellStyle name="Normal 4 3 5 4 2 2 2 2" xfId="16424"/>
    <cellStyle name="Normal 4 3 5 4 2 2 3" xfId="11942"/>
    <cellStyle name="Normal 4 3 5 4 2 3" xfId="4406"/>
    <cellStyle name="Normal 4 3 5 4 2 3 2" xfId="8888"/>
    <cellStyle name="Normal 4 3 5 4 2 3 2 2" xfId="17918"/>
    <cellStyle name="Normal 4 3 5 4 2 3 3" xfId="13436"/>
    <cellStyle name="Normal 4 3 5 4 2 4" xfId="5900"/>
    <cellStyle name="Normal 4 3 5 4 2 4 2" xfId="14930"/>
    <cellStyle name="Normal 4 3 5 4 2 5" xfId="10448"/>
    <cellStyle name="Normal 4 3 5 4 3" xfId="2165"/>
    <cellStyle name="Normal 4 3 5 4 3 2" xfId="6647"/>
    <cellStyle name="Normal 4 3 5 4 3 2 2" xfId="15677"/>
    <cellStyle name="Normal 4 3 5 4 3 3" xfId="11195"/>
    <cellStyle name="Normal 4 3 5 4 4" xfId="3659"/>
    <cellStyle name="Normal 4 3 5 4 4 2" xfId="8141"/>
    <cellStyle name="Normal 4 3 5 4 4 2 2" xfId="17171"/>
    <cellStyle name="Normal 4 3 5 4 4 3" xfId="12689"/>
    <cellStyle name="Normal 4 3 5 4 5" xfId="5153"/>
    <cellStyle name="Normal 4 3 5 4 5 2" xfId="14183"/>
    <cellStyle name="Normal 4 3 5 4 6" xfId="9701"/>
    <cellStyle name="Normal 4 3 5 5" xfId="858"/>
    <cellStyle name="Normal 4 3 5 5 2" xfId="2352"/>
    <cellStyle name="Normal 4 3 5 5 2 2" xfId="6834"/>
    <cellStyle name="Normal 4 3 5 5 2 2 2" xfId="15864"/>
    <cellStyle name="Normal 4 3 5 5 2 3" xfId="11382"/>
    <cellStyle name="Normal 4 3 5 5 3" xfId="3846"/>
    <cellStyle name="Normal 4 3 5 5 3 2" xfId="8328"/>
    <cellStyle name="Normal 4 3 5 5 3 2 2" xfId="17358"/>
    <cellStyle name="Normal 4 3 5 5 3 3" xfId="12876"/>
    <cellStyle name="Normal 4 3 5 5 4" xfId="5340"/>
    <cellStyle name="Normal 4 3 5 5 4 2" xfId="14370"/>
    <cellStyle name="Normal 4 3 5 5 5" xfId="9888"/>
    <cellStyle name="Normal 4 3 5 6" xfId="1607"/>
    <cellStyle name="Normal 4 3 5 6 2" xfId="6089"/>
    <cellStyle name="Normal 4 3 5 6 2 2" xfId="15119"/>
    <cellStyle name="Normal 4 3 5 6 3" xfId="10637"/>
    <cellStyle name="Normal 4 3 5 7" xfId="3101"/>
    <cellStyle name="Normal 4 3 5 7 2" xfId="7583"/>
    <cellStyle name="Normal 4 3 5 7 2 2" xfId="16613"/>
    <cellStyle name="Normal 4 3 5 7 3" xfId="12131"/>
    <cellStyle name="Normal 4 3 5 8" xfId="4595"/>
    <cellStyle name="Normal 4 3 5 8 2" xfId="13625"/>
    <cellStyle name="Normal 4 3 5 9" xfId="9143"/>
    <cellStyle name="Normal 4 3 6" xfId="132"/>
    <cellStyle name="Normal 4 3 6 2" xfId="318"/>
    <cellStyle name="Normal 4 3 6 2 2" xfId="1061"/>
    <cellStyle name="Normal 4 3 6 2 2 2" xfId="2555"/>
    <cellStyle name="Normal 4 3 6 2 2 2 2" xfId="7037"/>
    <cellStyle name="Normal 4 3 6 2 2 2 2 2" xfId="16067"/>
    <cellStyle name="Normal 4 3 6 2 2 2 3" xfId="11585"/>
    <cellStyle name="Normal 4 3 6 2 2 3" xfId="4049"/>
    <cellStyle name="Normal 4 3 6 2 2 3 2" xfId="8531"/>
    <cellStyle name="Normal 4 3 6 2 2 3 2 2" xfId="17561"/>
    <cellStyle name="Normal 4 3 6 2 2 3 3" xfId="13079"/>
    <cellStyle name="Normal 4 3 6 2 2 4" xfId="5543"/>
    <cellStyle name="Normal 4 3 6 2 2 4 2" xfId="14573"/>
    <cellStyle name="Normal 4 3 6 2 2 5" xfId="10091"/>
    <cellStyle name="Normal 4 3 6 2 3" xfId="1812"/>
    <cellStyle name="Normal 4 3 6 2 3 2" xfId="6294"/>
    <cellStyle name="Normal 4 3 6 2 3 2 2" xfId="15324"/>
    <cellStyle name="Normal 4 3 6 2 3 3" xfId="10842"/>
    <cellStyle name="Normal 4 3 6 2 4" xfId="3306"/>
    <cellStyle name="Normal 4 3 6 2 4 2" xfId="7788"/>
    <cellStyle name="Normal 4 3 6 2 4 2 2" xfId="16818"/>
    <cellStyle name="Normal 4 3 6 2 4 3" xfId="12336"/>
    <cellStyle name="Normal 4 3 6 2 5" xfId="4800"/>
    <cellStyle name="Normal 4 3 6 2 5 2" xfId="13830"/>
    <cellStyle name="Normal 4 3 6 2 6" xfId="9348"/>
    <cellStyle name="Normal 4 3 6 3" xfId="504"/>
    <cellStyle name="Normal 4 3 6 3 2" xfId="1251"/>
    <cellStyle name="Normal 4 3 6 3 2 2" xfId="2745"/>
    <cellStyle name="Normal 4 3 6 3 2 2 2" xfId="7227"/>
    <cellStyle name="Normal 4 3 6 3 2 2 2 2" xfId="16257"/>
    <cellStyle name="Normal 4 3 6 3 2 2 3" xfId="11775"/>
    <cellStyle name="Normal 4 3 6 3 2 3" xfId="4239"/>
    <cellStyle name="Normal 4 3 6 3 2 3 2" xfId="8721"/>
    <cellStyle name="Normal 4 3 6 3 2 3 2 2" xfId="17751"/>
    <cellStyle name="Normal 4 3 6 3 2 3 3" xfId="13269"/>
    <cellStyle name="Normal 4 3 6 3 2 4" xfId="5733"/>
    <cellStyle name="Normal 4 3 6 3 2 4 2" xfId="14763"/>
    <cellStyle name="Normal 4 3 6 3 2 5" xfId="10281"/>
    <cellStyle name="Normal 4 3 6 3 3" xfId="1998"/>
    <cellStyle name="Normal 4 3 6 3 3 2" xfId="6480"/>
    <cellStyle name="Normal 4 3 6 3 3 2 2" xfId="15510"/>
    <cellStyle name="Normal 4 3 6 3 3 3" xfId="11028"/>
    <cellStyle name="Normal 4 3 6 3 4" xfId="3492"/>
    <cellStyle name="Normal 4 3 6 3 4 2" xfId="7974"/>
    <cellStyle name="Normal 4 3 6 3 4 2 2" xfId="17004"/>
    <cellStyle name="Normal 4 3 6 3 4 3" xfId="12522"/>
    <cellStyle name="Normal 4 3 6 3 5" xfId="4986"/>
    <cellStyle name="Normal 4 3 6 3 5 2" xfId="14016"/>
    <cellStyle name="Normal 4 3 6 3 6" xfId="9534"/>
    <cellStyle name="Normal 4 3 6 4" xfId="690"/>
    <cellStyle name="Normal 4 3 6 4 2" xfId="1437"/>
    <cellStyle name="Normal 4 3 6 4 2 2" xfId="2931"/>
    <cellStyle name="Normal 4 3 6 4 2 2 2" xfId="7413"/>
    <cellStyle name="Normal 4 3 6 4 2 2 2 2" xfId="16443"/>
    <cellStyle name="Normal 4 3 6 4 2 2 3" xfId="11961"/>
    <cellStyle name="Normal 4 3 6 4 2 3" xfId="4425"/>
    <cellStyle name="Normal 4 3 6 4 2 3 2" xfId="8907"/>
    <cellStyle name="Normal 4 3 6 4 2 3 2 2" xfId="17937"/>
    <cellStyle name="Normal 4 3 6 4 2 3 3" xfId="13455"/>
    <cellStyle name="Normal 4 3 6 4 2 4" xfId="5919"/>
    <cellStyle name="Normal 4 3 6 4 2 4 2" xfId="14949"/>
    <cellStyle name="Normal 4 3 6 4 2 5" xfId="10467"/>
    <cellStyle name="Normal 4 3 6 4 3" xfId="2184"/>
    <cellStyle name="Normal 4 3 6 4 3 2" xfId="6666"/>
    <cellStyle name="Normal 4 3 6 4 3 2 2" xfId="15696"/>
    <cellStyle name="Normal 4 3 6 4 3 3" xfId="11214"/>
    <cellStyle name="Normal 4 3 6 4 4" xfId="3678"/>
    <cellStyle name="Normal 4 3 6 4 4 2" xfId="8160"/>
    <cellStyle name="Normal 4 3 6 4 4 2 2" xfId="17190"/>
    <cellStyle name="Normal 4 3 6 4 4 3" xfId="12708"/>
    <cellStyle name="Normal 4 3 6 4 5" xfId="5172"/>
    <cellStyle name="Normal 4 3 6 4 5 2" xfId="14202"/>
    <cellStyle name="Normal 4 3 6 4 6" xfId="9720"/>
    <cellStyle name="Normal 4 3 6 5" xfId="877"/>
    <cellStyle name="Normal 4 3 6 5 2" xfId="2371"/>
    <cellStyle name="Normal 4 3 6 5 2 2" xfId="6853"/>
    <cellStyle name="Normal 4 3 6 5 2 2 2" xfId="15883"/>
    <cellStyle name="Normal 4 3 6 5 2 3" xfId="11401"/>
    <cellStyle name="Normal 4 3 6 5 3" xfId="3865"/>
    <cellStyle name="Normal 4 3 6 5 3 2" xfId="8347"/>
    <cellStyle name="Normal 4 3 6 5 3 2 2" xfId="17377"/>
    <cellStyle name="Normal 4 3 6 5 3 3" xfId="12895"/>
    <cellStyle name="Normal 4 3 6 5 4" xfId="5359"/>
    <cellStyle name="Normal 4 3 6 5 4 2" xfId="14389"/>
    <cellStyle name="Normal 4 3 6 5 5" xfId="9907"/>
    <cellStyle name="Normal 4 3 6 6" xfId="1626"/>
    <cellStyle name="Normal 4 3 6 6 2" xfId="6108"/>
    <cellStyle name="Normal 4 3 6 6 2 2" xfId="15138"/>
    <cellStyle name="Normal 4 3 6 6 3" xfId="10656"/>
    <cellStyle name="Normal 4 3 6 7" xfId="3120"/>
    <cellStyle name="Normal 4 3 6 7 2" xfId="7602"/>
    <cellStyle name="Normal 4 3 6 7 2 2" xfId="16632"/>
    <cellStyle name="Normal 4 3 6 7 3" xfId="12150"/>
    <cellStyle name="Normal 4 3 6 8" xfId="4614"/>
    <cellStyle name="Normal 4 3 6 8 2" xfId="13644"/>
    <cellStyle name="Normal 4 3 6 9" xfId="9162"/>
    <cellStyle name="Normal 4 3 7" xfId="155"/>
    <cellStyle name="Normal 4 3 7 2" xfId="341"/>
    <cellStyle name="Normal 4 3 7 2 2" xfId="1084"/>
    <cellStyle name="Normal 4 3 7 2 2 2" xfId="2578"/>
    <cellStyle name="Normal 4 3 7 2 2 2 2" xfId="7060"/>
    <cellStyle name="Normal 4 3 7 2 2 2 2 2" xfId="16090"/>
    <cellStyle name="Normal 4 3 7 2 2 2 3" xfId="11608"/>
    <cellStyle name="Normal 4 3 7 2 2 3" xfId="4072"/>
    <cellStyle name="Normal 4 3 7 2 2 3 2" xfId="8554"/>
    <cellStyle name="Normal 4 3 7 2 2 3 2 2" xfId="17584"/>
    <cellStyle name="Normal 4 3 7 2 2 3 3" xfId="13102"/>
    <cellStyle name="Normal 4 3 7 2 2 4" xfId="5566"/>
    <cellStyle name="Normal 4 3 7 2 2 4 2" xfId="14596"/>
    <cellStyle name="Normal 4 3 7 2 2 5" xfId="10114"/>
    <cellStyle name="Normal 4 3 7 2 3" xfId="1835"/>
    <cellStyle name="Normal 4 3 7 2 3 2" xfId="6317"/>
    <cellStyle name="Normal 4 3 7 2 3 2 2" xfId="15347"/>
    <cellStyle name="Normal 4 3 7 2 3 3" xfId="10865"/>
    <cellStyle name="Normal 4 3 7 2 4" xfId="3329"/>
    <cellStyle name="Normal 4 3 7 2 4 2" xfId="7811"/>
    <cellStyle name="Normal 4 3 7 2 4 2 2" xfId="16841"/>
    <cellStyle name="Normal 4 3 7 2 4 3" xfId="12359"/>
    <cellStyle name="Normal 4 3 7 2 5" xfId="4823"/>
    <cellStyle name="Normal 4 3 7 2 5 2" xfId="13853"/>
    <cellStyle name="Normal 4 3 7 2 6" xfId="9371"/>
    <cellStyle name="Normal 4 3 7 3" xfId="527"/>
    <cellStyle name="Normal 4 3 7 3 2" xfId="1274"/>
    <cellStyle name="Normal 4 3 7 3 2 2" xfId="2768"/>
    <cellStyle name="Normal 4 3 7 3 2 2 2" xfId="7250"/>
    <cellStyle name="Normal 4 3 7 3 2 2 2 2" xfId="16280"/>
    <cellStyle name="Normal 4 3 7 3 2 2 3" xfId="11798"/>
    <cellStyle name="Normal 4 3 7 3 2 3" xfId="4262"/>
    <cellStyle name="Normal 4 3 7 3 2 3 2" xfId="8744"/>
    <cellStyle name="Normal 4 3 7 3 2 3 2 2" xfId="17774"/>
    <cellStyle name="Normal 4 3 7 3 2 3 3" xfId="13292"/>
    <cellStyle name="Normal 4 3 7 3 2 4" xfId="5756"/>
    <cellStyle name="Normal 4 3 7 3 2 4 2" xfId="14786"/>
    <cellStyle name="Normal 4 3 7 3 2 5" xfId="10304"/>
    <cellStyle name="Normal 4 3 7 3 3" xfId="2021"/>
    <cellStyle name="Normal 4 3 7 3 3 2" xfId="6503"/>
    <cellStyle name="Normal 4 3 7 3 3 2 2" xfId="15533"/>
    <cellStyle name="Normal 4 3 7 3 3 3" xfId="11051"/>
    <cellStyle name="Normal 4 3 7 3 4" xfId="3515"/>
    <cellStyle name="Normal 4 3 7 3 4 2" xfId="7997"/>
    <cellStyle name="Normal 4 3 7 3 4 2 2" xfId="17027"/>
    <cellStyle name="Normal 4 3 7 3 4 3" xfId="12545"/>
    <cellStyle name="Normal 4 3 7 3 5" xfId="5009"/>
    <cellStyle name="Normal 4 3 7 3 5 2" xfId="14039"/>
    <cellStyle name="Normal 4 3 7 3 6" xfId="9557"/>
    <cellStyle name="Normal 4 3 7 4" xfId="713"/>
    <cellStyle name="Normal 4 3 7 4 2" xfId="1460"/>
    <cellStyle name="Normal 4 3 7 4 2 2" xfId="2954"/>
    <cellStyle name="Normal 4 3 7 4 2 2 2" xfId="7436"/>
    <cellStyle name="Normal 4 3 7 4 2 2 2 2" xfId="16466"/>
    <cellStyle name="Normal 4 3 7 4 2 2 3" xfId="11984"/>
    <cellStyle name="Normal 4 3 7 4 2 3" xfId="4448"/>
    <cellStyle name="Normal 4 3 7 4 2 3 2" xfId="8930"/>
    <cellStyle name="Normal 4 3 7 4 2 3 2 2" xfId="17960"/>
    <cellStyle name="Normal 4 3 7 4 2 3 3" xfId="13478"/>
    <cellStyle name="Normal 4 3 7 4 2 4" xfId="5942"/>
    <cellStyle name="Normal 4 3 7 4 2 4 2" xfId="14972"/>
    <cellStyle name="Normal 4 3 7 4 2 5" xfId="10490"/>
    <cellStyle name="Normal 4 3 7 4 3" xfId="2207"/>
    <cellStyle name="Normal 4 3 7 4 3 2" xfId="6689"/>
    <cellStyle name="Normal 4 3 7 4 3 2 2" xfId="15719"/>
    <cellStyle name="Normal 4 3 7 4 3 3" xfId="11237"/>
    <cellStyle name="Normal 4 3 7 4 4" xfId="3701"/>
    <cellStyle name="Normal 4 3 7 4 4 2" xfId="8183"/>
    <cellStyle name="Normal 4 3 7 4 4 2 2" xfId="17213"/>
    <cellStyle name="Normal 4 3 7 4 4 3" xfId="12731"/>
    <cellStyle name="Normal 4 3 7 4 5" xfId="5195"/>
    <cellStyle name="Normal 4 3 7 4 5 2" xfId="14225"/>
    <cellStyle name="Normal 4 3 7 4 6" xfId="9743"/>
    <cellStyle name="Normal 4 3 7 5" xfId="900"/>
    <cellStyle name="Normal 4 3 7 5 2" xfId="2394"/>
    <cellStyle name="Normal 4 3 7 5 2 2" xfId="6876"/>
    <cellStyle name="Normal 4 3 7 5 2 2 2" xfId="15906"/>
    <cellStyle name="Normal 4 3 7 5 2 3" xfId="11424"/>
    <cellStyle name="Normal 4 3 7 5 3" xfId="3888"/>
    <cellStyle name="Normal 4 3 7 5 3 2" xfId="8370"/>
    <cellStyle name="Normal 4 3 7 5 3 2 2" xfId="17400"/>
    <cellStyle name="Normal 4 3 7 5 3 3" xfId="12918"/>
    <cellStyle name="Normal 4 3 7 5 4" xfId="5382"/>
    <cellStyle name="Normal 4 3 7 5 4 2" xfId="14412"/>
    <cellStyle name="Normal 4 3 7 5 5" xfId="9930"/>
    <cellStyle name="Normal 4 3 7 6" xfId="1649"/>
    <cellStyle name="Normal 4 3 7 6 2" xfId="6131"/>
    <cellStyle name="Normal 4 3 7 6 2 2" xfId="15161"/>
    <cellStyle name="Normal 4 3 7 6 3" xfId="10679"/>
    <cellStyle name="Normal 4 3 7 7" xfId="3143"/>
    <cellStyle name="Normal 4 3 7 7 2" xfId="7625"/>
    <cellStyle name="Normal 4 3 7 7 2 2" xfId="16655"/>
    <cellStyle name="Normal 4 3 7 7 3" xfId="12173"/>
    <cellStyle name="Normal 4 3 7 8" xfId="4637"/>
    <cellStyle name="Normal 4 3 7 8 2" xfId="13667"/>
    <cellStyle name="Normal 4 3 7 9" xfId="9185"/>
    <cellStyle name="Normal 4 3 8" xfId="178"/>
    <cellStyle name="Normal 4 3 8 2" xfId="364"/>
    <cellStyle name="Normal 4 3 8 2 2" xfId="1107"/>
    <cellStyle name="Normal 4 3 8 2 2 2" xfId="2601"/>
    <cellStyle name="Normal 4 3 8 2 2 2 2" xfId="7083"/>
    <cellStyle name="Normal 4 3 8 2 2 2 2 2" xfId="16113"/>
    <cellStyle name="Normal 4 3 8 2 2 2 3" xfId="11631"/>
    <cellStyle name="Normal 4 3 8 2 2 3" xfId="4095"/>
    <cellStyle name="Normal 4 3 8 2 2 3 2" xfId="8577"/>
    <cellStyle name="Normal 4 3 8 2 2 3 2 2" xfId="17607"/>
    <cellStyle name="Normal 4 3 8 2 2 3 3" xfId="13125"/>
    <cellStyle name="Normal 4 3 8 2 2 4" xfId="5589"/>
    <cellStyle name="Normal 4 3 8 2 2 4 2" xfId="14619"/>
    <cellStyle name="Normal 4 3 8 2 2 5" xfId="10137"/>
    <cellStyle name="Normal 4 3 8 2 3" xfId="1858"/>
    <cellStyle name="Normal 4 3 8 2 3 2" xfId="6340"/>
    <cellStyle name="Normal 4 3 8 2 3 2 2" xfId="15370"/>
    <cellStyle name="Normal 4 3 8 2 3 3" xfId="10888"/>
    <cellStyle name="Normal 4 3 8 2 4" xfId="3352"/>
    <cellStyle name="Normal 4 3 8 2 4 2" xfId="7834"/>
    <cellStyle name="Normal 4 3 8 2 4 2 2" xfId="16864"/>
    <cellStyle name="Normal 4 3 8 2 4 3" xfId="12382"/>
    <cellStyle name="Normal 4 3 8 2 5" xfId="4846"/>
    <cellStyle name="Normal 4 3 8 2 5 2" xfId="13876"/>
    <cellStyle name="Normal 4 3 8 2 6" xfId="9394"/>
    <cellStyle name="Normal 4 3 8 3" xfId="550"/>
    <cellStyle name="Normal 4 3 8 3 2" xfId="1297"/>
    <cellStyle name="Normal 4 3 8 3 2 2" xfId="2791"/>
    <cellStyle name="Normal 4 3 8 3 2 2 2" xfId="7273"/>
    <cellStyle name="Normal 4 3 8 3 2 2 2 2" xfId="16303"/>
    <cellStyle name="Normal 4 3 8 3 2 2 3" xfId="11821"/>
    <cellStyle name="Normal 4 3 8 3 2 3" xfId="4285"/>
    <cellStyle name="Normal 4 3 8 3 2 3 2" xfId="8767"/>
    <cellStyle name="Normal 4 3 8 3 2 3 2 2" xfId="17797"/>
    <cellStyle name="Normal 4 3 8 3 2 3 3" xfId="13315"/>
    <cellStyle name="Normal 4 3 8 3 2 4" xfId="5779"/>
    <cellStyle name="Normal 4 3 8 3 2 4 2" xfId="14809"/>
    <cellStyle name="Normal 4 3 8 3 2 5" xfId="10327"/>
    <cellStyle name="Normal 4 3 8 3 3" xfId="2044"/>
    <cellStyle name="Normal 4 3 8 3 3 2" xfId="6526"/>
    <cellStyle name="Normal 4 3 8 3 3 2 2" xfId="15556"/>
    <cellStyle name="Normal 4 3 8 3 3 3" xfId="11074"/>
    <cellStyle name="Normal 4 3 8 3 4" xfId="3538"/>
    <cellStyle name="Normal 4 3 8 3 4 2" xfId="8020"/>
    <cellStyle name="Normal 4 3 8 3 4 2 2" xfId="17050"/>
    <cellStyle name="Normal 4 3 8 3 4 3" xfId="12568"/>
    <cellStyle name="Normal 4 3 8 3 5" xfId="5032"/>
    <cellStyle name="Normal 4 3 8 3 5 2" xfId="14062"/>
    <cellStyle name="Normal 4 3 8 3 6" xfId="9580"/>
    <cellStyle name="Normal 4 3 8 4" xfId="736"/>
    <cellStyle name="Normal 4 3 8 4 2" xfId="1483"/>
    <cellStyle name="Normal 4 3 8 4 2 2" xfId="2977"/>
    <cellStyle name="Normal 4 3 8 4 2 2 2" xfId="7459"/>
    <cellStyle name="Normal 4 3 8 4 2 2 2 2" xfId="16489"/>
    <cellStyle name="Normal 4 3 8 4 2 2 3" xfId="12007"/>
    <cellStyle name="Normal 4 3 8 4 2 3" xfId="4471"/>
    <cellStyle name="Normal 4 3 8 4 2 3 2" xfId="8953"/>
    <cellStyle name="Normal 4 3 8 4 2 3 2 2" xfId="17983"/>
    <cellStyle name="Normal 4 3 8 4 2 3 3" xfId="13501"/>
    <cellStyle name="Normal 4 3 8 4 2 4" xfId="5965"/>
    <cellStyle name="Normal 4 3 8 4 2 4 2" xfId="14995"/>
    <cellStyle name="Normal 4 3 8 4 2 5" xfId="10513"/>
    <cellStyle name="Normal 4 3 8 4 3" xfId="2230"/>
    <cellStyle name="Normal 4 3 8 4 3 2" xfId="6712"/>
    <cellStyle name="Normal 4 3 8 4 3 2 2" xfId="15742"/>
    <cellStyle name="Normal 4 3 8 4 3 3" xfId="11260"/>
    <cellStyle name="Normal 4 3 8 4 4" xfId="3724"/>
    <cellStyle name="Normal 4 3 8 4 4 2" xfId="8206"/>
    <cellStyle name="Normal 4 3 8 4 4 2 2" xfId="17236"/>
    <cellStyle name="Normal 4 3 8 4 4 3" xfId="12754"/>
    <cellStyle name="Normal 4 3 8 4 5" xfId="5218"/>
    <cellStyle name="Normal 4 3 8 4 5 2" xfId="14248"/>
    <cellStyle name="Normal 4 3 8 4 6" xfId="9766"/>
    <cellStyle name="Normal 4 3 8 5" xfId="923"/>
    <cellStyle name="Normal 4 3 8 5 2" xfId="2417"/>
    <cellStyle name="Normal 4 3 8 5 2 2" xfId="6899"/>
    <cellStyle name="Normal 4 3 8 5 2 2 2" xfId="15929"/>
    <cellStyle name="Normal 4 3 8 5 2 3" xfId="11447"/>
    <cellStyle name="Normal 4 3 8 5 3" xfId="3911"/>
    <cellStyle name="Normal 4 3 8 5 3 2" xfId="8393"/>
    <cellStyle name="Normal 4 3 8 5 3 2 2" xfId="17423"/>
    <cellStyle name="Normal 4 3 8 5 3 3" xfId="12941"/>
    <cellStyle name="Normal 4 3 8 5 4" xfId="5405"/>
    <cellStyle name="Normal 4 3 8 5 4 2" xfId="14435"/>
    <cellStyle name="Normal 4 3 8 5 5" xfId="9953"/>
    <cellStyle name="Normal 4 3 8 6" xfId="1672"/>
    <cellStyle name="Normal 4 3 8 6 2" xfId="6154"/>
    <cellStyle name="Normal 4 3 8 6 2 2" xfId="15184"/>
    <cellStyle name="Normal 4 3 8 6 3" xfId="10702"/>
    <cellStyle name="Normal 4 3 8 7" xfId="3166"/>
    <cellStyle name="Normal 4 3 8 7 2" xfId="7648"/>
    <cellStyle name="Normal 4 3 8 7 2 2" xfId="16678"/>
    <cellStyle name="Normal 4 3 8 7 3" xfId="12196"/>
    <cellStyle name="Normal 4 3 8 8" xfId="4660"/>
    <cellStyle name="Normal 4 3 8 8 2" xfId="13690"/>
    <cellStyle name="Normal 4 3 8 9" xfId="9208"/>
    <cellStyle name="Normal 4 3 9" xfId="201"/>
    <cellStyle name="Normal 4 3 9 2" xfId="946"/>
    <cellStyle name="Normal 4 3 9 2 2" xfId="2440"/>
    <cellStyle name="Normal 4 3 9 2 2 2" xfId="6922"/>
    <cellStyle name="Normal 4 3 9 2 2 2 2" xfId="15952"/>
    <cellStyle name="Normal 4 3 9 2 2 3" xfId="11470"/>
    <cellStyle name="Normal 4 3 9 2 3" xfId="3934"/>
    <cellStyle name="Normal 4 3 9 2 3 2" xfId="8416"/>
    <cellStyle name="Normal 4 3 9 2 3 2 2" xfId="17446"/>
    <cellStyle name="Normal 4 3 9 2 3 3" xfId="12964"/>
    <cellStyle name="Normal 4 3 9 2 4" xfId="5428"/>
    <cellStyle name="Normal 4 3 9 2 4 2" xfId="14458"/>
    <cellStyle name="Normal 4 3 9 2 5" xfId="9976"/>
    <cellStyle name="Normal 4 3 9 3" xfId="1695"/>
    <cellStyle name="Normal 4 3 9 3 2" xfId="6177"/>
    <cellStyle name="Normal 4 3 9 3 2 2" xfId="15207"/>
    <cellStyle name="Normal 4 3 9 3 3" xfId="10725"/>
    <cellStyle name="Normal 4 3 9 4" xfId="3189"/>
    <cellStyle name="Normal 4 3 9 4 2" xfId="7671"/>
    <cellStyle name="Normal 4 3 9 4 2 2" xfId="16701"/>
    <cellStyle name="Normal 4 3 9 4 3" xfId="12219"/>
    <cellStyle name="Normal 4 3 9 5" xfId="4683"/>
    <cellStyle name="Normal 4 3 9 5 2" xfId="13713"/>
    <cellStyle name="Normal 4 3 9 6" xfId="9231"/>
    <cellStyle name="Normal 4 4" xfId="28"/>
    <cellStyle name="Normal 4 4 2" xfId="214"/>
    <cellStyle name="Normal 4 4 2 2" xfId="959"/>
    <cellStyle name="Normal 4 4 2 2 2" xfId="2453"/>
    <cellStyle name="Normal 4 4 2 2 2 2" xfId="6935"/>
    <cellStyle name="Normal 4 4 2 2 2 2 2" xfId="15965"/>
    <cellStyle name="Normal 4 4 2 2 2 3" xfId="11483"/>
    <cellStyle name="Normal 4 4 2 2 3" xfId="3947"/>
    <cellStyle name="Normal 4 4 2 2 3 2" xfId="8429"/>
    <cellStyle name="Normal 4 4 2 2 3 2 2" xfId="17459"/>
    <cellStyle name="Normal 4 4 2 2 3 3" xfId="12977"/>
    <cellStyle name="Normal 4 4 2 2 4" xfId="5441"/>
    <cellStyle name="Normal 4 4 2 2 4 2" xfId="14471"/>
    <cellStyle name="Normal 4 4 2 2 5" xfId="9989"/>
    <cellStyle name="Normal 4 4 2 3" xfId="1708"/>
    <cellStyle name="Normal 4 4 2 3 2" xfId="6190"/>
    <cellStyle name="Normal 4 4 2 3 2 2" xfId="15220"/>
    <cellStyle name="Normal 4 4 2 3 3" xfId="10738"/>
    <cellStyle name="Normal 4 4 2 4" xfId="3202"/>
    <cellStyle name="Normal 4 4 2 4 2" xfId="7684"/>
    <cellStyle name="Normal 4 4 2 4 2 2" xfId="16714"/>
    <cellStyle name="Normal 4 4 2 4 3" xfId="12232"/>
    <cellStyle name="Normal 4 4 2 5" xfId="4696"/>
    <cellStyle name="Normal 4 4 2 5 2" xfId="13726"/>
    <cellStyle name="Normal 4 4 2 6" xfId="9244"/>
    <cellStyle name="Normal 4 4 3" xfId="400"/>
    <cellStyle name="Normal 4 4 3 2" xfId="1147"/>
    <cellStyle name="Normal 4 4 3 2 2" xfId="2641"/>
    <cellStyle name="Normal 4 4 3 2 2 2" xfId="7123"/>
    <cellStyle name="Normal 4 4 3 2 2 2 2" xfId="16153"/>
    <cellStyle name="Normal 4 4 3 2 2 3" xfId="11671"/>
    <cellStyle name="Normal 4 4 3 2 3" xfId="4135"/>
    <cellStyle name="Normal 4 4 3 2 3 2" xfId="8617"/>
    <cellStyle name="Normal 4 4 3 2 3 2 2" xfId="17647"/>
    <cellStyle name="Normal 4 4 3 2 3 3" xfId="13165"/>
    <cellStyle name="Normal 4 4 3 2 4" xfId="5629"/>
    <cellStyle name="Normal 4 4 3 2 4 2" xfId="14659"/>
    <cellStyle name="Normal 4 4 3 2 5" xfId="10177"/>
    <cellStyle name="Normal 4 4 3 3" xfId="1894"/>
    <cellStyle name="Normal 4 4 3 3 2" xfId="6376"/>
    <cellStyle name="Normal 4 4 3 3 2 2" xfId="15406"/>
    <cellStyle name="Normal 4 4 3 3 3" xfId="10924"/>
    <cellStyle name="Normal 4 4 3 4" xfId="3388"/>
    <cellStyle name="Normal 4 4 3 4 2" xfId="7870"/>
    <cellStyle name="Normal 4 4 3 4 2 2" xfId="16900"/>
    <cellStyle name="Normal 4 4 3 4 3" xfId="12418"/>
    <cellStyle name="Normal 4 4 3 5" xfId="4882"/>
    <cellStyle name="Normal 4 4 3 5 2" xfId="13912"/>
    <cellStyle name="Normal 4 4 3 6" xfId="9430"/>
    <cellStyle name="Normal 4 4 4" xfId="586"/>
    <cellStyle name="Normal 4 4 4 2" xfId="1333"/>
    <cellStyle name="Normal 4 4 4 2 2" xfId="2827"/>
    <cellStyle name="Normal 4 4 4 2 2 2" xfId="7309"/>
    <cellStyle name="Normal 4 4 4 2 2 2 2" xfId="16339"/>
    <cellStyle name="Normal 4 4 4 2 2 3" xfId="11857"/>
    <cellStyle name="Normal 4 4 4 2 3" xfId="4321"/>
    <cellStyle name="Normal 4 4 4 2 3 2" xfId="8803"/>
    <cellStyle name="Normal 4 4 4 2 3 2 2" xfId="17833"/>
    <cellStyle name="Normal 4 4 4 2 3 3" xfId="13351"/>
    <cellStyle name="Normal 4 4 4 2 4" xfId="5815"/>
    <cellStyle name="Normal 4 4 4 2 4 2" xfId="14845"/>
    <cellStyle name="Normal 4 4 4 2 5" xfId="10363"/>
    <cellStyle name="Normal 4 4 4 3" xfId="2080"/>
    <cellStyle name="Normal 4 4 4 3 2" xfId="6562"/>
    <cellStyle name="Normal 4 4 4 3 2 2" xfId="15592"/>
    <cellStyle name="Normal 4 4 4 3 3" xfId="11110"/>
    <cellStyle name="Normal 4 4 4 4" xfId="3574"/>
    <cellStyle name="Normal 4 4 4 4 2" xfId="8056"/>
    <cellStyle name="Normal 4 4 4 4 2 2" xfId="17086"/>
    <cellStyle name="Normal 4 4 4 4 3" xfId="12604"/>
    <cellStyle name="Normal 4 4 4 5" xfId="5068"/>
    <cellStyle name="Normal 4 4 4 5 2" xfId="14098"/>
    <cellStyle name="Normal 4 4 4 6" xfId="9616"/>
    <cellStyle name="Normal 4 4 5" xfId="773"/>
    <cellStyle name="Normal 4 4 5 2" xfId="2267"/>
    <cellStyle name="Normal 4 4 5 2 2" xfId="6749"/>
    <cellStyle name="Normal 4 4 5 2 2 2" xfId="15779"/>
    <cellStyle name="Normal 4 4 5 2 3" xfId="11297"/>
    <cellStyle name="Normal 4 4 5 3" xfId="3761"/>
    <cellStyle name="Normal 4 4 5 3 2" xfId="8243"/>
    <cellStyle name="Normal 4 4 5 3 2 2" xfId="17273"/>
    <cellStyle name="Normal 4 4 5 3 3" xfId="12791"/>
    <cellStyle name="Normal 4 4 5 4" xfId="5255"/>
    <cellStyle name="Normal 4 4 5 4 2" xfId="14285"/>
    <cellStyle name="Normal 4 4 5 5" xfId="9803"/>
    <cellStyle name="Normal 4 4 6" xfId="1522"/>
    <cellStyle name="Normal 4 4 6 2" xfId="6004"/>
    <cellStyle name="Normal 4 4 6 2 2" xfId="15034"/>
    <cellStyle name="Normal 4 4 6 3" xfId="10552"/>
    <cellStyle name="Normal 4 4 7" xfId="3016"/>
    <cellStyle name="Normal 4 4 7 2" xfId="7498"/>
    <cellStyle name="Normal 4 4 7 2 2" xfId="16528"/>
    <cellStyle name="Normal 4 4 7 3" xfId="12046"/>
    <cellStyle name="Normal 4 4 8" xfId="4510"/>
    <cellStyle name="Normal 4 4 8 2" xfId="13540"/>
    <cellStyle name="Normal 4 4 9" xfId="9058"/>
    <cellStyle name="Normal 4 5" xfId="51"/>
    <cellStyle name="Normal 4 5 2" xfId="237"/>
    <cellStyle name="Normal 4 5 2 2" xfId="982"/>
    <cellStyle name="Normal 4 5 2 2 2" xfId="2476"/>
    <cellStyle name="Normal 4 5 2 2 2 2" xfId="6958"/>
    <cellStyle name="Normal 4 5 2 2 2 2 2" xfId="15988"/>
    <cellStyle name="Normal 4 5 2 2 2 3" xfId="11506"/>
    <cellStyle name="Normal 4 5 2 2 3" xfId="3970"/>
    <cellStyle name="Normal 4 5 2 2 3 2" xfId="8452"/>
    <cellStyle name="Normal 4 5 2 2 3 2 2" xfId="17482"/>
    <cellStyle name="Normal 4 5 2 2 3 3" xfId="13000"/>
    <cellStyle name="Normal 4 5 2 2 4" xfId="5464"/>
    <cellStyle name="Normal 4 5 2 2 4 2" xfId="14494"/>
    <cellStyle name="Normal 4 5 2 2 5" xfId="10012"/>
    <cellStyle name="Normal 4 5 2 3" xfId="1731"/>
    <cellStyle name="Normal 4 5 2 3 2" xfId="6213"/>
    <cellStyle name="Normal 4 5 2 3 2 2" xfId="15243"/>
    <cellStyle name="Normal 4 5 2 3 3" xfId="10761"/>
    <cellStyle name="Normal 4 5 2 4" xfId="3225"/>
    <cellStyle name="Normal 4 5 2 4 2" xfId="7707"/>
    <cellStyle name="Normal 4 5 2 4 2 2" xfId="16737"/>
    <cellStyle name="Normal 4 5 2 4 3" xfId="12255"/>
    <cellStyle name="Normal 4 5 2 5" xfId="4719"/>
    <cellStyle name="Normal 4 5 2 5 2" xfId="13749"/>
    <cellStyle name="Normal 4 5 2 6" xfId="9267"/>
    <cellStyle name="Normal 4 5 3" xfId="423"/>
    <cellStyle name="Normal 4 5 3 2" xfId="1170"/>
    <cellStyle name="Normal 4 5 3 2 2" xfId="2664"/>
    <cellStyle name="Normal 4 5 3 2 2 2" xfId="7146"/>
    <cellStyle name="Normal 4 5 3 2 2 2 2" xfId="16176"/>
    <cellStyle name="Normal 4 5 3 2 2 3" xfId="11694"/>
    <cellStyle name="Normal 4 5 3 2 3" xfId="4158"/>
    <cellStyle name="Normal 4 5 3 2 3 2" xfId="8640"/>
    <cellStyle name="Normal 4 5 3 2 3 2 2" xfId="17670"/>
    <cellStyle name="Normal 4 5 3 2 3 3" xfId="13188"/>
    <cellStyle name="Normal 4 5 3 2 4" xfId="5652"/>
    <cellStyle name="Normal 4 5 3 2 4 2" xfId="14682"/>
    <cellStyle name="Normal 4 5 3 2 5" xfId="10200"/>
    <cellStyle name="Normal 4 5 3 3" xfId="1917"/>
    <cellStyle name="Normal 4 5 3 3 2" xfId="6399"/>
    <cellStyle name="Normal 4 5 3 3 2 2" xfId="15429"/>
    <cellStyle name="Normal 4 5 3 3 3" xfId="10947"/>
    <cellStyle name="Normal 4 5 3 4" xfId="3411"/>
    <cellStyle name="Normal 4 5 3 4 2" xfId="7893"/>
    <cellStyle name="Normal 4 5 3 4 2 2" xfId="16923"/>
    <cellStyle name="Normal 4 5 3 4 3" xfId="12441"/>
    <cellStyle name="Normal 4 5 3 5" xfId="4905"/>
    <cellStyle name="Normal 4 5 3 5 2" xfId="13935"/>
    <cellStyle name="Normal 4 5 3 6" xfId="9453"/>
    <cellStyle name="Normal 4 5 4" xfId="609"/>
    <cellStyle name="Normal 4 5 4 2" xfId="1356"/>
    <cellStyle name="Normal 4 5 4 2 2" xfId="2850"/>
    <cellStyle name="Normal 4 5 4 2 2 2" xfId="7332"/>
    <cellStyle name="Normal 4 5 4 2 2 2 2" xfId="16362"/>
    <cellStyle name="Normal 4 5 4 2 2 3" xfId="11880"/>
    <cellStyle name="Normal 4 5 4 2 3" xfId="4344"/>
    <cellStyle name="Normal 4 5 4 2 3 2" xfId="8826"/>
    <cellStyle name="Normal 4 5 4 2 3 2 2" xfId="17856"/>
    <cellStyle name="Normal 4 5 4 2 3 3" xfId="13374"/>
    <cellStyle name="Normal 4 5 4 2 4" xfId="5838"/>
    <cellStyle name="Normal 4 5 4 2 4 2" xfId="14868"/>
    <cellStyle name="Normal 4 5 4 2 5" xfId="10386"/>
    <cellStyle name="Normal 4 5 4 3" xfId="2103"/>
    <cellStyle name="Normal 4 5 4 3 2" xfId="6585"/>
    <cellStyle name="Normal 4 5 4 3 2 2" xfId="15615"/>
    <cellStyle name="Normal 4 5 4 3 3" xfId="11133"/>
    <cellStyle name="Normal 4 5 4 4" xfId="3597"/>
    <cellStyle name="Normal 4 5 4 4 2" xfId="8079"/>
    <cellStyle name="Normal 4 5 4 4 2 2" xfId="17109"/>
    <cellStyle name="Normal 4 5 4 4 3" xfId="12627"/>
    <cellStyle name="Normal 4 5 4 5" xfId="5091"/>
    <cellStyle name="Normal 4 5 4 5 2" xfId="14121"/>
    <cellStyle name="Normal 4 5 4 6" xfId="9639"/>
    <cellStyle name="Normal 4 5 5" xfId="796"/>
    <cellStyle name="Normal 4 5 5 2" xfId="2290"/>
    <cellStyle name="Normal 4 5 5 2 2" xfId="6772"/>
    <cellStyle name="Normal 4 5 5 2 2 2" xfId="15802"/>
    <cellStyle name="Normal 4 5 5 2 3" xfId="11320"/>
    <cellStyle name="Normal 4 5 5 3" xfId="3784"/>
    <cellStyle name="Normal 4 5 5 3 2" xfId="8266"/>
    <cellStyle name="Normal 4 5 5 3 2 2" xfId="17296"/>
    <cellStyle name="Normal 4 5 5 3 3" xfId="12814"/>
    <cellStyle name="Normal 4 5 5 4" xfId="5278"/>
    <cellStyle name="Normal 4 5 5 4 2" xfId="14308"/>
    <cellStyle name="Normal 4 5 5 5" xfId="9826"/>
    <cellStyle name="Normal 4 5 6" xfId="1545"/>
    <cellStyle name="Normal 4 5 6 2" xfId="6027"/>
    <cellStyle name="Normal 4 5 6 2 2" xfId="15057"/>
    <cellStyle name="Normal 4 5 6 3" xfId="10575"/>
    <cellStyle name="Normal 4 5 7" xfId="3039"/>
    <cellStyle name="Normal 4 5 7 2" xfId="7521"/>
    <cellStyle name="Normal 4 5 7 2 2" xfId="16551"/>
    <cellStyle name="Normal 4 5 7 3" xfId="12069"/>
    <cellStyle name="Normal 4 5 8" xfId="4533"/>
    <cellStyle name="Normal 4 5 8 2" xfId="13563"/>
    <cellStyle name="Normal 4 5 9" xfId="9081"/>
    <cellStyle name="Normal 4 6" xfId="75"/>
    <cellStyle name="Normal 4 6 2" xfId="261"/>
    <cellStyle name="Normal 4 6 2 2" xfId="1005"/>
    <cellStyle name="Normal 4 6 2 2 2" xfId="2499"/>
    <cellStyle name="Normal 4 6 2 2 2 2" xfId="6981"/>
    <cellStyle name="Normal 4 6 2 2 2 2 2" xfId="16011"/>
    <cellStyle name="Normal 4 6 2 2 2 3" xfId="11529"/>
    <cellStyle name="Normal 4 6 2 2 3" xfId="3993"/>
    <cellStyle name="Normal 4 6 2 2 3 2" xfId="8475"/>
    <cellStyle name="Normal 4 6 2 2 3 2 2" xfId="17505"/>
    <cellStyle name="Normal 4 6 2 2 3 3" xfId="13023"/>
    <cellStyle name="Normal 4 6 2 2 4" xfId="5487"/>
    <cellStyle name="Normal 4 6 2 2 4 2" xfId="14517"/>
    <cellStyle name="Normal 4 6 2 2 5" xfId="10035"/>
    <cellStyle name="Normal 4 6 2 3" xfId="1755"/>
    <cellStyle name="Normal 4 6 2 3 2" xfId="6237"/>
    <cellStyle name="Normal 4 6 2 3 2 2" xfId="15267"/>
    <cellStyle name="Normal 4 6 2 3 3" xfId="10785"/>
    <cellStyle name="Normal 4 6 2 4" xfId="3249"/>
    <cellStyle name="Normal 4 6 2 4 2" xfId="7731"/>
    <cellStyle name="Normal 4 6 2 4 2 2" xfId="16761"/>
    <cellStyle name="Normal 4 6 2 4 3" xfId="12279"/>
    <cellStyle name="Normal 4 6 2 5" xfId="4743"/>
    <cellStyle name="Normal 4 6 2 5 2" xfId="13773"/>
    <cellStyle name="Normal 4 6 2 6" xfId="9291"/>
    <cellStyle name="Normal 4 6 3" xfId="447"/>
    <cellStyle name="Normal 4 6 3 2" xfId="1194"/>
    <cellStyle name="Normal 4 6 3 2 2" xfId="2688"/>
    <cellStyle name="Normal 4 6 3 2 2 2" xfId="7170"/>
    <cellStyle name="Normal 4 6 3 2 2 2 2" xfId="16200"/>
    <cellStyle name="Normal 4 6 3 2 2 3" xfId="11718"/>
    <cellStyle name="Normal 4 6 3 2 3" xfId="4182"/>
    <cellStyle name="Normal 4 6 3 2 3 2" xfId="8664"/>
    <cellStyle name="Normal 4 6 3 2 3 2 2" xfId="17694"/>
    <cellStyle name="Normal 4 6 3 2 3 3" xfId="13212"/>
    <cellStyle name="Normal 4 6 3 2 4" xfId="5676"/>
    <cellStyle name="Normal 4 6 3 2 4 2" xfId="14706"/>
    <cellStyle name="Normal 4 6 3 2 5" xfId="10224"/>
    <cellStyle name="Normal 4 6 3 3" xfId="1941"/>
    <cellStyle name="Normal 4 6 3 3 2" xfId="6423"/>
    <cellStyle name="Normal 4 6 3 3 2 2" xfId="15453"/>
    <cellStyle name="Normal 4 6 3 3 3" xfId="10971"/>
    <cellStyle name="Normal 4 6 3 4" xfId="3435"/>
    <cellStyle name="Normal 4 6 3 4 2" xfId="7917"/>
    <cellStyle name="Normal 4 6 3 4 2 2" xfId="16947"/>
    <cellStyle name="Normal 4 6 3 4 3" xfId="12465"/>
    <cellStyle name="Normal 4 6 3 5" xfId="4929"/>
    <cellStyle name="Normal 4 6 3 5 2" xfId="13959"/>
    <cellStyle name="Normal 4 6 3 6" xfId="9477"/>
    <cellStyle name="Normal 4 6 4" xfId="633"/>
    <cellStyle name="Normal 4 6 4 2" xfId="1380"/>
    <cellStyle name="Normal 4 6 4 2 2" xfId="2874"/>
    <cellStyle name="Normal 4 6 4 2 2 2" xfId="7356"/>
    <cellStyle name="Normal 4 6 4 2 2 2 2" xfId="16386"/>
    <cellStyle name="Normal 4 6 4 2 2 3" xfId="11904"/>
    <cellStyle name="Normal 4 6 4 2 3" xfId="4368"/>
    <cellStyle name="Normal 4 6 4 2 3 2" xfId="8850"/>
    <cellStyle name="Normal 4 6 4 2 3 2 2" xfId="17880"/>
    <cellStyle name="Normal 4 6 4 2 3 3" xfId="13398"/>
    <cellStyle name="Normal 4 6 4 2 4" xfId="5862"/>
    <cellStyle name="Normal 4 6 4 2 4 2" xfId="14892"/>
    <cellStyle name="Normal 4 6 4 2 5" xfId="10410"/>
    <cellStyle name="Normal 4 6 4 3" xfId="2127"/>
    <cellStyle name="Normal 4 6 4 3 2" xfId="6609"/>
    <cellStyle name="Normal 4 6 4 3 2 2" xfId="15639"/>
    <cellStyle name="Normal 4 6 4 3 3" xfId="11157"/>
    <cellStyle name="Normal 4 6 4 4" xfId="3621"/>
    <cellStyle name="Normal 4 6 4 4 2" xfId="8103"/>
    <cellStyle name="Normal 4 6 4 4 2 2" xfId="17133"/>
    <cellStyle name="Normal 4 6 4 4 3" xfId="12651"/>
    <cellStyle name="Normal 4 6 4 5" xfId="5115"/>
    <cellStyle name="Normal 4 6 4 5 2" xfId="14145"/>
    <cellStyle name="Normal 4 6 4 6" xfId="9663"/>
    <cellStyle name="Normal 4 6 5" xfId="820"/>
    <cellStyle name="Normal 4 6 5 2" xfId="2314"/>
    <cellStyle name="Normal 4 6 5 2 2" xfId="6796"/>
    <cellStyle name="Normal 4 6 5 2 2 2" xfId="15826"/>
    <cellStyle name="Normal 4 6 5 2 3" xfId="11344"/>
    <cellStyle name="Normal 4 6 5 3" xfId="3808"/>
    <cellStyle name="Normal 4 6 5 3 2" xfId="8290"/>
    <cellStyle name="Normal 4 6 5 3 2 2" xfId="17320"/>
    <cellStyle name="Normal 4 6 5 3 3" xfId="12838"/>
    <cellStyle name="Normal 4 6 5 4" xfId="5302"/>
    <cellStyle name="Normal 4 6 5 4 2" xfId="14332"/>
    <cellStyle name="Normal 4 6 5 5" xfId="9850"/>
    <cellStyle name="Normal 4 6 6" xfId="1569"/>
    <cellStyle name="Normal 4 6 6 2" xfId="6051"/>
    <cellStyle name="Normal 4 6 6 2 2" xfId="15081"/>
    <cellStyle name="Normal 4 6 6 3" xfId="10599"/>
    <cellStyle name="Normal 4 6 7" xfId="3063"/>
    <cellStyle name="Normal 4 6 7 2" xfId="7545"/>
    <cellStyle name="Normal 4 6 7 2 2" xfId="16575"/>
    <cellStyle name="Normal 4 6 7 3" xfId="12093"/>
    <cellStyle name="Normal 4 6 8" xfId="4557"/>
    <cellStyle name="Normal 4 6 8 2" xfId="13587"/>
    <cellStyle name="Normal 4 6 9" xfId="9105"/>
    <cellStyle name="Normal 4 7" xfId="110"/>
    <cellStyle name="Normal 4 7 2" xfId="296"/>
    <cellStyle name="Normal 4 7 2 2" xfId="1039"/>
    <cellStyle name="Normal 4 7 2 2 2" xfId="2533"/>
    <cellStyle name="Normal 4 7 2 2 2 2" xfId="7015"/>
    <cellStyle name="Normal 4 7 2 2 2 2 2" xfId="16045"/>
    <cellStyle name="Normal 4 7 2 2 2 3" xfId="11563"/>
    <cellStyle name="Normal 4 7 2 2 3" xfId="4027"/>
    <cellStyle name="Normal 4 7 2 2 3 2" xfId="8509"/>
    <cellStyle name="Normal 4 7 2 2 3 2 2" xfId="17539"/>
    <cellStyle name="Normal 4 7 2 2 3 3" xfId="13057"/>
    <cellStyle name="Normal 4 7 2 2 4" xfId="5521"/>
    <cellStyle name="Normal 4 7 2 2 4 2" xfId="14551"/>
    <cellStyle name="Normal 4 7 2 2 5" xfId="10069"/>
    <cellStyle name="Normal 4 7 2 3" xfId="1790"/>
    <cellStyle name="Normal 4 7 2 3 2" xfId="6272"/>
    <cellStyle name="Normal 4 7 2 3 2 2" xfId="15302"/>
    <cellStyle name="Normal 4 7 2 3 3" xfId="10820"/>
    <cellStyle name="Normal 4 7 2 4" xfId="3284"/>
    <cellStyle name="Normal 4 7 2 4 2" xfId="7766"/>
    <cellStyle name="Normal 4 7 2 4 2 2" xfId="16796"/>
    <cellStyle name="Normal 4 7 2 4 3" xfId="12314"/>
    <cellStyle name="Normal 4 7 2 5" xfId="4778"/>
    <cellStyle name="Normal 4 7 2 5 2" xfId="13808"/>
    <cellStyle name="Normal 4 7 2 6" xfId="9326"/>
    <cellStyle name="Normal 4 7 3" xfId="482"/>
    <cellStyle name="Normal 4 7 3 2" xfId="1229"/>
    <cellStyle name="Normal 4 7 3 2 2" xfId="2723"/>
    <cellStyle name="Normal 4 7 3 2 2 2" xfId="7205"/>
    <cellStyle name="Normal 4 7 3 2 2 2 2" xfId="16235"/>
    <cellStyle name="Normal 4 7 3 2 2 3" xfId="11753"/>
    <cellStyle name="Normal 4 7 3 2 3" xfId="4217"/>
    <cellStyle name="Normal 4 7 3 2 3 2" xfId="8699"/>
    <cellStyle name="Normal 4 7 3 2 3 2 2" xfId="17729"/>
    <cellStyle name="Normal 4 7 3 2 3 3" xfId="13247"/>
    <cellStyle name="Normal 4 7 3 2 4" xfId="5711"/>
    <cellStyle name="Normal 4 7 3 2 4 2" xfId="14741"/>
    <cellStyle name="Normal 4 7 3 2 5" xfId="10259"/>
    <cellStyle name="Normal 4 7 3 3" xfId="1976"/>
    <cellStyle name="Normal 4 7 3 3 2" xfId="6458"/>
    <cellStyle name="Normal 4 7 3 3 2 2" xfId="15488"/>
    <cellStyle name="Normal 4 7 3 3 3" xfId="11006"/>
    <cellStyle name="Normal 4 7 3 4" xfId="3470"/>
    <cellStyle name="Normal 4 7 3 4 2" xfId="7952"/>
    <cellStyle name="Normal 4 7 3 4 2 2" xfId="16982"/>
    <cellStyle name="Normal 4 7 3 4 3" xfId="12500"/>
    <cellStyle name="Normal 4 7 3 5" xfId="4964"/>
    <cellStyle name="Normal 4 7 3 5 2" xfId="13994"/>
    <cellStyle name="Normal 4 7 3 6" xfId="9512"/>
    <cellStyle name="Normal 4 7 4" xfId="668"/>
    <cellStyle name="Normal 4 7 4 2" xfId="1415"/>
    <cellStyle name="Normal 4 7 4 2 2" xfId="2909"/>
    <cellStyle name="Normal 4 7 4 2 2 2" xfId="7391"/>
    <cellStyle name="Normal 4 7 4 2 2 2 2" xfId="16421"/>
    <cellStyle name="Normal 4 7 4 2 2 3" xfId="11939"/>
    <cellStyle name="Normal 4 7 4 2 3" xfId="4403"/>
    <cellStyle name="Normal 4 7 4 2 3 2" xfId="8885"/>
    <cellStyle name="Normal 4 7 4 2 3 2 2" xfId="17915"/>
    <cellStyle name="Normal 4 7 4 2 3 3" xfId="13433"/>
    <cellStyle name="Normal 4 7 4 2 4" xfId="5897"/>
    <cellStyle name="Normal 4 7 4 2 4 2" xfId="14927"/>
    <cellStyle name="Normal 4 7 4 2 5" xfId="10445"/>
    <cellStyle name="Normal 4 7 4 3" xfId="2162"/>
    <cellStyle name="Normal 4 7 4 3 2" xfId="6644"/>
    <cellStyle name="Normal 4 7 4 3 2 2" xfId="15674"/>
    <cellStyle name="Normal 4 7 4 3 3" xfId="11192"/>
    <cellStyle name="Normal 4 7 4 4" xfId="3656"/>
    <cellStyle name="Normal 4 7 4 4 2" xfId="8138"/>
    <cellStyle name="Normal 4 7 4 4 2 2" xfId="17168"/>
    <cellStyle name="Normal 4 7 4 4 3" xfId="12686"/>
    <cellStyle name="Normal 4 7 4 5" xfId="5150"/>
    <cellStyle name="Normal 4 7 4 5 2" xfId="14180"/>
    <cellStyle name="Normal 4 7 4 6" xfId="9698"/>
    <cellStyle name="Normal 4 7 5" xfId="855"/>
    <cellStyle name="Normal 4 7 5 2" xfId="2349"/>
    <cellStyle name="Normal 4 7 5 2 2" xfId="6831"/>
    <cellStyle name="Normal 4 7 5 2 2 2" xfId="15861"/>
    <cellStyle name="Normal 4 7 5 2 3" xfId="11379"/>
    <cellStyle name="Normal 4 7 5 3" xfId="3843"/>
    <cellStyle name="Normal 4 7 5 3 2" xfId="8325"/>
    <cellStyle name="Normal 4 7 5 3 2 2" xfId="17355"/>
    <cellStyle name="Normal 4 7 5 3 3" xfId="12873"/>
    <cellStyle name="Normal 4 7 5 4" xfId="5337"/>
    <cellStyle name="Normal 4 7 5 4 2" xfId="14367"/>
    <cellStyle name="Normal 4 7 5 5" xfId="9885"/>
    <cellStyle name="Normal 4 7 6" xfId="1604"/>
    <cellStyle name="Normal 4 7 6 2" xfId="6086"/>
    <cellStyle name="Normal 4 7 6 2 2" xfId="15116"/>
    <cellStyle name="Normal 4 7 6 3" xfId="10634"/>
    <cellStyle name="Normal 4 7 7" xfId="3098"/>
    <cellStyle name="Normal 4 7 7 2" xfId="7580"/>
    <cellStyle name="Normal 4 7 7 2 2" xfId="16610"/>
    <cellStyle name="Normal 4 7 7 3" xfId="12128"/>
    <cellStyle name="Normal 4 7 8" xfId="4592"/>
    <cellStyle name="Normal 4 7 8 2" xfId="13622"/>
    <cellStyle name="Normal 4 7 9" xfId="9140"/>
    <cellStyle name="Normal 4 8" xfId="122"/>
    <cellStyle name="Normal 4 8 2" xfId="308"/>
    <cellStyle name="Normal 4 8 2 2" xfId="1051"/>
    <cellStyle name="Normal 4 8 2 2 2" xfId="2545"/>
    <cellStyle name="Normal 4 8 2 2 2 2" xfId="7027"/>
    <cellStyle name="Normal 4 8 2 2 2 2 2" xfId="16057"/>
    <cellStyle name="Normal 4 8 2 2 2 3" xfId="11575"/>
    <cellStyle name="Normal 4 8 2 2 3" xfId="4039"/>
    <cellStyle name="Normal 4 8 2 2 3 2" xfId="8521"/>
    <cellStyle name="Normal 4 8 2 2 3 2 2" xfId="17551"/>
    <cellStyle name="Normal 4 8 2 2 3 3" xfId="13069"/>
    <cellStyle name="Normal 4 8 2 2 4" xfId="5533"/>
    <cellStyle name="Normal 4 8 2 2 4 2" xfId="14563"/>
    <cellStyle name="Normal 4 8 2 2 5" xfId="10081"/>
    <cellStyle name="Normal 4 8 2 3" xfId="1802"/>
    <cellStyle name="Normal 4 8 2 3 2" xfId="6284"/>
    <cellStyle name="Normal 4 8 2 3 2 2" xfId="15314"/>
    <cellStyle name="Normal 4 8 2 3 3" xfId="10832"/>
    <cellStyle name="Normal 4 8 2 4" xfId="3296"/>
    <cellStyle name="Normal 4 8 2 4 2" xfId="7778"/>
    <cellStyle name="Normal 4 8 2 4 2 2" xfId="16808"/>
    <cellStyle name="Normal 4 8 2 4 3" xfId="12326"/>
    <cellStyle name="Normal 4 8 2 5" xfId="4790"/>
    <cellStyle name="Normal 4 8 2 5 2" xfId="13820"/>
    <cellStyle name="Normal 4 8 2 6" xfId="9338"/>
    <cellStyle name="Normal 4 8 3" xfId="494"/>
    <cellStyle name="Normal 4 8 3 2" xfId="1241"/>
    <cellStyle name="Normal 4 8 3 2 2" xfId="2735"/>
    <cellStyle name="Normal 4 8 3 2 2 2" xfId="7217"/>
    <cellStyle name="Normal 4 8 3 2 2 2 2" xfId="16247"/>
    <cellStyle name="Normal 4 8 3 2 2 3" xfId="11765"/>
    <cellStyle name="Normal 4 8 3 2 3" xfId="4229"/>
    <cellStyle name="Normal 4 8 3 2 3 2" xfId="8711"/>
    <cellStyle name="Normal 4 8 3 2 3 2 2" xfId="17741"/>
    <cellStyle name="Normal 4 8 3 2 3 3" xfId="13259"/>
    <cellStyle name="Normal 4 8 3 2 4" xfId="5723"/>
    <cellStyle name="Normal 4 8 3 2 4 2" xfId="14753"/>
    <cellStyle name="Normal 4 8 3 2 5" xfId="10271"/>
    <cellStyle name="Normal 4 8 3 3" xfId="1988"/>
    <cellStyle name="Normal 4 8 3 3 2" xfId="6470"/>
    <cellStyle name="Normal 4 8 3 3 2 2" xfId="15500"/>
    <cellStyle name="Normal 4 8 3 3 3" xfId="11018"/>
    <cellStyle name="Normal 4 8 3 4" xfId="3482"/>
    <cellStyle name="Normal 4 8 3 4 2" xfId="7964"/>
    <cellStyle name="Normal 4 8 3 4 2 2" xfId="16994"/>
    <cellStyle name="Normal 4 8 3 4 3" xfId="12512"/>
    <cellStyle name="Normal 4 8 3 5" xfId="4976"/>
    <cellStyle name="Normal 4 8 3 5 2" xfId="14006"/>
    <cellStyle name="Normal 4 8 3 6" xfId="9524"/>
    <cellStyle name="Normal 4 8 4" xfId="680"/>
    <cellStyle name="Normal 4 8 4 2" xfId="1427"/>
    <cellStyle name="Normal 4 8 4 2 2" xfId="2921"/>
    <cellStyle name="Normal 4 8 4 2 2 2" xfId="7403"/>
    <cellStyle name="Normal 4 8 4 2 2 2 2" xfId="16433"/>
    <cellStyle name="Normal 4 8 4 2 2 3" xfId="11951"/>
    <cellStyle name="Normal 4 8 4 2 3" xfId="4415"/>
    <cellStyle name="Normal 4 8 4 2 3 2" xfId="8897"/>
    <cellStyle name="Normal 4 8 4 2 3 2 2" xfId="17927"/>
    <cellStyle name="Normal 4 8 4 2 3 3" xfId="13445"/>
    <cellStyle name="Normal 4 8 4 2 4" xfId="5909"/>
    <cellStyle name="Normal 4 8 4 2 4 2" xfId="14939"/>
    <cellStyle name="Normal 4 8 4 2 5" xfId="10457"/>
    <cellStyle name="Normal 4 8 4 3" xfId="2174"/>
    <cellStyle name="Normal 4 8 4 3 2" xfId="6656"/>
    <cellStyle name="Normal 4 8 4 3 2 2" xfId="15686"/>
    <cellStyle name="Normal 4 8 4 3 3" xfId="11204"/>
    <cellStyle name="Normal 4 8 4 4" xfId="3668"/>
    <cellStyle name="Normal 4 8 4 4 2" xfId="8150"/>
    <cellStyle name="Normal 4 8 4 4 2 2" xfId="17180"/>
    <cellStyle name="Normal 4 8 4 4 3" xfId="12698"/>
    <cellStyle name="Normal 4 8 4 5" xfId="5162"/>
    <cellStyle name="Normal 4 8 4 5 2" xfId="14192"/>
    <cellStyle name="Normal 4 8 4 6" xfId="9710"/>
    <cellStyle name="Normal 4 8 5" xfId="867"/>
    <cellStyle name="Normal 4 8 5 2" xfId="2361"/>
    <cellStyle name="Normal 4 8 5 2 2" xfId="6843"/>
    <cellStyle name="Normal 4 8 5 2 2 2" xfId="15873"/>
    <cellStyle name="Normal 4 8 5 2 3" xfId="11391"/>
    <cellStyle name="Normal 4 8 5 3" xfId="3855"/>
    <cellStyle name="Normal 4 8 5 3 2" xfId="8337"/>
    <cellStyle name="Normal 4 8 5 3 2 2" xfId="17367"/>
    <cellStyle name="Normal 4 8 5 3 3" xfId="12885"/>
    <cellStyle name="Normal 4 8 5 4" xfId="5349"/>
    <cellStyle name="Normal 4 8 5 4 2" xfId="14379"/>
    <cellStyle name="Normal 4 8 5 5" xfId="9897"/>
    <cellStyle name="Normal 4 8 6" xfId="1616"/>
    <cellStyle name="Normal 4 8 6 2" xfId="6098"/>
    <cellStyle name="Normal 4 8 6 2 2" xfId="15128"/>
    <cellStyle name="Normal 4 8 6 3" xfId="10646"/>
    <cellStyle name="Normal 4 8 7" xfId="3110"/>
    <cellStyle name="Normal 4 8 7 2" xfId="7592"/>
    <cellStyle name="Normal 4 8 7 2 2" xfId="16622"/>
    <cellStyle name="Normal 4 8 7 3" xfId="12140"/>
    <cellStyle name="Normal 4 8 8" xfId="4604"/>
    <cellStyle name="Normal 4 8 8 2" xfId="13634"/>
    <cellStyle name="Normal 4 8 9" xfId="9152"/>
    <cellStyle name="Normal 4 9" xfId="145"/>
    <cellStyle name="Normal 4 9 2" xfId="331"/>
    <cellStyle name="Normal 4 9 2 2" xfId="1074"/>
    <cellStyle name="Normal 4 9 2 2 2" xfId="2568"/>
    <cellStyle name="Normal 4 9 2 2 2 2" xfId="7050"/>
    <cellStyle name="Normal 4 9 2 2 2 2 2" xfId="16080"/>
    <cellStyle name="Normal 4 9 2 2 2 3" xfId="11598"/>
    <cellStyle name="Normal 4 9 2 2 3" xfId="4062"/>
    <cellStyle name="Normal 4 9 2 2 3 2" xfId="8544"/>
    <cellStyle name="Normal 4 9 2 2 3 2 2" xfId="17574"/>
    <cellStyle name="Normal 4 9 2 2 3 3" xfId="13092"/>
    <cellStyle name="Normal 4 9 2 2 4" xfId="5556"/>
    <cellStyle name="Normal 4 9 2 2 4 2" xfId="14586"/>
    <cellStyle name="Normal 4 9 2 2 5" xfId="10104"/>
    <cellStyle name="Normal 4 9 2 3" xfId="1825"/>
    <cellStyle name="Normal 4 9 2 3 2" xfId="6307"/>
    <cellStyle name="Normal 4 9 2 3 2 2" xfId="15337"/>
    <cellStyle name="Normal 4 9 2 3 3" xfId="10855"/>
    <cellStyle name="Normal 4 9 2 4" xfId="3319"/>
    <cellStyle name="Normal 4 9 2 4 2" xfId="7801"/>
    <cellStyle name="Normal 4 9 2 4 2 2" xfId="16831"/>
    <cellStyle name="Normal 4 9 2 4 3" xfId="12349"/>
    <cellStyle name="Normal 4 9 2 5" xfId="4813"/>
    <cellStyle name="Normal 4 9 2 5 2" xfId="13843"/>
    <cellStyle name="Normal 4 9 2 6" xfId="9361"/>
    <cellStyle name="Normal 4 9 3" xfId="517"/>
    <cellStyle name="Normal 4 9 3 2" xfId="1264"/>
    <cellStyle name="Normal 4 9 3 2 2" xfId="2758"/>
    <cellStyle name="Normal 4 9 3 2 2 2" xfId="7240"/>
    <cellStyle name="Normal 4 9 3 2 2 2 2" xfId="16270"/>
    <cellStyle name="Normal 4 9 3 2 2 3" xfId="11788"/>
    <cellStyle name="Normal 4 9 3 2 3" xfId="4252"/>
    <cellStyle name="Normal 4 9 3 2 3 2" xfId="8734"/>
    <cellStyle name="Normal 4 9 3 2 3 2 2" xfId="17764"/>
    <cellStyle name="Normal 4 9 3 2 3 3" xfId="13282"/>
    <cellStyle name="Normal 4 9 3 2 4" xfId="5746"/>
    <cellStyle name="Normal 4 9 3 2 4 2" xfId="14776"/>
    <cellStyle name="Normal 4 9 3 2 5" xfId="10294"/>
    <cellStyle name="Normal 4 9 3 3" xfId="2011"/>
    <cellStyle name="Normal 4 9 3 3 2" xfId="6493"/>
    <cellStyle name="Normal 4 9 3 3 2 2" xfId="15523"/>
    <cellStyle name="Normal 4 9 3 3 3" xfId="11041"/>
    <cellStyle name="Normal 4 9 3 4" xfId="3505"/>
    <cellStyle name="Normal 4 9 3 4 2" xfId="7987"/>
    <cellStyle name="Normal 4 9 3 4 2 2" xfId="17017"/>
    <cellStyle name="Normal 4 9 3 4 3" xfId="12535"/>
    <cellStyle name="Normal 4 9 3 5" xfId="4999"/>
    <cellStyle name="Normal 4 9 3 5 2" xfId="14029"/>
    <cellStyle name="Normal 4 9 3 6" xfId="9547"/>
    <cellStyle name="Normal 4 9 4" xfId="703"/>
    <cellStyle name="Normal 4 9 4 2" xfId="1450"/>
    <cellStyle name="Normal 4 9 4 2 2" xfId="2944"/>
    <cellStyle name="Normal 4 9 4 2 2 2" xfId="7426"/>
    <cellStyle name="Normal 4 9 4 2 2 2 2" xfId="16456"/>
    <cellStyle name="Normal 4 9 4 2 2 3" xfId="11974"/>
    <cellStyle name="Normal 4 9 4 2 3" xfId="4438"/>
    <cellStyle name="Normal 4 9 4 2 3 2" xfId="8920"/>
    <cellStyle name="Normal 4 9 4 2 3 2 2" xfId="17950"/>
    <cellStyle name="Normal 4 9 4 2 3 3" xfId="13468"/>
    <cellStyle name="Normal 4 9 4 2 4" xfId="5932"/>
    <cellStyle name="Normal 4 9 4 2 4 2" xfId="14962"/>
    <cellStyle name="Normal 4 9 4 2 5" xfId="10480"/>
    <cellStyle name="Normal 4 9 4 3" xfId="2197"/>
    <cellStyle name="Normal 4 9 4 3 2" xfId="6679"/>
    <cellStyle name="Normal 4 9 4 3 2 2" xfId="15709"/>
    <cellStyle name="Normal 4 9 4 3 3" xfId="11227"/>
    <cellStyle name="Normal 4 9 4 4" xfId="3691"/>
    <cellStyle name="Normal 4 9 4 4 2" xfId="8173"/>
    <cellStyle name="Normal 4 9 4 4 2 2" xfId="17203"/>
    <cellStyle name="Normal 4 9 4 4 3" xfId="12721"/>
    <cellStyle name="Normal 4 9 4 5" xfId="5185"/>
    <cellStyle name="Normal 4 9 4 5 2" xfId="14215"/>
    <cellStyle name="Normal 4 9 4 6" xfId="9733"/>
    <cellStyle name="Normal 4 9 5" xfId="890"/>
    <cellStyle name="Normal 4 9 5 2" xfId="2384"/>
    <cellStyle name="Normal 4 9 5 2 2" xfId="6866"/>
    <cellStyle name="Normal 4 9 5 2 2 2" xfId="15896"/>
    <cellStyle name="Normal 4 9 5 2 3" xfId="11414"/>
    <cellStyle name="Normal 4 9 5 3" xfId="3878"/>
    <cellStyle name="Normal 4 9 5 3 2" xfId="8360"/>
    <cellStyle name="Normal 4 9 5 3 2 2" xfId="17390"/>
    <cellStyle name="Normal 4 9 5 3 3" xfId="12908"/>
    <cellStyle name="Normal 4 9 5 4" xfId="5372"/>
    <cellStyle name="Normal 4 9 5 4 2" xfId="14402"/>
    <cellStyle name="Normal 4 9 5 5" xfId="9920"/>
    <cellStyle name="Normal 4 9 6" xfId="1639"/>
    <cellStyle name="Normal 4 9 6 2" xfId="6121"/>
    <cellStyle name="Normal 4 9 6 2 2" xfId="15151"/>
    <cellStyle name="Normal 4 9 6 3" xfId="10669"/>
    <cellStyle name="Normal 4 9 7" xfId="3133"/>
    <cellStyle name="Normal 4 9 7 2" xfId="7615"/>
    <cellStyle name="Normal 4 9 7 2 2" xfId="16645"/>
    <cellStyle name="Normal 4 9 7 3" xfId="12163"/>
    <cellStyle name="Normal 4 9 8" xfId="4627"/>
    <cellStyle name="Normal 4 9 8 2" xfId="13657"/>
    <cellStyle name="Normal 4 9 9" xfId="9175"/>
    <cellStyle name="Percent" xfId="1" builtinId="5"/>
    <cellStyle name="Percent 2" xfId="6"/>
    <cellStyle name="Percent 2 10" xfId="148"/>
    <cellStyle name="Percent 2 10 2" xfId="334"/>
    <cellStyle name="Percent 2 10 2 2" xfId="1077"/>
    <cellStyle name="Percent 2 10 2 2 2" xfId="2571"/>
    <cellStyle name="Percent 2 10 2 2 2 2" xfId="7053"/>
    <cellStyle name="Percent 2 10 2 2 2 2 2" xfId="16083"/>
    <cellStyle name="Percent 2 10 2 2 2 3" xfId="11601"/>
    <cellStyle name="Percent 2 10 2 2 3" xfId="4065"/>
    <cellStyle name="Percent 2 10 2 2 3 2" xfId="8547"/>
    <cellStyle name="Percent 2 10 2 2 3 2 2" xfId="17577"/>
    <cellStyle name="Percent 2 10 2 2 3 3" xfId="13095"/>
    <cellStyle name="Percent 2 10 2 2 4" xfId="5559"/>
    <cellStyle name="Percent 2 10 2 2 4 2" xfId="14589"/>
    <cellStyle name="Percent 2 10 2 2 5" xfId="10107"/>
    <cellStyle name="Percent 2 10 2 3" xfId="1828"/>
    <cellStyle name="Percent 2 10 2 3 2" xfId="6310"/>
    <cellStyle name="Percent 2 10 2 3 2 2" xfId="15340"/>
    <cellStyle name="Percent 2 10 2 3 3" xfId="10858"/>
    <cellStyle name="Percent 2 10 2 4" xfId="3322"/>
    <cellStyle name="Percent 2 10 2 4 2" xfId="7804"/>
    <cellStyle name="Percent 2 10 2 4 2 2" xfId="16834"/>
    <cellStyle name="Percent 2 10 2 4 3" xfId="12352"/>
    <cellStyle name="Percent 2 10 2 5" xfId="4816"/>
    <cellStyle name="Percent 2 10 2 5 2" xfId="13846"/>
    <cellStyle name="Percent 2 10 2 6" xfId="9364"/>
    <cellStyle name="Percent 2 10 3" xfId="520"/>
    <cellStyle name="Percent 2 10 3 2" xfId="1267"/>
    <cellStyle name="Percent 2 10 3 2 2" xfId="2761"/>
    <cellStyle name="Percent 2 10 3 2 2 2" xfId="7243"/>
    <cellStyle name="Percent 2 10 3 2 2 2 2" xfId="16273"/>
    <cellStyle name="Percent 2 10 3 2 2 3" xfId="11791"/>
    <cellStyle name="Percent 2 10 3 2 3" xfId="4255"/>
    <cellStyle name="Percent 2 10 3 2 3 2" xfId="8737"/>
    <cellStyle name="Percent 2 10 3 2 3 2 2" xfId="17767"/>
    <cellStyle name="Percent 2 10 3 2 3 3" xfId="13285"/>
    <cellStyle name="Percent 2 10 3 2 4" xfId="5749"/>
    <cellStyle name="Percent 2 10 3 2 4 2" xfId="14779"/>
    <cellStyle name="Percent 2 10 3 2 5" xfId="10297"/>
    <cellStyle name="Percent 2 10 3 3" xfId="2014"/>
    <cellStyle name="Percent 2 10 3 3 2" xfId="6496"/>
    <cellStyle name="Percent 2 10 3 3 2 2" xfId="15526"/>
    <cellStyle name="Percent 2 10 3 3 3" xfId="11044"/>
    <cellStyle name="Percent 2 10 3 4" xfId="3508"/>
    <cellStyle name="Percent 2 10 3 4 2" xfId="7990"/>
    <cellStyle name="Percent 2 10 3 4 2 2" xfId="17020"/>
    <cellStyle name="Percent 2 10 3 4 3" xfId="12538"/>
    <cellStyle name="Percent 2 10 3 5" xfId="5002"/>
    <cellStyle name="Percent 2 10 3 5 2" xfId="14032"/>
    <cellStyle name="Percent 2 10 3 6" xfId="9550"/>
    <cellStyle name="Percent 2 10 4" xfId="706"/>
    <cellStyle name="Percent 2 10 4 2" xfId="1453"/>
    <cellStyle name="Percent 2 10 4 2 2" xfId="2947"/>
    <cellStyle name="Percent 2 10 4 2 2 2" xfId="7429"/>
    <cellStyle name="Percent 2 10 4 2 2 2 2" xfId="16459"/>
    <cellStyle name="Percent 2 10 4 2 2 3" xfId="11977"/>
    <cellStyle name="Percent 2 10 4 2 3" xfId="4441"/>
    <cellStyle name="Percent 2 10 4 2 3 2" xfId="8923"/>
    <cellStyle name="Percent 2 10 4 2 3 2 2" xfId="17953"/>
    <cellStyle name="Percent 2 10 4 2 3 3" xfId="13471"/>
    <cellStyle name="Percent 2 10 4 2 4" xfId="5935"/>
    <cellStyle name="Percent 2 10 4 2 4 2" xfId="14965"/>
    <cellStyle name="Percent 2 10 4 2 5" xfId="10483"/>
    <cellStyle name="Percent 2 10 4 3" xfId="2200"/>
    <cellStyle name="Percent 2 10 4 3 2" xfId="6682"/>
    <cellStyle name="Percent 2 10 4 3 2 2" xfId="15712"/>
    <cellStyle name="Percent 2 10 4 3 3" xfId="11230"/>
    <cellStyle name="Percent 2 10 4 4" xfId="3694"/>
    <cellStyle name="Percent 2 10 4 4 2" xfId="8176"/>
    <cellStyle name="Percent 2 10 4 4 2 2" xfId="17206"/>
    <cellStyle name="Percent 2 10 4 4 3" xfId="12724"/>
    <cellStyle name="Percent 2 10 4 5" xfId="5188"/>
    <cellStyle name="Percent 2 10 4 5 2" xfId="14218"/>
    <cellStyle name="Percent 2 10 4 6" xfId="9736"/>
    <cellStyle name="Percent 2 10 5" xfId="893"/>
    <cellStyle name="Percent 2 10 5 2" xfId="2387"/>
    <cellStyle name="Percent 2 10 5 2 2" xfId="6869"/>
    <cellStyle name="Percent 2 10 5 2 2 2" xfId="15899"/>
    <cellStyle name="Percent 2 10 5 2 3" xfId="11417"/>
    <cellStyle name="Percent 2 10 5 3" xfId="3881"/>
    <cellStyle name="Percent 2 10 5 3 2" xfId="8363"/>
    <cellStyle name="Percent 2 10 5 3 2 2" xfId="17393"/>
    <cellStyle name="Percent 2 10 5 3 3" xfId="12911"/>
    <cellStyle name="Percent 2 10 5 4" xfId="5375"/>
    <cellStyle name="Percent 2 10 5 4 2" xfId="14405"/>
    <cellStyle name="Percent 2 10 5 5" xfId="9923"/>
    <cellStyle name="Percent 2 10 6" xfId="1642"/>
    <cellStyle name="Percent 2 10 6 2" xfId="6124"/>
    <cellStyle name="Percent 2 10 6 2 2" xfId="15154"/>
    <cellStyle name="Percent 2 10 6 3" xfId="10672"/>
    <cellStyle name="Percent 2 10 7" xfId="3136"/>
    <cellStyle name="Percent 2 10 7 2" xfId="7618"/>
    <cellStyle name="Percent 2 10 7 2 2" xfId="16648"/>
    <cellStyle name="Percent 2 10 7 3" xfId="12166"/>
    <cellStyle name="Percent 2 10 8" xfId="4630"/>
    <cellStyle name="Percent 2 10 8 2" xfId="13660"/>
    <cellStyle name="Percent 2 10 9" xfId="9178"/>
    <cellStyle name="Percent 2 11" xfId="171"/>
    <cellStyle name="Percent 2 11 2" xfId="357"/>
    <cellStyle name="Percent 2 11 2 2" xfId="1100"/>
    <cellStyle name="Percent 2 11 2 2 2" xfId="2594"/>
    <cellStyle name="Percent 2 11 2 2 2 2" xfId="7076"/>
    <cellStyle name="Percent 2 11 2 2 2 2 2" xfId="16106"/>
    <cellStyle name="Percent 2 11 2 2 2 3" xfId="11624"/>
    <cellStyle name="Percent 2 11 2 2 3" xfId="4088"/>
    <cellStyle name="Percent 2 11 2 2 3 2" xfId="8570"/>
    <cellStyle name="Percent 2 11 2 2 3 2 2" xfId="17600"/>
    <cellStyle name="Percent 2 11 2 2 3 3" xfId="13118"/>
    <cellStyle name="Percent 2 11 2 2 4" xfId="5582"/>
    <cellStyle name="Percent 2 11 2 2 4 2" xfId="14612"/>
    <cellStyle name="Percent 2 11 2 2 5" xfId="10130"/>
    <cellStyle name="Percent 2 11 2 3" xfId="1851"/>
    <cellStyle name="Percent 2 11 2 3 2" xfId="6333"/>
    <cellStyle name="Percent 2 11 2 3 2 2" xfId="15363"/>
    <cellStyle name="Percent 2 11 2 3 3" xfId="10881"/>
    <cellStyle name="Percent 2 11 2 4" xfId="3345"/>
    <cellStyle name="Percent 2 11 2 4 2" xfId="7827"/>
    <cellStyle name="Percent 2 11 2 4 2 2" xfId="16857"/>
    <cellStyle name="Percent 2 11 2 4 3" xfId="12375"/>
    <cellStyle name="Percent 2 11 2 5" xfId="4839"/>
    <cellStyle name="Percent 2 11 2 5 2" xfId="13869"/>
    <cellStyle name="Percent 2 11 2 6" xfId="9387"/>
    <cellStyle name="Percent 2 11 3" xfId="543"/>
    <cellStyle name="Percent 2 11 3 2" xfId="1290"/>
    <cellStyle name="Percent 2 11 3 2 2" xfId="2784"/>
    <cellStyle name="Percent 2 11 3 2 2 2" xfId="7266"/>
    <cellStyle name="Percent 2 11 3 2 2 2 2" xfId="16296"/>
    <cellStyle name="Percent 2 11 3 2 2 3" xfId="11814"/>
    <cellStyle name="Percent 2 11 3 2 3" xfId="4278"/>
    <cellStyle name="Percent 2 11 3 2 3 2" xfId="8760"/>
    <cellStyle name="Percent 2 11 3 2 3 2 2" xfId="17790"/>
    <cellStyle name="Percent 2 11 3 2 3 3" xfId="13308"/>
    <cellStyle name="Percent 2 11 3 2 4" xfId="5772"/>
    <cellStyle name="Percent 2 11 3 2 4 2" xfId="14802"/>
    <cellStyle name="Percent 2 11 3 2 5" xfId="10320"/>
    <cellStyle name="Percent 2 11 3 3" xfId="2037"/>
    <cellStyle name="Percent 2 11 3 3 2" xfId="6519"/>
    <cellStyle name="Percent 2 11 3 3 2 2" xfId="15549"/>
    <cellStyle name="Percent 2 11 3 3 3" xfId="11067"/>
    <cellStyle name="Percent 2 11 3 4" xfId="3531"/>
    <cellStyle name="Percent 2 11 3 4 2" xfId="8013"/>
    <cellStyle name="Percent 2 11 3 4 2 2" xfId="17043"/>
    <cellStyle name="Percent 2 11 3 4 3" xfId="12561"/>
    <cellStyle name="Percent 2 11 3 5" xfId="5025"/>
    <cellStyle name="Percent 2 11 3 5 2" xfId="14055"/>
    <cellStyle name="Percent 2 11 3 6" xfId="9573"/>
    <cellStyle name="Percent 2 11 4" xfId="729"/>
    <cellStyle name="Percent 2 11 4 2" xfId="1476"/>
    <cellStyle name="Percent 2 11 4 2 2" xfId="2970"/>
    <cellStyle name="Percent 2 11 4 2 2 2" xfId="7452"/>
    <cellStyle name="Percent 2 11 4 2 2 2 2" xfId="16482"/>
    <cellStyle name="Percent 2 11 4 2 2 3" xfId="12000"/>
    <cellStyle name="Percent 2 11 4 2 3" xfId="4464"/>
    <cellStyle name="Percent 2 11 4 2 3 2" xfId="8946"/>
    <cellStyle name="Percent 2 11 4 2 3 2 2" xfId="17976"/>
    <cellStyle name="Percent 2 11 4 2 3 3" xfId="13494"/>
    <cellStyle name="Percent 2 11 4 2 4" xfId="5958"/>
    <cellStyle name="Percent 2 11 4 2 4 2" xfId="14988"/>
    <cellStyle name="Percent 2 11 4 2 5" xfId="10506"/>
    <cellStyle name="Percent 2 11 4 3" xfId="2223"/>
    <cellStyle name="Percent 2 11 4 3 2" xfId="6705"/>
    <cellStyle name="Percent 2 11 4 3 2 2" xfId="15735"/>
    <cellStyle name="Percent 2 11 4 3 3" xfId="11253"/>
    <cellStyle name="Percent 2 11 4 4" xfId="3717"/>
    <cellStyle name="Percent 2 11 4 4 2" xfId="8199"/>
    <cellStyle name="Percent 2 11 4 4 2 2" xfId="17229"/>
    <cellStyle name="Percent 2 11 4 4 3" xfId="12747"/>
    <cellStyle name="Percent 2 11 4 5" xfId="5211"/>
    <cellStyle name="Percent 2 11 4 5 2" xfId="14241"/>
    <cellStyle name="Percent 2 11 4 6" xfId="9759"/>
    <cellStyle name="Percent 2 11 5" xfId="916"/>
    <cellStyle name="Percent 2 11 5 2" xfId="2410"/>
    <cellStyle name="Percent 2 11 5 2 2" xfId="6892"/>
    <cellStyle name="Percent 2 11 5 2 2 2" xfId="15922"/>
    <cellStyle name="Percent 2 11 5 2 3" xfId="11440"/>
    <cellStyle name="Percent 2 11 5 3" xfId="3904"/>
    <cellStyle name="Percent 2 11 5 3 2" xfId="8386"/>
    <cellStyle name="Percent 2 11 5 3 2 2" xfId="17416"/>
    <cellStyle name="Percent 2 11 5 3 3" xfId="12934"/>
    <cellStyle name="Percent 2 11 5 4" xfId="5398"/>
    <cellStyle name="Percent 2 11 5 4 2" xfId="14428"/>
    <cellStyle name="Percent 2 11 5 5" xfId="9946"/>
    <cellStyle name="Percent 2 11 6" xfId="1665"/>
    <cellStyle name="Percent 2 11 6 2" xfId="6147"/>
    <cellStyle name="Percent 2 11 6 2 2" xfId="15177"/>
    <cellStyle name="Percent 2 11 6 3" xfId="10695"/>
    <cellStyle name="Percent 2 11 7" xfId="3159"/>
    <cellStyle name="Percent 2 11 7 2" xfId="7641"/>
    <cellStyle name="Percent 2 11 7 2 2" xfId="16671"/>
    <cellStyle name="Percent 2 11 7 3" xfId="12189"/>
    <cellStyle name="Percent 2 11 8" xfId="4653"/>
    <cellStyle name="Percent 2 11 8 2" xfId="13683"/>
    <cellStyle name="Percent 2 11 9" xfId="9201"/>
    <cellStyle name="Percent 2 12" xfId="194"/>
    <cellStyle name="Percent 2 12 2" xfId="939"/>
    <cellStyle name="Percent 2 12 2 2" xfId="2433"/>
    <cellStyle name="Percent 2 12 2 2 2" xfId="6915"/>
    <cellStyle name="Percent 2 12 2 2 2 2" xfId="15945"/>
    <cellStyle name="Percent 2 12 2 2 3" xfId="11463"/>
    <cellStyle name="Percent 2 12 2 3" xfId="3927"/>
    <cellStyle name="Percent 2 12 2 3 2" xfId="8409"/>
    <cellStyle name="Percent 2 12 2 3 2 2" xfId="17439"/>
    <cellStyle name="Percent 2 12 2 3 3" xfId="12957"/>
    <cellStyle name="Percent 2 12 2 4" xfId="5421"/>
    <cellStyle name="Percent 2 12 2 4 2" xfId="14451"/>
    <cellStyle name="Percent 2 12 2 5" xfId="9969"/>
    <cellStyle name="Percent 2 12 3" xfId="1688"/>
    <cellStyle name="Percent 2 12 3 2" xfId="6170"/>
    <cellStyle name="Percent 2 12 3 2 2" xfId="15200"/>
    <cellStyle name="Percent 2 12 3 3" xfId="10718"/>
    <cellStyle name="Percent 2 12 4" xfId="3182"/>
    <cellStyle name="Percent 2 12 4 2" xfId="7664"/>
    <cellStyle name="Percent 2 12 4 2 2" xfId="16694"/>
    <cellStyle name="Percent 2 12 4 3" xfId="12212"/>
    <cellStyle name="Percent 2 12 5" xfId="4676"/>
    <cellStyle name="Percent 2 12 5 2" xfId="13706"/>
    <cellStyle name="Percent 2 12 6" xfId="9224"/>
    <cellStyle name="Percent 2 13" xfId="380"/>
    <cellStyle name="Percent 2 13 2" xfId="1127"/>
    <cellStyle name="Percent 2 13 2 2" xfId="2621"/>
    <cellStyle name="Percent 2 13 2 2 2" xfId="7103"/>
    <cellStyle name="Percent 2 13 2 2 2 2" xfId="16133"/>
    <cellStyle name="Percent 2 13 2 2 3" xfId="11651"/>
    <cellStyle name="Percent 2 13 2 3" xfId="4115"/>
    <cellStyle name="Percent 2 13 2 3 2" xfId="8597"/>
    <cellStyle name="Percent 2 13 2 3 2 2" xfId="17627"/>
    <cellStyle name="Percent 2 13 2 3 3" xfId="13145"/>
    <cellStyle name="Percent 2 13 2 4" xfId="5609"/>
    <cellStyle name="Percent 2 13 2 4 2" xfId="14639"/>
    <cellStyle name="Percent 2 13 2 5" xfId="10157"/>
    <cellStyle name="Percent 2 13 3" xfId="1874"/>
    <cellStyle name="Percent 2 13 3 2" xfId="6356"/>
    <cellStyle name="Percent 2 13 3 2 2" xfId="15386"/>
    <cellStyle name="Percent 2 13 3 3" xfId="10904"/>
    <cellStyle name="Percent 2 13 4" xfId="3368"/>
    <cellStyle name="Percent 2 13 4 2" xfId="7850"/>
    <cellStyle name="Percent 2 13 4 2 2" xfId="16880"/>
    <cellStyle name="Percent 2 13 4 3" xfId="12398"/>
    <cellStyle name="Percent 2 13 5" xfId="4862"/>
    <cellStyle name="Percent 2 13 5 2" xfId="13892"/>
    <cellStyle name="Percent 2 13 6" xfId="9410"/>
    <cellStyle name="Percent 2 14" xfId="566"/>
    <cellStyle name="Percent 2 14 2" xfId="1313"/>
    <cellStyle name="Percent 2 14 2 2" xfId="2807"/>
    <cellStyle name="Percent 2 14 2 2 2" xfId="7289"/>
    <cellStyle name="Percent 2 14 2 2 2 2" xfId="16319"/>
    <cellStyle name="Percent 2 14 2 2 3" xfId="11837"/>
    <cellStyle name="Percent 2 14 2 3" xfId="4301"/>
    <cellStyle name="Percent 2 14 2 3 2" xfId="8783"/>
    <cellStyle name="Percent 2 14 2 3 2 2" xfId="17813"/>
    <cellStyle name="Percent 2 14 2 3 3" xfId="13331"/>
    <cellStyle name="Percent 2 14 2 4" xfId="5795"/>
    <cellStyle name="Percent 2 14 2 4 2" xfId="14825"/>
    <cellStyle name="Percent 2 14 2 5" xfId="10343"/>
    <cellStyle name="Percent 2 14 3" xfId="2060"/>
    <cellStyle name="Percent 2 14 3 2" xfId="6542"/>
    <cellStyle name="Percent 2 14 3 2 2" xfId="15572"/>
    <cellStyle name="Percent 2 14 3 3" xfId="11090"/>
    <cellStyle name="Percent 2 14 4" xfId="3554"/>
    <cellStyle name="Percent 2 14 4 2" xfId="8036"/>
    <cellStyle name="Percent 2 14 4 2 2" xfId="17066"/>
    <cellStyle name="Percent 2 14 4 3" xfId="12584"/>
    <cellStyle name="Percent 2 14 5" xfId="5048"/>
    <cellStyle name="Percent 2 14 5 2" xfId="14078"/>
    <cellStyle name="Percent 2 14 6" xfId="9596"/>
    <cellStyle name="Percent 2 15" xfId="753"/>
    <cellStyle name="Percent 2 15 2" xfId="2247"/>
    <cellStyle name="Percent 2 15 2 2" xfId="6729"/>
    <cellStyle name="Percent 2 15 2 2 2" xfId="15759"/>
    <cellStyle name="Percent 2 15 2 3" xfId="11277"/>
    <cellStyle name="Percent 2 15 3" xfId="3741"/>
    <cellStyle name="Percent 2 15 3 2" xfId="8223"/>
    <cellStyle name="Percent 2 15 3 2 2" xfId="17253"/>
    <cellStyle name="Percent 2 15 3 3" xfId="12771"/>
    <cellStyle name="Percent 2 15 4" xfId="5235"/>
    <cellStyle name="Percent 2 15 4 2" xfId="14265"/>
    <cellStyle name="Percent 2 15 5" xfId="9783"/>
    <cellStyle name="Percent 2 16" xfId="1502"/>
    <cellStyle name="Percent 2 16 2" xfId="5984"/>
    <cellStyle name="Percent 2 16 2 2" xfId="15014"/>
    <cellStyle name="Percent 2 16 3" xfId="10532"/>
    <cellStyle name="Percent 2 17" xfId="2996"/>
    <cellStyle name="Percent 2 17 2" xfId="7478"/>
    <cellStyle name="Percent 2 17 2 2" xfId="16508"/>
    <cellStyle name="Percent 2 17 3" xfId="12026"/>
    <cellStyle name="Percent 2 18" xfId="4490"/>
    <cellStyle name="Percent 2 18 2" xfId="13520"/>
    <cellStyle name="Percent 2 19" xfId="9038"/>
    <cellStyle name="Percent 2 2" xfId="9"/>
    <cellStyle name="Percent 2 3" xfId="13"/>
    <cellStyle name="Percent 2 3 10" xfId="199"/>
    <cellStyle name="Percent 2 3 10 2" xfId="944"/>
    <cellStyle name="Percent 2 3 10 2 2" xfId="2438"/>
    <cellStyle name="Percent 2 3 10 2 2 2" xfId="6920"/>
    <cellStyle name="Percent 2 3 10 2 2 2 2" xfId="15950"/>
    <cellStyle name="Percent 2 3 10 2 2 3" xfId="11468"/>
    <cellStyle name="Percent 2 3 10 2 3" xfId="3932"/>
    <cellStyle name="Percent 2 3 10 2 3 2" xfId="8414"/>
    <cellStyle name="Percent 2 3 10 2 3 2 2" xfId="17444"/>
    <cellStyle name="Percent 2 3 10 2 3 3" xfId="12962"/>
    <cellStyle name="Percent 2 3 10 2 4" xfId="5426"/>
    <cellStyle name="Percent 2 3 10 2 4 2" xfId="14456"/>
    <cellStyle name="Percent 2 3 10 2 5" xfId="9974"/>
    <cellStyle name="Percent 2 3 10 3" xfId="1693"/>
    <cellStyle name="Percent 2 3 10 3 2" xfId="6175"/>
    <cellStyle name="Percent 2 3 10 3 2 2" xfId="15205"/>
    <cellStyle name="Percent 2 3 10 3 3" xfId="10723"/>
    <cellStyle name="Percent 2 3 10 4" xfId="3187"/>
    <cellStyle name="Percent 2 3 10 4 2" xfId="7669"/>
    <cellStyle name="Percent 2 3 10 4 2 2" xfId="16699"/>
    <cellStyle name="Percent 2 3 10 4 3" xfId="12217"/>
    <cellStyle name="Percent 2 3 10 5" xfId="4681"/>
    <cellStyle name="Percent 2 3 10 5 2" xfId="13711"/>
    <cellStyle name="Percent 2 3 10 6" xfId="9229"/>
    <cellStyle name="Percent 2 3 11" xfId="385"/>
    <cellStyle name="Percent 2 3 11 2" xfId="1132"/>
    <cellStyle name="Percent 2 3 11 2 2" xfId="2626"/>
    <cellStyle name="Percent 2 3 11 2 2 2" xfId="7108"/>
    <cellStyle name="Percent 2 3 11 2 2 2 2" xfId="16138"/>
    <cellStyle name="Percent 2 3 11 2 2 3" xfId="11656"/>
    <cellStyle name="Percent 2 3 11 2 3" xfId="4120"/>
    <cellStyle name="Percent 2 3 11 2 3 2" xfId="8602"/>
    <cellStyle name="Percent 2 3 11 2 3 2 2" xfId="17632"/>
    <cellStyle name="Percent 2 3 11 2 3 3" xfId="13150"/>
    <cellStyle name="Percent 2 3 11 2 4" xfId="5614"/>
    <cellStyle name="Percent 2 3 11 2 4 2" xfId="14644"/>
    <cellStyle name="Percent 2 3 11 2 5" xfId="10162"/>
    <cellStyle name="Percent 2 3 11 3" xfId="1879"/>
    <cellStyle name="Percent 2 3 11 3 2" xfId="6361"/>
    <cellStyle name="Percent 2 3 11 3 2 2" xfId="15391"/>
    <cellStyle name="Percent 2 3 11 3 3" xfId="10909"/>
    <cellStyle name="Percent 2 3 11 4" xfId="3373"/>
    <cellStyle name="Percent 2 3 11 4 2" xfId="7855"/>
    <cellStyle name="Percent 2 3 11 4 2 2" xfId="16885"/>
    <cellStyle name="Percent 2 3 11 4 3" xfId="12403"/>
    <cellStyle name="Percent 2 3 11 5" xfId="4867"/>
    <cellStyle name="Percent 2 3 11 5 2" xfId="13897"/>
    <cellStyle name="Percent 2 3 11 6" xfId="9415"/>
    <cellStyle name="Percent 2 3 12" xfId="571"/>
    <cellStyle name="Percent 2 3 12 2" xfId="1318"/>
    <cellStyle name="Percent 2 3 12 2 2" xfId="2812"/>
    <cellStyle name="Percent 2 3 12 2 2 2" xfId="7294"/>
    <cellStyle name="Percent 2 3 12 2 2 2 2" xfId="16324"/>
    <cellStyle name="Percent 2 3 12 2 2 3" xfId="11842"/>
    <cellStyle name="Percent 2 3 12 2 3" xfId="4306"/>
    <cellStyle name="Percent 2 3 12 2 3 2" xfId="8788"/>
    <cellStyle name="Percent 2 3 12 2 3 2 2" xfId="17818"/>
    <cellStyle name="Percent 2 3 12 2 3 3" xfId="13336"/>
    <cellStyle name="Percent 2 3 12 2 4" xfId="5800"/>
    <cellStyle name="Percent 2 3 12 2 4 2" xfId="14830"/>
    <cellStyle name="Percent 2 3 12 2 5" xfId="10348"/>
    <cellStyle name="Percent 2 3 12 3" xfId="2065"/>
    <cellStyle name="Percent 2 3 12 3 2" xfId="6547"/>
    <cellStyle name="Percent 2 3 12 3 2 2" xfId="15577"/>
    <cellStyle name="Percent 2 3 12 3 3" xfId="11095"/>
    <cellStyle name="Percent 2 3 12 4" xfId="3559"/>
    <cellStyle name="Percent 2 3 12 4 2" xfId="8041"/>
    <cellStyle name="Percent 2 3 12 4 2 2" xfId="17071"/>
    <cellStyle name="Percent 2 3 12 4 3" xfId="12589"/>
    <cellStyle name="Percent 2 3 12 5" xfId="5053"/>
    <cellStyle name="Percent 2 3 12 5 2" xfId="14083"/>
    <cellStyle name="Percent 2 3 12 6" xfId="9601"/>
    <cellStyle name="Percent 2 3 13" xfId="758"/>
    <cellStyle name="Percent 2 3 13 2" xfId="2252"/>
    <cellStyle name="Percent 2 3 13 2 2" xfId="6734"/>
    <cellStyle name="Percent 2 3 13 2 2 2" xfId="15764"/>
    <cellStyle name="Percent 2 3 13 2 3" xfId="11282"/>
    <cellStyle name="Percent 2 3 13 3" xfId="3746"/>
    <cellStyle name="Percent 2 3 13 3 2" xfId="8228"/>
    <cellStyle name="Percent 2 3 13 3 2 2" xfId="17258"/>
    <cellStyle name="Percent 2 3 13 3 3" xfId="12776"/>
    <cellStyle name="Percent 2 3 13 4" xfId="5240"/>
    <cellStyle name="Percent 2 3 13 4 2" xfId="14270"/>
    <cellStyle name="Percent 2 3 13 5" xfId="9788"/>
    <cellStyle name="Percent 2 3 14" xfId="1507"/>
    <cellStyle name="Percent 2 3 14 2" xfId="5989"/>
    <cellStyle name="Percent 2 3 14 2 2" xfId="15019"/>
    <cellStyle name="Percent 2 3 14 3" xfId="10537"/>
    <cellStyle name="Percent 2 3 15" xfId="3001"/>
    <cellStyle name="Percent 2 3 15 2" xfId="7483"/>
    <cellStyle name="Percent 2 3 15 2 2" xfId="16513"/>
    <cellStyle name="Percent 2 3 15 3" xfId="12031"/>
    <cellStyle name="Percent 2 3 16" xfId="4495"/>
    <cellStyle name="Percent 2 3 16 2" xfId="13525"/>
    <cellStyle name="Percent 2 3 17" xfId="9043"/>
    <cellStyle name="Percent 2 3 2" xfId="23"/>
    <cellStyle name="Percent 2 3 2 10" xfId="395"/>
    <cellStyle name="Percent 2 3 2 10 2" xfId="1142"/>
    <cellStyle name="Percent 2 3 2 10 2 2" xfId="2636"/>
    <cellStyle name="Percent 2 3 2 10 2 2 2" xfId="7118"/>
    <cellStyle name="Percent 2 3 2 10 2 2 2 2" xfId="16148"/>
    <cellStyle name="Percent 2 3 2 10 2 2 3" xfId="11666"/>
    <cellStyle name="Percent 2 3 2 10 2 3" xfId="4130"/>
    <cellStyle name="Percent 2 3 2 10 2 3 2" xfId="8612"/>
    <cellStyle name="Percent 2 3 2 10 2 3 2 2" xfId="17642"/>
    <cellStyle name="Percent 2 3 2 10 2 3 3" xfId="13160"/>
    <cellStyle name="Percent 2 3 2 10 2 4" xfId="5624"/>
    <cellStyle name="Percent 2 3 2 10 2 4 2" xfId="14654"/>
    <cellStyle name="Percent 2 3 2 10 2 5" xfId="10172"/>
    <cellStyle name="Percent 2 3 2 10 3" xfId="1889"/>
    <cellStyle name="Percent 2 3 2 10 3 2" xfId="6371"/>
    <cellStyle name="Percent 2 3 2 10 3 2 2" xfId="15401"/>
    <cellStyle name="Percent 2 3 2 10 3 3" xfId="10919"/>
    <cellStyle name="Percent 2 3 2 10 4" xfId="3383"/>
    <cellStyle name="Percent 2 3 2 10 4 2" xfId="7865"/>
    <cellStyle name="Percent 2 3 2 10 4 2 2" xfId="16895"/>
    <cellStyle name="Percent 2 3 2 10 4 3" xfId="12413"/>
    <cellStyle name="Percent 2 3 2 10 5" xfId="4877"/>
    <cellStyle name="Percent 2 3 2 10 5 2" xfId="13907"/>
    <cellStyle name="Percent 2 3 2 10 6" xfId="9425"/>
    <cellStyle name="Percent 2 3 2 11" xfId="581"/>
    <cellStyle name="Percent 2 3 2 11 2" xfId="1328"/>
    <cellStyle name="Percent 2 3 2 11 2 2" xfId="2822"/>
    <cellStyle name="Percent 2 3 2 11 2 2 2" xfId="7304"/>
    <cellStyle name="Percent 2 3 2 11 2 2 2 2" xfId="16334"/>
    <cellStyle name="Percent 2 3 2 11 2 2 3" xfId="11852"/>
    <cellStyle name="Percent 2 3 2 11 2 3" xfId="4316"/>
    <cellStyle name="Percent 2 3 2 11 2 3 2" xfId="8798"/>
    <cellStyle name="Percent 2 3 2 11 2 3 2 2" xfId="17828"/>
    <cellStyle name="Percent 2 3 2 11 2 3 3" xfId="13346"/>
    <cellStyle name="Percent 2 3 2 11 2 4" xfId="5810"/>
    <cellStyle name="Percent 2 3 2 11 2 4 2" xfId="14840"/>
    <cellStyle name="Percent 2 3 2 11 2 5" xfId="10358"/>
    <cellStyle name="Percent 2 3 2 11 3" xfId="2075"/>
    <cellStyle name="Percent 2 3 2 11 3 2" xfId="6557"/>
    <cellStyle name="Percent 2 3 2 11 3 2 2" xfId="15587"/>
    <cellStyle name="Percent 2 3 2 11 3 3" xfId="11105"/>
    <cellStyle name="Percent 2 3 2 11 4" xfId="3569"/>
    <cellStyle name="Percent 2 3 2 11 4 2" xfId="8051"/>
    <cellStyle name="Percent 2 3 2 11 4 2 2" xfId="17081"/>
    <cellStyle name="Percent 2 3 2 11 4 3" xfId="12599"/>
    <cellStyle name="Percent 2 3 2 11 5" xfId="5063"/>
    <cellStyle name="Percent 2 3 2 11 5 2" xfId="14093"/>
    <cellStyle name="Percent 2 3 2 11 6" xfId="9611"/>
    <cellStyle name="Percent 2 3 2 12" xfId="768"/>
    <cellStyle name="Percent 2 3 2 12 2" xfId="2262"/>
    <cellStyle name="Percent 2 3 2 12 2 2" xfId="6744"/>
    <cellStyle name="Percent 2 3 2 12 2 2 2" xfId="15774"/>
    <cellStyle name="Percent 2 3 2 12 2 3" xfId="11292"/>
    <cellStyle name="Percent 2 3 2 12 3" xfId="3756"/>
    <cellStyle name="Percent 2 3 2 12 3 2" xfId="8238"/>
    <cellStyle name="Percent 2 3 2 12 3 2 2" xfId="17268"/>
    <cellStyle name="Percent 2 3 2 12 3 3" xfId="12786"/>
    <cellStyle name="Percent 2 3 2 12 4" xfId="5250"/>
    <cellStyle name="Percent 2 3 2 12 4 2" xfId="14280"/>
    <cellStyle name="Percent 2 3 2 12 5" xfId="9798"/>
    <cellStyle name="Percent 2 3 2 13" xfId="1517"/>
    <cellStyle name="Percent 2 3 2 13 2" xfId="5999"/>
    <cellStyle name="Percent 2 3 2 13 2 2" xfId="15029"/>
    <cellStyle name="Percent 2 3 2 13 3" xfId="10547"/>
    <cellStyle name="Percent 2 3 2 14" xfId="3011"/>
    <cellStyle name="Percent 2 3 2 14 2" xfId="7493"/>
    <cellStyle name="Percent 2 3 2 14 2 2" xfId="16523"/>
    <cellStyle name="Percent 2 3 2 14 3" xfId="12041"/>
    <cellStyle name="Percent 2 3 2 15" xfId="4505"/>
    <cellStyle name="Percent 2 3 2 15 2" xfId="13535"/>
    <cellStyle name="Percent 2 3 2 16" xfId="9053"/>
    <cellStyle name="Percent 2 3 2 2" xfId="46"/>
    <cellStyle name="Percent 2 3 2 2 2" xfId="232"/>
    <cellStyle name="Percent 2 3 2 2 2 2" xfId="977"/>
    <cellStyle name="Percent 2 3 2 2 2 2 2" xfId="2471"/>
    <cellStyle name="Percent 2 3 2 2 2 2 2 2" xfId="6953"/>
    <cellStyle name="Percent 2 3 2 2 2 2 2 2 2" xfId="15983"/>
    <cellStyle name="Percent 2 3 2 2 2 2 2 3" xfId="11501"/>
    <cellStyle name="Percent 2 3 2 2 2 2 3" xfId="3965"/>
    <cellStyle name="Percent 2 3 2 2 2 2 3 2" xfId="8447"/>
    <cellStyle name="Percent 2 3 2 2 2 2 3 2 2" xfId="17477"/>
    <cellStyle name="Percent 2 3 2 2 2 2 3 3" xfId="12995"/>
    <cellStyle name="Percent 2 3 2 2 2 2 4" xfId="5459"/>
    <cellStyle name="Percent 2 3 2 2 2 2 4 2" xfId="14489"/>
    <cellStyle name="Percent 2 3 2 2 2 2 5" xfId="10007"/>
    <cellStyle name="Percent 2 3 2 2 2 3" xfId="1726"/>
    <cellStyle name="Percent 2 3 2 2 2 3 2" xfId="6208"/>
    <cellStyle name="Percent 2 3 2 2 2 3 2 2" xfId="15238"/>
    <cellStyle name="Percent 2 3 2 2 2 3 3" xfId="10756"/>
    <cellStyle name="Percent 2 3 2 2 2 4" xfId="3220"/>
    <cellStyle name="Percent 2 3 2 2 2 4 2" xfId="7702"/>
    <cellStyle name="Percent 2 3 2 2 2 4 2 2" xfId="16732"/>
    <cellStyle name="Percent 2 3 2 2 2 4 3" xfId="12250"/>
    <cellStyle name="Percent 2 3 2 2 2 5" xfId="4714"/>
    <cellStyle name="Percent 2 3 2 2 2 5 2" xfId="13744"/>
    <cellStyle name="Percent 2 3 2 2 2 6" xfId="9262"/>
    <cellStyle name="Percent 2 3 2 2 3" xfId="418"/>
    <cellStyle name="Percent 2 3 2 2 3 2" xfId="1165"/>
    <cellStyle name="Percent 2 3 2 2 3 2 2" xfId="2659"/>
    <cellStyle name="Percent 2 3 2 2 3 2 2 2" xfId="7141"/>
    <cellStyle name="Percent 2 3 2 2 3 2 2 2 2" xfId="16171"/>
    <cellStyle name="Percent 2 3 2 2 3 2 2 3" xfId="11689"/>
    <cellStyle name="Percent 2 3 2 2 3 2 3" xfId="4153"/>
    <cellStyle name="Percent 2 3 2 2 3 2 3 2" xfId="8635"/>
    <cellStyle name="Percent 2 3 2 2 3 2 3 2 2" xfId="17665"/>
    <cellStyle name="Percent 2 3 2 2 3 2 3 3" xfId="13183"/>
    <cellStyle name="Percent 2 3 2 2 3 2 4" xfId="5647"/>
    <cellStyle name="Percent 2 3 2 2 3 2 4 2" xfId="14677"/>
    <cellStyle name="Percent 2 3 2 2 3 2 5" xfId="10195"/>
    <cellStyle name="Percent 2 3 2 2 3 3" xfId="1912"/>
    <cellStyle name="Percent 2 3 2 2 3 3 2" xfId="6394"/>
    <cellStyle name="Percent 2 3 2 2 3 3 2 2" xfId="15424"/>
    <cellStyle name="Percent 2 3 2 2 3 3 3" xfId="10942"/>
    <cellStyle name="Percent 2 3 2 2 3 4" xfId="3406"/>
    <cellStyle name="Percent 2 3 2 2 3 4 2" xfId="7888"/>
    <cellStyle name="Percent 2 3 2 2 3 4 2 2" xfId="16918"/>
    <cellStyle name="Percent 2 3 2 2 3 4 3" xfId="12436"/>
    <cellStyle name="Percent 2 3 2 2 3 5" xfId="4900"/>
    <cellStyle name="Percent 2 3 2 2 3 5 2" xfId="13930"/>
    <cellStyle name="Percent 2 3 2 2 3 6" xfId="9448"/>
    <cellStyle name="Percent 2 3 2 2 4" xfId="604"/>
    <cellStyle name="Percent 2 3 2 2 4 2" xfId="1351"/>
    <cellStyle name="Percent 2 3 2 2 4 2 2" xfId="2845"/>
    <cellStyle name="Percent 2 3 2 2 4 2 2 2" xfId="7327"/>
    <cellStyle name="Percent 2 3 2 2 4 2 2 2 2" xfId="16357"/>
    <cellStyle name="Percent 2 3 2 2 4 2 2 3" xfId="11875"/>
    <cellStyle name="Percent 2 3 2 2 4 2 3" xfId="4339"/>
    <cellStyle name="Percent 2 3 2 2 4 2 3 2" xfId="8821"/>
    <cellStyle name="Percent 2 3 2 2 4 2 3 2 2" xfId="17851"/>
    <cellStyle name="Percent 2 3 2 2 4 2 3 3" xfId="13369"/>
    <cellStyle name="Percent 2 3 2 2 4 2 4" xfId="5833"/>
    <cellStyle name="Percent 2 3 2 2 4 2 4 2" xfId="14863"/>
    <cellStyle name="Percent 2 3 2 2 4 2 5" xfId="10381"/>
    <cellStyle name="Percent 2 3 2 2 4 3" xfId="2098"/>
    <cellStyle name="Percent 2 3 2 2 4 3 2" xfId="6580"/>
    <cellStyle name="Percent 2 3 2 2 4 3 2 2" xfId="15610"/>
    <cellStyle name="Percent 2 3 2 2 4 3 3" xfId="11128"/>
    <cellStyle name="Percent 2 3 2 2 4 4" xfId="3592"/>
    <cellStyle name="Percent 2 3 2 2 4 4 2" xfId="8074"/>
    <cellStyle name="Percent 2 3 2 2 4 4 2 2" xfId="17104"/>
    <cellStyle name="Percent 2 3 2 2 4 4 3" xfId="12622"/>
    <cellStyle name="Percent 2 3 2 2 4 5" xfId="5086"/>
    <cellStyle name="Percent 2 3 2 2 4 5 2" xfId="14116"/>
    <cellStyle name="Percent 2 3 2 2 4 6" xfId="9634"/>
    <cellStyle name="Percent 2 3 2 2 5" xfId="791"/>
    <cellStyle name="Percent 2 3 2 2 5 2" xfId="2285"/>
    <cellStyle name="Percent 2 3 2 2 5 2 2" xfId="6767"/>
    <cellStyle name="Percent 2 3 2 2 5 2 2 2" xfId="15797"/>
    <cellStyle name="Percent 2 3 2 2 5 2 3" xfId="11315"/>
    <cellStyle name="Percent 2 3 2 2 5 3" xfId="3779"/>
    <cellStyle name="Percent 2 3 2 2 5 3 2" xfId="8261"/>
    <cellStyle name="Percent 2 3 2 2 5 3 2 2" xfId="17291"/>
    <cellStyle name="Percent 2 3 2 2 5 3 3" xfId="12809"/>
    <cellStyle name="Percent 2 3 2 2 5 4" xfId="5273"/>
    <cellStyle name="Percent 2 3 2 2 5 4 2" xfId="14303"/>
    <cellStyle name="Percent 2 3 2 2 5 5" xfId="9821"/>
    <cellStyle name="Percent 2 3 2 2 6" xfId="1540"/>
    <cellStyle name="Percent 2 3 2 2 6 2" xfId="6022"/>
    <cellStyle name="Percent 2 3 2 2 6 2 2" xfId="15052"/>
    <cellStyle name="Percent 2 3 2 2 6 3" xfId="10570"/>
    <cellStyle name="Percent 2 3 2 2 7" xfId="3034"/>
    <cellStyle name="Percent 2 3 2 2 7 2" xfId="7516"/>
    <cellStyle name="Percent 2 3 2 2 7 2 2" xfId="16546"/>
    <cellStyle name="Percent 2 3 2 2 7 3" xfId="12064"/>
    <cellStyle name="Percent 2 3 2 2 8" xfId="4528"/>
    <cellStyle name="Percent 2 3 2 2 8 2" xfId="13558"/>
    <cellStyle name="Percent 2 3 2 2 9" xfId="9076"/>
    <cellStyle name="Percent 2 3 2 3" xfId="69"/>
    <cellStyle name="Percent 2 3 2 3 2" xfId="255"/>
    <cellStyle name="Percent 2 3 2 3 2 2" xfId="1000"/>
    <cellStyle name="Percent 2 3 2 3 2 2 2" xfId="2494"/>
    <cellStyle name="Percent 2 3 2 3 2 2 2 2" xfId="6976"/>
    <cellStyle name="Percent 2 3 2 3 2 2 2 2 2" xfId="16006"/>
    <cellStyle name="Percent 2 3 2 3 2 2 2 3" xfId="11524"/>
    <cellStyle name="Percent 2 3 2 3 2 2 3" xfId="3988"/>
    <cellStyle name="Percent 2 3 2 3 2 2 3 2" xfId="8470"/>
    <cellStyle name="Percent 2 3 2 3 2 2 3 2 2" xfId="17500"/>
    <cellStyle name="Percent 2 3 2 3 2 2 3 3" xfId="13018"/>
    <cellStyle name="Percent 2 3 2 3 2 2 4" xfId="5482"/>
    <cellStyle name="Percent 2 3 2 3 2 2 4 2" xfId="14512"/>
    <cellStyle name="Percent 2 3 2 3 2 2 5" xfId="10030"/>
    <cellStyle name="Percent 2 3 2 3 2 3" xfId="1749"/>
    <cellStyle name="Percent 2 3 2 3 2 3 2" xfId="6231"/>
    <cellStyle name="Percent 2 3 2 3 2 3 2 2" xfId="15261"/>
    <cellStyle name="Percent 2 3 2 3 2 3 3" xfId="10779"/>
    <cellStyle name="Percent 2 3 2 3 2 4" xfId="3243"/>
    <cellStyle name="Percent 2 3 2 3 2 4 2" xfId="7725"/>
    <cellStyle name="Percent 2 3 2 3 2 4 2 2" xfId="16755"/>
    <cellStyle name="Percent 2 3 2 3 2 4 3" xfId="12273"/>
    <cellStyle name="Percent 2 3 2 3 2 5" xfId="4737"/>
    <cellStyle name="Percent 2 3 2 3 2 5 2" xfId="13767"/>
    <cellStyle name="Percent 2 3 2 3 2 6" xfId="9285"/>
    <cellStyle name="Percent 2 3 2 3 3" xfId="441"/>
    <cellStyle name="Percent 2 3 2 3 3 2" xfId="1188"/>
    <cellStyle name="Percent 2 3 2 3 3 2 2" xfId="2682"/>
    <cellStyle name="Percent 2 3 2 3 3 2 2 2" xfId="7164"/>
    <cellStyle name="Percent 2 3 2 3 3 2 2 2 2" xfId="16194"/>
    <cellStyle name="Percent 2 3 2 3 3 2 2 3" xfId="11712"/>
    <cellStyle name="Percent 2 3 2 3 3 2 3" xfId="4176"/>
    <cellStyle name="Percent 2 3 2 3 3 2 3 2" xfId="8658"/>
    <cellStyle name="Percent 2 3 2 3 3 2 3 2 2" xfId="17688"/>
    <cellStyle name="Percent 2 3 2 3 3 2 3 3" xfId="13206"/>
    <cellStyle name="Percent 2 3 2 3 3 2 4" xfId="5670"/>
    <cellStyle name="Percent 2 3 2 3 3 2 4 2" xfId="14700"/>
    <cellStyle name="Percent 2 3 2 3 3 2 5" xfId="10218"/>
    <cellStyle name="Percent 2 3 2 3 3 3" xfId="1935"/>
    <cellStyle name="Percent 2 3 2 3 3 3 2" xfId="6417"/>
    <cellStyle name="Percent 2 3 2 3 3 3 2 2" xfId="15447"/>
    <cellStyle name="Percent 2 3 2 3 3 3 3" xfId="10965"/>
    <cellStyle name="Percent 2 3 2 3 3 4" xfId="3429"/>
    <cellStyle name="Percent 2 3 2 3 3 4 2" xfId="7911"/>
    <cellStyle name="Percent 2 3 2 3 3 4 2 2" xfId="16941"/>
    <cellStyle name="Percent 2 3 2 3 3 4 3" xfId="12459"/>
    <cellStyle name="Percent 2 3 2 3 3 5" xfId="4923"/>
    <cellStyle name="Percent 2 3 2 3 3 5 2" xfId="13953"/>
    <cellStyle name="Percent 2 3 2 3 3 6" xfId="9471"/>
    <cellStyle name="Percent 2 3 2 3 4" xfId="627"/>
    <cellStyle name="Percent 2 3 2 3 4 2" xfId="1374"/>
    <cellStyle name="Percent 2 3 2 3 4 2 2" xfId="2868"/>
    <cellStyle name="Percent 2 3 2 3 4 2 2 2" xfId="7350"/>
    <cellStyle name="Percent 2 3 2 3 4 2 2 2 2" xfId="16380"/>
    <cellStyle name="Percent 2 3 2 3 4 2 2 3" xfId="11898"/>
    <cellStyle name="Percent 2 3 2 3 4 2 3" xfId="4362"/>
    <cellStyle name="Percent 2 3 2 3 4 2 3 2" xfId="8844"/>
    <cellStyle name="Percent 2 3 2 3 4 2 3 2 2" xfId="17874"/>
    <cellStyle name="Percent 2 3 2 3 4 2 3 3" xfId="13392"/>
    <cellStyle name="Percent 2 3 2 3 4 2 4" xfId="5856"/>
    <cellStyle name="Percent 2 3 2 3 4 2 4 2" xfId="14886"/>
    <cellStyle name="Percent 2 3 2 3 4 2 5" xfId="10404"/>
    <cellStyle name="Percent 2 3 2 3 4 3" xfId="2121"/>
    <cellStyle name="Percent 2 3 2 3 4 3 2" xfId="6603"/>
    <cellStyle name="Percent 2 3 2 3 4 3 2 2" xfId="15633"/>
    <cellStyle name="Percent 2 3 2 3 4 3 3" xfId="11151"/>
    <cellStyle name="Percent 2 3 2 3 4 4" xfId="3615"/>
    <cellStyle name="Percent 2 3 2 3 4 4 2" xfId="8097"/>
    <cellStyle name="Percent 2 3 2 3 4 4 2 2" xfId="17127"/>
    <cellStyle name="Percent 2 3 2 3 4 4 3" xfId="12645"/>
    <cellStyle name="Percent 2 3 2 3 4 5" xfId="5109"/>
    <cellStyle name="Percent 2 3 2 3 4 5 2" xfId="14139"/>
    <cellStyle name="Percent 2 3 2 3 4 6" xfId="9657"/>
    <cellStyle name="Percent 2 3 2 3 5" xfId="814"/>
    <cellStyle name="Percent 2 3 2 3 5 2" xfId="2308"/>
    <cellStyle name="Percent 2 3 2 3 5 2 2" xfId="6790"/>
    <cellStyle name="Percent 2 3 2 3 5 2 2 2" xfId="15820"/>
    <cellStyle name="Percent 2 3 2 3 5 2 3" xfId="11338"/>
    <cellStyle name="Percent 2 3 2 3 5 3" xfId="3802"/>
    <cellStyle name="Percent 2 3 2 3 5 3 2" xfId="8284"/>
    <cellStyle name="Percent 2 3 2 3 5 3 2 2" xfId="17314"/>
    <cellStyle name="Percent 2 3 2 3 5 3 3" xfId="12832"/>
    <cellStyle name="Percent 2 3 2 3 5 4" xfId="5296"/>
    <cellStyle name="Percent 2 3 2 3 5 4 2" xfId="14326"/>
    <cellStyle name="Percent 2 3 2 3 5 5" xfId="9844"/>
    <cellStyle name="Percent 2 3 2 3 6" xfId="1563"/>
    <cellStyle name="Percent 2 3 2 3 6 2" xfId="6045"/>
    <cellStyle name="Percent 2 3 2 3 6 2 2" xfId="15075"/>
    <cellStyle name="Percent 2 3 2 3 6 3" xfId="10593"/>
    <cellStyle name="Percent 2 3 2 3 7" xfId="3057"/>
    <cellStyle name="Percent 2 3 2 3 7 2" xfId="7539"/>
    <cellStyle name="Percent 2 3 2 3 7 2 2" xfId="16569"/>
    <cellStyle name="Percent 2 3 2 3 7 3" xfId="12087"/>
    <cellStyle name="Percent 2 3 2 3 8" xfId="4551"/>
    <cellStyle name="Percent 2 3 2 3 8 2" xfId="13581"/>
    <cellStyle name="Percent 2 3 2 3 9" xfId="9099"/>
    <cellStyle name="Percent 2 3 2 4" xfId="93"/>
    <cellStyle name="Percent 2 3 2 4 2" xfId="279"/>
    <cellStyle name="Percent 2 3 2 4 2 2" xfId="1023"/>
    <cellStyle name="Percent 2 3 2 4 2 2 2" xfId="2517"/>
    <cellStyle name="Percent 2 3 2 4 2 2 2 2" xfId="6999"/>
    <cellStyle name="Percent 2 3 2 4 2 2 2 2 2" xfId="16029"/>
    <cellStyle name="Percent 2 3 2 4 2 2 2 3" xfId="11547"/>
    <cellStyle name="Percent 2 3 2 4 2 2 3" xfId="4011"/>
    <cellStyle name="Percent 2 3 2 4 2 2 3 2" xfId="8493"/>
    <cellStyle name="Percent 2 3 2 4 2 2 3 2 2" xfId="17523"/>
    <cellStyle name="Percent 2 3 2 4 2 2 3 3" xfId="13041"/>
    <cellStyle name="Percent 2 3 2 4 2 2 4" xfId="5505"/>
    <cellStyle name="Percent 2 3 2 4 2 2 4 2" xfId="14535"/>
    <cellStyle name="Percent 2 3 2 4 2 2 5" xfId="10053"/>
    <cellStyle name="Percent 2 3 2 4 2 3" xfId="1773"/>
    <cellStyle name="Percent 2 3 2 4 2 3 2" xfId="6255"/>
    <cellStyle name="Percent 2 3 2 4 2 3 2 2" xfId="15285"/>
    <cellStyle name="Percent 2 3 2 4 2 3 3" xfId="10803"/>
    <cellStyle name="Percent 2 3 2 4 2 4" xfId="3267"/>
    <cellStyle name="Percent 2 3 2 4 2 4 2" xfId="7749"/>
    <cellStyle name="Percent 2 3 2 4 2 4 2 2" xfId="16779"/>
    <cellStyle name="Percent 2 3 2 4 2 4 3" xfId="12297"/>
    <cellStyle name="Percent 2 3 2 4 2 5" xfId="4761"/>
    <cellStyle name="Percent 2 3 2 4 2 5 2" xfId="13791"/>
    <cellStyle name="Percent 2 3 2 4 2 6" xfId="9309"/>
    <cellStyle name="Percent 2 3 2 4 3" xfId="465"/>
    <cellStyle name="Percent 2 3 2 4 3 2" xfId="1212"/>
    <cellStyle name="Percent 2 3 2 4 3 2 2" xfId="2706"/>
    <cellStyle name="Percent 2 3 2 4 3 2 2 2" xfId="7188"/>
    <cellStyle name="Percent 2 3 2 4 3 2 2 2 2" xfId="16218"/>
    <cellStyle name="Percent 2 3 2 4 3 2 2 3" xfId="11736"/>
    <cellStyle name="Percent 2 3 2 4 3 2 3" xfId="4200"/>
    <cellStyle name="Percent 2 3 2 4 3 2 3 2" xfId="8682"/>
    <cellStyle name="Percent 2 3 2 4 3 2 3 2 2" xfId="17712"/>
    <cellStyle name="Percent 2 3 2 4 3 2 3 3" xfId="13230"/>
    <cellStyle name="Percent 2 3 2 4 3 2 4" xfId="5694"/>
    <cellStyle name="Percent 2 3 2 4 3 2 4 2" xfId="14724"/>
    <cellStyle name="Percent 2 3 2 4 3 2 5" xfId="10242"/>
    <cellStyle name="Percent 2 3 2 4 3 3" xfId="1959"/>
    <cellStyle name="Percent 2 3 2 4 3 3 2" xfId="6441"/>
    <cellStyle name="Percent 2 3 2 4 3 3 2 2" xfId="15471"/>
    <cellStyle name="Percent 2 3 2 4 3 3 3" xfId="10989"/>
    <cellStyle name="Percent 2 3 2 4 3 4" xfId="3453"/>
    <cellStyle name="Percent 2 3 2 4 3 4 2" xfId="7935"/>
    <cellStyle name="Percent 2 3 2 4 3 4 2 2" xfId="16965"/>
    <cellStyle name="Percent 2 3 2 4 3 4 3" xfId="12483"/>
    <cellStyle name="Percent 2 3 2 4 3 5" xfId="4947"/>
    <cellStyle name="Percent 2 3 2 4 3 5 2" xfId="13977"/>
    <cellStyle name="Percent 2 3 2 4 3 6" xfId="9495"/>
    <cellStyle name="Percent 2 3 2 4 4" xfId="651"/>
    <cellStyle name="Percent 2 3 2 4 4 2" xfId="1398"/>
    <cellStyle name="Percent 2 3 2 4 4 2 2" xfId="2892"/>
    <cellStyle name="Percent 2 3 2 4 4 2 2 2" xfId="7374"/>
    <cellStyle name="Percent 2 3 2 4 4 2 2 2 2" xfId="16404"/>
    <cellStyle name="Percent 2 3 2 4 4 2 2 3" xfId="11922"/>
    <cellStyle name="Percent 2 3 2 4 4 2 3" xfId="4386"/>
    <cellStyle name="Percent 2 3 2 4 4 2 3 2" xfId="8868"/>
    <cellStyle name="Percent 2 3 2 4 4 2 3 2 2" xfId="17898"/>
    <cellStyle name="Percent 2 3 2 4 4 2 3 3" xfId="13416"/>
    <cellStyle name="Percent 2 3 2 4 4 2 4" xfId="5880"/>
    <cellStyle name="Percent 2 3 2 4 4 2 4 2" xfId="14910"/>
    <cellStyle name="Percent 2 3 2 4 4 2 5" xfId="10428"/>
    <cellStyle name="Percent 2 3 2 4 4 3" xfId="2145"/>
    <cellStyle name="Percent 2 3 2 4 4 3 2" xfId="6627"/>
    <cellStyle name="Percent 2 3 2 4 4 3 2 2" xfId="15657"/>
    <cellStyle name="Percent 2 3 2 4 4 3 3" xfId="11175"/>
    <cellStyle name="Percent 2 3 2 4 4 4" xfId="3639"/>
    <cellStyle name="Percent 2 3 2 4 4 4 2" xfId="8121"/>
    <cellStyle name="Percent 2 3 2 4 4 4 2 2" xfId="17151"/>
    <cellStyle name="Percent 2 3 2 4 4 4 3" xfId="12669"/>
    <cellStyle name="Percent 2 3 2 4 4 5" xfId="5133"/>
    <cellStyle name="Percent 2 3 2 4 4 5 2" xfId="14163"/>
    <cellStyle name="Percent 2 3 2 4 4 6" xfId="9681"/>
    <cellStyle name="Percent 2 3 2 4 5" xfId="838"/>
    <cellStyle name="Percent 2 3 2 4 5 2" xfId="2332"/>
    <cellStyle name="Percent 2 3 2 4 5 2 2" xfId="6814"/>
    <cellStyle name="Percent 2 3 2 4 5 2 2 2" xfId="15844"/>
    <cellStyle name="Percent 2 3 2 4 5 2 3" xfId="11362"/>
    <cellStyle name="Percent 2 3 2 4 5 3" xfId="3826"/>
    <cellStyle name="Percent 2 3 2 4 5 3 2" xfId="8308"/>
    <cellStyle name="Percent 2 3 2 4 5 3 2 2" xfId="17338"/>
    <cellStyle name="Percent 2 3 2 4 5 3 3" xfId="12856"/>
    <cellStyle name="Percent 2 3 2 4 5 4" xfId="5320"/>
    <cellStyle name="Percent 2 3 2 4 5 4 2" xfId="14350"/>
    <cellStyle name="Percent 2 3 2 4 5 5" xfId="9868"/>
    <cellStyle name="Percent 2 3 2 4 6" xfId="1587"/>
    <cellStyle name="Percent 2 3 2 4 6 2" xfId="6069"/>
    <cellStyle name="Percent 2 3 2 4 6 2 2" xfId="15099"/>
    <cellStyle name="Percent 2 3 2 4 6 3" xfId="10617"/>
    <cellStyle name="Percent 2 3 2 4 7" xfId="3081"/>
    <cellStyle name="Percent 2 3 2 4 7 2" xfId="7563"/>
    <cellStyle name="Percent 2 3 2 4 7 2 2" xfId="16593"/>
    <cellStyle name="Percent 2 3 2 4 7 3" xfId="12111"/>
    <cellStyle name="Percent 2 3 2 4 8" xfId="4575"/>
    <cellStyle name="Percent 2 3 2 4 8 2" xfId="13605"/>
    <cellStyle name="Percent 2 3 2 4 9" xfId="9123"/>
    <cellStyle name="Percent 2 3 2 5" xfId="116"/>
    <cellStyle name="Percent 2 3 2 5 2" xfId="302"/>
    <cellStyle name="Percent 2 3 2 5 2 2" xfId="1045"/>
    <cellStyle name="Percent 2 3 2 5 2 2 2" xfId="2539"/>
    <cellStyle name="Percent 2 3 2 5 2 2 2 2" xfId="7021"/>
    <cellStyle name="Percent 2 3 2 5 2 2 2 2 2" xfId="16051"/>
    <cellStyle name="Percent 2 3 2 5 2 2 2 3" xfId="11569"/>
    <cellStyle name="Percent 2 3 2 5 2 2 3" xfId="4033"/>
    <cellStyle name="Percent 2 3 2 5 2 2 3 2" xfId="8515"/>
    <cellStyle name="Percent 2 3 2 5 2 2 3 2 2" xfId="17545"/>
    <cellStyle name="Percent 2 3 2 5 2 2 3 3" xfId="13063"/>
    <cellStyle name="Percent 2 3 2 5 2 2 4" xfId="5527"/>
    <cellStyle name="Percent 2 3 2 5 2 2 4 2" xfId="14557"/>
    <cellStyle name="Percent 2 3 2 5 2 2 5" xfId="10075"/>
    <cellStyle name="Percent 2 3 2 5 2 3" xfId="1796"/>
    <cellStyle name="Percent 2 3 2 5 2 3 2" xfId="6278"/>
    <cellStyle name="Percent 2 3 2 5 2 3 2 2" xfId="15308"/>
    <cellStyle name="Percent 2 3 2 5 2 3 3" xfId="10826"/>
    <cellStyle name="Percent 2 3 2 5 2 4" xfId="3290"/>
    <cellStyle name="Percent 2 3 2 5 2 4 2" xfId="7772"/>
    <cellStyle name="Percent 2 3 2 5 2 4 2 2" xfId="16802"/>
    <cellStyle name="Percent 2 3 2 5 2 4 3" xfId="12320"/>
    <cellStyle name="Percent 2 3 2 5 2 5" xfId="4784"/>
    <cellStyle name="Percent 2 3 2 5 2 5 2" xfId="13814"/>
    <cellStyle name="Percent 2 3 2 5 2 6" xfId="9332"/>
    <cellStyle name="Percent 2 3 2 5 3" xfId="488"/>
    <cellStyle name="Percent 2 3 2 5 3 2" xfId="1235"/>
    <cellStyle name="Percent 2 3 2 5 3 2 2" xfId="2729"/>
    <cellStyle name="Percent 2 3 2 5 3 2 2 2" xfId="7211"/>
    <cellStyle name="Percent 2 3 2 5 3 2 2 2 2" xfId="16241"/>
    <cellStyle name="Percent 2 3 2 5 3 2 2 3" xfId="11759"/>
    <cellStyle name="Percent 2 3 2 5 3 2 3" xfId="4223"/>
    <cellStyle name="Percent 2 3 2 5 3 2 3 2" xfId="8705"/>
    <cellStyle name="Percent 2 3 2 5 3 2 3 2 2" xfId="17735"/>
    <cellStyle name="Percent 2 3 2 5 3 2 3 3" xfId="13253"/>
    <cellStyle name="Percent 2 3 2 5 3 2 4" xfId="5717"/>
    <cellStyle name="Percent 2 3 2 5 3 2 4 2" xfId="14747"/>
    <cellStyle name="Percent 2 3 2 5 3 2 5" xfId="10265"/>
    <cellStyle name="Percent 2 3 2 5 3 3" xfId="1982"/>
    <cellStyle name="Percent 2 3 2 5 3 3 2" xfId="6464"/>
    <cellStyle name="Percent 2 3 2 5 3 3 2 2" xfId="15494"/>
    <cellStyle name="Percent 2 3 2 5 3 3 3" xfId="11012"/>
    <cellStyle name="Percent 2 3 2 5 3 4" xfId="3476"/>
    <cellStyle name="Percent 2 3 2 5 3 4 2" xfId="7958"/>
    <cellStyle name="Percent 2 3 2 5 3 4 2 2" xfId="16988"/>
    <cellStyle name="Percent 2 3 2 5 3 4 3" xfId="12506"/>
    <cellStyle name="Percent 2 3 2 5 3 5" xfId="4970"/>
    <cellStyle name="Percent 2 3 2 5 3 5 2" xfId="14000"/>
    <cellStyle name="Percent 2 3 2 5 3 6" xfId="9518"/>
    <cellStyle name="Percent 2 3 2 5 4" xfId="674"/>
    <cellStyle name="Percent 2 3 2 5 4 2" xfId="1421"/>
    <cellStyle name="Percent 2 3 2 5 4 2 2" xfId="2915"/>
    <cellStyle name="Percent 2 3 2 5 4 2 2 2" xfId="7397"/>
    <cellStyle name="Percent 2 3 2 5 4 2 2 2 2" xfId="16427"/>
    <cellStyle name="Percent 2 3 2 5 4 2 2 3" xfId="11945"/>
    <cellStyle name="Percent 2 3 2 5 4 2 3" xfId="4409"/>
    <cellStyle name="Percent 2 3 2 5 4 2 3 2" xfId="8891"/>
    <cellStyle name="Percent 2 3 2 5 4 2 3 2 2" xfId="17921"/>
    <cellStyle name="Percent 2 3 2 5 4 2 3 3" xfId="13439"/>
    <cellStyle name="Percent 2 3 2 5 4 2 4" xfId="5903"/>
    <cellStyle name="Percent 2 3 2 5 4 2 4 2" xfId="14933"/>
    <cellStyle name="Percent 2 3 2 5 4 2 5" xfId="10451"/>
    <cellStyle name="Percent 2 3 2 5 4 3" xfId="2168"/>
    <cellStyle name="Percent 2 3 2 5 4 3 2" xfId="6650"/>
    <cellStyle name="Percent 2 3 2 5 4 3 2 2" xfId="15680"/>
    <cellStyle name="Percent 2 3 2 5 4 3 3" xfId="11198"/>
    <cellStyle name="Percent 2 3 2 5 4 4" xfId="3662"/>
    <cellStyle name="Percent 2 3 2 5 4 4 2" xfId="8144"/>
    <cellStyle name="Percent 2 3 2 5 4 4 2 2" xfId="17174"/>
    <cellStyle name="Percent 2 3 2 5 4 4 3" xfId="12692"/>
    <cellStyle name="Percent 2 3 2 5 4 5" xfId="5156"/>
    <cellStyle name="Percent 2 3 2 5 4 5 2" xfId="14186"/>
    <cellStyle name="Percent 2 3 2 5 4 6" xfId="9704"/>
    <cellStyle name="Percent 2 3 2 5 5" xfId="861"/>
    <cellStyle name="Percent 2 3 2 5 5 2" xfId="2355"/>
    <cellStyle name="Percent 2 3 2 5 5 2 2" xfId="6837"/>
    <cellStyle name="Percent 2 3 2 5 5 2 2 2" xfId="15867"/>
    <cellStyle name="Percent 2 3 2 5 5 2 3" xfId="11385"/>
    <cellStyle name="Percent 2 3 2 5 5 3" xfId="3849"/>
    <cellStyle name="Percent 2 3 2 5 5 3 2" xfId="8331"/>
    <cellStyle name="Percent 2 3 2 5 5 3 2 2" xfId="17361"/>
    <cellStyle name="Percent 2 3 2 5 5 3 3" xfId="12879"/>
    <cellStyle name="Percent 2 3 2 5 5 4" xfId="5343"/>
    <cellStyle name="Percent 2 3 2 5 5 4 2" xfId="14373"/>
    <cellStyle name="Percent 2 3 2 5 5 5" xfId="9891"/>
    <cellStyle name="Percent 2 3 2 5 6" xfId="1610"/>
    <cellStyle name="Percent 2 3 2 5 6 2" xfId="6092"/>
    <cellStyle name="Percent 2 3 2 5 6 2 2" xfId="15122"/>
    <cellStyle name="Percent 2 3 2 5 6 3" xfId="10640"/>
    <cellStyle name="Percent 2 3 2 5 7" xfId="3104"/>
    <cellStyle name="Percent 2 3 2 5 7 2" xfId="7586"/>
    <cellStyle name="Percent 2 3 2 5 7 2 2" xfId="16616"/>
    <cellStyle name="Percent 2 3 2 5 7 3" xfId="12134"/>
    <cellStyle name="Percent 2 3 2 5 8" xfId="4598"/>
    <cellStyle name="Percent 2 3 2 5 8 2" xfId="13628"/>
    <cellStyle name="Percent 2 3 2 5 9" xfId="9146"/>
    <cellStyle name="Percent 2 3 2 6" xfId="140"/>
    <cellStyle name="Percent 2 3 2 6 2" xfId="326"/>
    <cellStyle name="Percent 2 3 2 6 2 2" xfId="1069"/>
    <cellStyle name="Percent 2 3 2 6 2 2 2" xfId="2563"/>
    <cellStyle name="Percent 2 3 2 6 2 2 2 2" xfId="7045"/>
    <cellStyle name="Percent 2 3 2 6 2 2 2 2 2" xfId="16075"/>
    <cellStyle name="Percent 2 3 2 6 2 2 2 3" xfId="11593"/>
    <cellStyle name="Percent 2 3 2 6 2 2 3" xfId="4057"/>
    <cellStyle name="Percent 2 3 2 6 2 2 3 2" xfId="8539"/>
    <cellStyle name="Percent 2 3 2 6 2 2 3 2 2" xfId="17569"/>
    <cellStyle name="Percent 2 3 2 6 2 2 3 3" xfId="13087"/>
    <cellStyle name="Percent 2 3 2 6 2 2 4" xfId="5551"/>
    <cellStyle name="Percent 2 3 2 6 2 2 4 2" xfId="14581"/>
    <cellStyle name="Percent 2 3 2 6 2 2 5" xfId="10099"/>
    <cellStyle name="Percent 2 3 2 6 2 3" xfId="1820"/>
    <cellStyle name="Percent 2 3 2 6 2 3 2" xfId="6302"/>
    <cellStyle name="Percent 2 3 2 6 2 3 2 2" xfId="15332"/>
    <cellStyle name="Percent 2 3 2 6 2 3 3" xfId="10850"/>
    <cellStyle name="Percent 2 3 2 6 2 4" xfId="3314"/>
    <cellStyle name="Percent 2 3 2 6 2 4 2" xfId="7796"/>
    <cellStyle name="Percent 2 3 2 6 2 4 2 2" xfId="16826"/>
    <cellStyle name="Percent 2 3 2 6 2 4 3" xfId="12344"/>
    <cellStyle name="Percent 2 3 2 6 2 5" xfId="4808"/>
    <cellStyle name="Percent 2 3 2 6 2 5 2" xfId="13838"/>
    <cellStyle name="Percent 2 3 2 6 2 6" xfId="9356"/>
    <cellStyle name="Percent 2 3 2 6 3" xfId="512"/>
    <cellStyle name="Percent 2 3 2 6 3 2" xfId="1259"/>
    <cellStyle name="Percent 2 3 2 6 3 2 2" xfId="2753"/>
    <cellStyle name="Percent 2 3 2 6 3 2 2 2" xfId="7235"/>
    <cellStyle name="Percent 2 3 2 6 3 2 2 2 2" xfId="16265"/>
    <cellStyle name="Percent 2 3 2 6 3 2 2 3" xfId="11783"/>
    <cellStyle name="Percent 2 3 2 6 3 2 3" xfId="4247"/>
    <cellStyle name="Percent 2 3 2 6 3 2 3 2" xfId="8729"/>
    <cellStyle name="Percent 2 3 2 6 3 2 3 2 2" xfId="17759"/>
    <cellStyle name="Percent 2 3 2 6 3 2 3 3" xfId="13277"/>
    <cellStyle name="Percent 2 3 2 6 3 2 4" xfId="5741"/>
    <cellStyle name="Percent 2 3 2 6 3 2 4 2" xfId="14771"/>
    <cellStyle name="Percent 2 3 2 6 3 2 5" xfId="10289"/>
    <cellStyle name="Percent 2 3 2 6 3 3" xfId="2006"/>
    <cellStyle name="Percent 2 3 2 6 3 3 2" xfId="6488"/>
    <cellStyle name="Percent 2 3 2 6 3 3 2 2" xfId="15518"/>
    <cellStyle name="Percent 2 3 2 6 3 3 3" xfId="11036"/>
    <cellStyle name="Percent 2 3 2 6 3 4" xfId="3500"/>
    <cellStyle name="Percent 2 3 2 6 3 4 2" xfId="7982"/>
    <cellStyle name="Percent 2 3 2 6 3 4 2 2" xfId="17012"/>
    <cellStyle name="Percent 2 3 2 6 3 4 3" xfId="12530"/>
    <cellStyle name="Percent 2 3 2 6 3 5" xfId="4994"/>
    <cellStyle name="Percent 2 3 2 6 3 5 2" xfId="14024"/>
    <cellStyle name="Percent 2 3 2 6 3 6" xfId="9542"/>
    <cellStyle name="Percent 2 3 2 6 4" xfId="698"/>
    <cellStyle name="Percent 2 3 2 6 4 2" xfId="1445"/>
    <cellStyle name="Percent 2 3 2 6 4 2 2" xfId="2939"/>
    <cellStyle name="Percent 2 3 2 6 4 2 2 2" xfId="7421"/>
    <cellStyle name="Percent 2 3 2 6 4 2 2 2 2" xfId="16451"/>
    <cellStyle name="Percent 2 3 2 6 4 2 2 3" xfId="11969"/>
    <cellStyle name="Percent 2 3 2 6 4 2 3" xfId="4433"/>
    <cellStyle name="Percent 2 3 2 6 4 2 3 2" xfId="8915"/>
    <cellStyle name="Percent 2 3 2 6 4 2 3 2 2" xfId="17945"/>
    <cellStyle name="Percent 2 3 2 6 4 2 3 3" xfId="13463"/>
    <cellStyle name="Percent 2 3 2 6 4 2 4" xfId="5927"/>
    <cellStyle name="Percent 2 3 2 6 4 2 4 2" xfId="14957"/>
    <cellStyle name="Percent 2 3 2 6 4 2 5" xfId="10475"/>
    <cellStyle name="Percent 2 3 2 6 4 3" xfId="2192"/>
    <cellStyle name="Percent 2 3 2 6 4 3 2" xfId="6674"/>
    <cellStyle name="Percent 2 3 2 6 4 3 2 2" xfId="15704"/>
    <cellStyle name="Percent 2 3 2 6 4 3 3" xfId="11222"/>
    <cellStyle name="Percent 2 3 2 6 4 4" xfId="3686"/>
    <cellStyle name="Percent 2 3 2 6 4 4 2" xfId="8168"/>
    <cellStyle name="Percent 2 3 2 6 4 4 2 2" xfId="17198"/>
    <cellStyle name="Percent 2 3 2 6 4 4 3" xfId="12716"/>
    <cellStyle name="Percent 2 3 2 6 4 5" xfId="5180"/>
    <cellStyle name="Percent 2 3 2 6 4 5 2" xfId="14210"/>
    <cellStyle name="Percent 2 3 2 6 4 6" xfId="9728"/>
    <cellStyle name="Percent 2 3 2 6 5" xfId="885"/>
    <cellStyle name="Percent 2 3 2 6 5 2" xfId="2379"/>
    <cellStyle name="Percent 2 3 2 6 5 2 2" xfId="6861"/>
    <cellStyle name="Percent 2 3 2 6 5 2 2 2" xfId="15891"/>
    <cellStyle name="Percent 2 3 2 6 5 2 3" xfId="11409"/>
    <cellStyle name="Percent 2 3 2 6 5 3" xfId="3873"/>
    <cellStyle name="Percent 2 3 2 6 5 3 2" xfId="8355"/>
    <cellStyle name="Percent 2 3 2 6 5 3 2 2" xfId="17385"/>
    <cellStyle name="Percent 2 3 2 6 5 3 3" xfId="12903"/>
    <cellStyle name="Percent 2 3 2 6 5 4" xfId="5367"/>
    <cellStyle name="Percent 2 3 2 6 5 4 2" xfId="14397"/>
    <cellStyle name="Percent 2 3 2 6 5 5" xfId="9915"/>
    <cellStyle name="Percent 2 3 2 6 6" xfId="1634"/>
    <cellStyle name="Percent 2 3 2 6 6 2" xfId="6116"/>
    <cellStyle name="Percent 2 3 2 6 6 2 2" xfId="15146"/>
    <cellStyle name="Percent 2 3 2 6 6 3" xfId="10664"/>
    <cellStyle name="Percent 2 3 2 6 7" xfId="3128"/>
    <cellStyle name="Percent 2 3 2 6 7 2" xfId="7610"/>
    <cellStyle name="Percent 2 3 2 6 7 2 2" xfId="16640"/>
    <cellStyle name="Percent 2 3 2 6 7 3" xfId="12158"/>
    <cellStyle name="Percent 2 3 2 6 8" xfId="4622"/>
    <cellStyle name="Percent 2 3 2 6 8 2" xfId="13652"/>
    <cellStyle name="Percent 2 3 2 6 9" xfId="9170"/>
    <cellStyle name="Percent 2 3 2 7" xfId="163"/>
    <cellStyle name="Percent 2 3 2 7 2" xfId="349"/>
    <cellStyle name="Percent 2 3 2 7 2 2" xfId="1092"/>
    <cellStyle name="Percent 2 3 2 7 2 2 2" xfId="2586"/>
    <cellStyle name="Percent 2 3 2 7 2 2 2 2" xfId="7068"/>
    <cellStyle name="Percent 2 3 2 7 2 2 2 2 2" xfId="16098"/>
    <cellStyle name="Percent 2 3 2 7 2 2 2 3" xfId="11616"/>
    <cellStyle name="Percent 2 3 2 7 2 2 3" xfId="4080"/>
    <cellStyle name="Percent 2 3 2 7 2 2 3 2" xfId="8562"/>
    <cellStyle name="Percent 2 3 2 7 2 2 3 2 2" xfId="17592"/>
    <cellStyle name="Percent 2 3 2 7 2 2 3 3" xfId="13110"/>
    <cellStyle name="Percent 2 3 2 7 2 2 4" xfId="5574"/>
    <cellStyle name="Percent 2 3 2 7 2 2 4 2" xfId="14604"/>
    <cellStyle name="Percent 2 3 2 7 2 2 5" xfId="10122"/>
    <cellStyle name="Percent 2 3 2 7 2 3" xfId="1843"/>
    <cellStyle name="Percent 2 3 2 7 2 3 2" xfId="6325"/>
    <cellStyle name="Percent 2 3 2 7 2 3 2 2" xfId="15355"/>
    <cellStyle name="Percent 2 3 2 7 2 3 3" xfId="10873"/>
    <cellStyle name="Percent 2 3 2 7 2 4" xfId="3337"/>
    <cellStyle name="Percent 2 3 2 7 2 4 2" xfId="7819"/>
    <cellStyle name="Percent 2 3 2 7 2 4 2 2" xfId="16849"/>
    <cellStyle name="Percent 2 3 2 7 2 4 3" xfId="12367"/>
    <cellStyle name="Percent 2 3 2 7 2 5" xfId="4831"/>
    <cellStyle name="Percent 2 3 2 7 2 5 2" xfId="13861"/>
    <cellStyle name="Percent 2 3 2 7 2 6" xfId="9379"/>
    <cellStyle name="Percent 2 3 2 7 3" xfId="535"/>
    <cellStyle name="Percent 2 3 2 7 3 2" xfId="1282"/>
    <cellStyle name="Percent 2 3 2 7 3 2 2" xfId="2776"/>
    <cellStyle name="Percent 2 3 2 7 3 2 2 2" xfId="7258"/>
    <cellStyle name="Percent 2 3 2 7 3 2 2 2 2" xfId="16288"/>
    <cellStyle name="Percent 2 3 2 7 3 2 2 3" xfId="11806"/>
    <cellStyle name="Percent 2 3 2 7 3 2 3" xfId="4270"/>
    <cellStyle name="Percent 2 3 2 7 3 2 3 2" xfId="8752"/>
    <cellStyle name="Percent 2 3 2 7 3 2 3 2 2" xfId="17782"/>
    <cellStyle name="Percent 2 3 2 7 3 2 3 3" xfId="13300"/>
    <cellStyle name="Percent 2 3 2 7 3 2 4" xfId="5764"/>
    <cellStyle name="Percent 2 3 2 7 3 2 4 2" xfId="14794"/>
    <cellStyle name="Percent 2 3 2 7 3 2 5" xfId="10312"/>
    <cellStyle name="Percent 2 3 2 7 3 3" xfId="2029"/>
    <cellStyle name="Percent 2 3 2 7 3 3 2" xfId="6511"/>
    <cellStyle name="Percent 2 3 2 7 3 3 2 2" xfId="15541"/>
    <cellStyle name="Percent 2 3 2 7 3 3 3" xfId="11059"/>
    <cellStyle name="Percent 2 3 2 7 3 4" xfId="3523"/>
    <cellStyle name="Percent 2 3 2 7 3 4 2" xfId="8005"/>
    <cellStyle name="Percent 2 3 2 7 3 4 2 2" xfId="17035"/>
    <cellStyle name="Percent 2 3 2 7 3 4 3" xfId="12553"/>
    <cellStyle name="Percent 2 3 2 7 3 5" xfId="5017"/>
    <cellStyle name="Percent 2 3 2 7 3 5 2" xfId="14047"/>
    <cellStyle name="Percent 2 3 2 7 3 6" xfId="9565"/>
    <cellStyle name="Percent 2 3 2 7 4" xfId="721"/>
    <cellStyle name="Percent 2 3 2 7 4 2" xfId="1468"/>
    <cellStyle name="Percent 2 3 2 7 4 2 2" xfId="2962"/>
    <cellStyle name="Percent 2 3 2 7 4 2 2 2" xfId="7444"/>
    <cellStyle name="Percent 2 3 2 7 4 2 2 2 2" xfId="16474"/>
    <cellStyle name="Percent 2 3 2 7 4 2 2 3" xfId="11992"/>
    <cellStyle name="Percent 2 3 2 7 4 2 3" xfId="4456"/>
    <cellStyle name="Percent 2 3 2 7 4 2 3 2" xfId="8938"/>
    <cellStyle name="Percent 2 3 2 7 4 2 3 2 2" xfId="17968"/>
    <cellStyle name="Percent 2 3 2 7 4 2 3 3" xfId="13486"/>
    <cellStyle name="Percent 2 3 2 7 4 2 4" xfId="5950"/>
    <cellStyle name="Percent 2 3 2 7 4 2 4 2" xfId="14980"/>
    <cellStyle name="Percent 2 3 2 7 4 2 5" xfId="10498"/>
    <cellStyle name="Percent 2 3 2 7 4 3" xfId="2215"/>
    <cellStyle name="Percent 2 3 2 7 4 3 2" xfId="6697"/>
    <cellStyle name="Percent 2 3 2 7 4 3 2 2" xfId="15727"/>
    <cellStyle name="Percent 2 3 2 7 4 3 3" xfId="11245"/>
    <cellStyle name="Percent 2 3 2 7 4 4" xfId="3709"/>
    <cellStyle name="Percent 2 3 2 7 4 4 2" xfId="8191"/>
    <cellStyle name="Percent 2 3 2 7 4 4 2 2" xfId="17221"/>
    <cellStyle name="Percent 2 3 2 7 4 4 3" xfId="12739"/>
    <cellStyle name="Percent 2 3 2 7 4 5" xfId="5203"/>
    <cellStyle name="Percent 2 3 2 7 4 5 2" xfId="14233"/>
    <cellStyle name="Percent 2 3 2 7 4 6" xfId="9751"/>
    <cellStyle name="Percent 2 3 2 7 5" xfId="908"/>
    <cellStyle name="Percent 2 3 2 7 5 2" xfId="2402"/>
    <cellStyle name="Percent 2 3 2 7 5 2 2" xfId="6884"/>
    <cellStyle name="Percent 2 3 2 7 5 2 2 2" xfId="15914"/>
    <cellStyle name="Percent 2 3 2 7 5 2 3" xfId="11432"/>
    <cellStyle name="Percent 2 3 2 7 5 3" xfId="3896"/>
    <cellStyle name="Percent 2 3 2 7 5 3 2" xfId="8378"/>
    <cellStyle name="Percent 2 3 2 7 5 3 2 2" xfId="17408"/>
    <cellStyle name="Percent 2 3 2 7 5 3 3" xfId="12926"/>
    <cellStyle name="Percent 2 3 2 7 5 4" xfId="5390"/>
    <cellStyle name="Percent 2 3 2 7 5 4 2" xfId="14420"/>
    <cellStyle name="Percent 2 3 2 7 5 5" xfId="9938"/>
    <cellStyle name="Percent 2 3 2 7 6" xfId="1657"/>
    <cellStyle name="Percent 2 3 2 7 6 2" xfId="6139"/>
    <cellStyle name="Percent 2 3 2 7 6 2 2" xfId="15169"/>
    <cellStyle name="Percent 2 3 2 7 6 3" xfId="10687"/>
    <cellStyle name="Percent 2 3 2 7 7" xfId="3151"/>
    <cellStyle name="Percent 2 3 2 7 7 2" xfId="7633"/>
    <cellStyle name="Percent 2 3 2 7 7 2 2" xfId="16663"/>
    <cellStyle name="Percent 2 3 2 7 7 3" xfId="12181"/>
    <cellStyle name="Percent 2 3 2 7 8" xfId="4645"/>
    <cellStyle name="Percent 2 3 2 7 8 2" xfId="13675"/>
    <cellStyle name="Percent 2 3 2 7 9" xfId="9193"/>
    <cellStyle name="Percent 2 3 2 8" xfId="186"/>
    <cellStyle name="Percent 2 3 2 8 2" xfId="372"/>
    <cellStyle name="Percent 2 3 2 8 2 2" xfId="1115"/>
    <cellStyle name="Percent 2 3 2 8 2 2 2" xfId="2609"/>
    <cellStyle name="Percent 2 3 2 8 2 2 2 2" xfId="7091"/>
    <cellStyle name="Percent 2 3 2 8 2 2 2 2 2" xfId="16121"/>
    <cellStyle name="Percent 2 3 2 8 2 2 2 3" xfId="11639"/>
    <cellStyle name="Percent 2 3 2 8 2 2 3" xfId="4103"/>
    <cellStyle name="Percent 2 3 2 8 2 2 3 2" xfId="8585"/>
    <cellStyle name="Percent 2 3 2 8 2 2 3 2 2" xfId="17615"/>
    <cellStyle name="Percent 2 3 2 8 2 2 3 3" xfId="13133"/>
    <cellStyle name="Percent 2 3 2 8 2 2 4" xfId="5597"/>
    <cellStyle name="Percent 2 3 2 8 2 2 4 2" xfId="14627"/>
    <cellStyle name="Percent 2 3 2 8 2 2 5" xfId="10145"/>
    <cellStyle name="Percent 2 3 2 8 2 3" xfId="1866"/>
    <cellStyle name="Percent 2 3 2 8 2 3 2" xfId="6348"/>
    <cellStyle name="Percent 2 3 2 8 2 3 2 2" xfId="15378"/>
    <cellStyle name="Percent 2 3 2 8 2 3 3" xfId="10896"/>
    <cellStyle name="Percent 2 3 2 8 2 4" xfId="3360"/>
    <cellStyle name="Percent 2 3 2 8 2 4 2" xfId="7842"/>
    <cellStyle name="Percent 2 3 2 8 2 4 2 2" xfId="16872"/>
    <cellStyle name="Percent 2 3 2 8 2 4 3" xfId="12390"/>
    <cellStyle name="Percent 2 3 2 8 2 5" xfId="4854"/>
    <cellStyle name="Percent 2 3 2 8 2 5 2" xfId="13884"/>
    <cellStyle name="Percent 2 3 2 8 2 6" xfId="9402"/>
    <cellStyle name="Percent 2 3 2 8 3" xfId="558"/>
    <cellStyle name="Percent 2 3 2 8 3 2" xfId="1305"/>
    <cellStyle name="Percent 2 3 2 8 3 2 2" xfId="2799"/>
    <cellStyle name="Percent 2 3 2 8 3 2 2 2" xfId="7281"/>
    <cellStyle name="Percent 2 3 2 8 3 2 2 2 2" xfId="16311"/>
    <cellStyle name="Percent 2 3 2 8 3 2 2 3" xfId="11829"/>
    <cellStyle name="Percent 2 3 2 8 3 2 3" xfId="4293"/>
    <cellStyle name="Percent 2 3 2 8 3 2 3 2" xfId="8775"/>
    <cellStyle name="Percent 2 3 2 8 3 2 3 2 2" xfId="17805"/>
    <cellStyle name="Percent 2 3 2 8 3 2 3 3" xfId="13323"/>
    <cellStyle name="Percent 2 3 2 8 3 2 4" xfId="5787"/>
    <cellStyle name="Percent 2 3 2 8 3 2 4 2" xfId="14817"/>
    <cellStyle name="Percent 2 3 2 8 3 2 5" xfId="10335"/>
    <cellStyle name="Percent 2 3 2 8 3 3" xfId="2052"/>
    <cellStyle name="Percent 2 3 2 8 3 3 2" xfId="6534"/>
    <cellStyle name="Percent 2 3 2 8 3 3 2 2" xfId="15564"/>
    <cellStyle name="Percent 2 3 2 8 3 3 3" xfId="11082"/>
    <cellStyle name="Percent 2 3 2 8 3 4" xfId="3546"/>
    <cellStyle name="Percent 2 3 2 8 3 4 2" xfId="8028"/>
    <cellStyle name="Percent 2 3 2 8 3 4 2 2" xfId="17058"/>
    <cellStyle name="Percent 2 3 2 8 3 4 3" xfId="12576"/>
    <cellStyle name="Percent 2 3 2 8 3 5" xfId="5040"/>
    <cellStyle name="Percent 2 3 2 8 3 5 2" xfId="14070"/>
    <cellStyle name="Percent 2 3 2 8 3 6" xfId="9588"/>
    <cellStyle name="Percent 2 3 2 8 4" xfId="744"/>
    <cellStyle name="Percent 2 3 2 8 4 2" xfId="1491"/>
    <cellStyle name="Percent 2 3 2 8 4 2 2" xfId="2985"/>
    <cellStyle name="Percent 2 3 2 8 4 2 2 2" xfId="7467"/>
    <cellStyle name="Percent 2 3 2 8 4 2 2 2 2" xfId="16497"/>
    <cellStyle name="Percent 2 3 2 8 4 2 2 3" xfId="12015"/>
    <cellStyle name="Percent 2 3 2 8 4 2 3" xfId="4479"/>
    <cellStyle name="Percent 2 3 2 8 4 2 3 2" xfId="8961"/>
    <cellStyle name="Percent 2 3 2 8 4 2 3 2 2" xfId="17991"/>
    <cellStyle name="Percent 2 3 2 8 4 2 3 3" xfId="13509"/>
    <cellStyle name="Percent 2 3 2 8 4 2 4" xfId="5973"/>
    <cellStyle name="Percent 2 3 2 8 4 2 4 2" xfId="15003"/>
    <cellStyle name="Percent 2 3 2 8 4 2 5" xfId="10521"/>
    <cellStyle name="Percent 2 3 2 8 4 3" xfId="2238"/>
    <cellStyle name="Percent 2 3 2 8 4 3 2" xfId="6720"/>
    <cellStyle name="Percent 2 3 2 8 4 3 2 2" xfId="15750"/>
    <cellStyle name="Percent 2 3 2 8 4 3 3" xfId="11268"/>
    <cellStyle name="Percent 2 3 2 8 4 4" xfId="3732"/>
    <cellStyle name="Percent 2 3 2 8 4 4 2" xfId="8214"/>
    <cellStyle name="Percent 2 3 2 8 4 4 2 2" xfId="17244"/>
    <cellStyle name="Percent 2 3 2 8 4 4 3" xfId="12762"/>
    <cellStyle name="Percent 2 3 2 8 4 5" xfId="5226"/>
    <cellStyle name="Percent 2 3 2 8 4 5 2" xfId="14256"/>
    <cellStyle name="Percent 2 3 2 8 4 6" xfId="9774"/>
    <cellStyle name="Percent 2 3 2 8 5" xfId="931"/>
    <cellStyle name="Percent 2 3 2 8 5 2" xfId="2425"/>
    <cellStyle name="Percent 2 3 2 8 5 2 2" xfId="6907"/>
    <cellStyle name="Percent 2 3 2 8 5 2 2 2" xfId="15937"/>
    <cellStyle name="Percent 2 3 2 8 5 2 3" xfId="11455"/>
    <cellStyle name="Percent 2 3 2 8 5 3" xfId="3919"/>
    <cellStyle name="Percent 2 3 2 8 5 3 2" xfId="8401"/>
    <cellStyle name="Percent 2 3 2 8 5 3 2 2" xfId="17431"/>
    <cellStyle name="Percent 2 3 2 8 5 3 3" xfId="12949"/>
    <cellStyle name="Percent 2 3 2 8 5 4" xfId="5413"/>
    <cellStyle name="Percent 2 3 2 8 5 4 2" xfId="14443"/>
    <cellStyle name="Percent 2 3 2 8 5 5" xfId="9961"/>
    <cellStyle name="Percent 2 3 2 8 6" xfId="1680"/>
    <cellStyle name="Percent 2 3 2 8 6 2" xfId="6162"/>
    <cellStyle name="Percent 2 3 2 8 6 2 2" xfId="15192"/>
    <cellStyle name="Percent 2 3 2 8 6 3" xfId="10710"/>
    <cellStyle name="Percent 2 3 2 8 7" xfId="3174"/>
    <cellStyle name="Percent 2 3 2 8 7 2" xfId="7656"/>
    <cellStyle name="Percent 2 3 2 8 7 2 2" xfId="16686"/>
    <cellStyle name="Percent 2 3 2 8 7 3" xfId="12204"/>
    <cellStyle name="Percent 2 3 2 8 8" xfId="4668"/>
    <cellStyle name="Percent 2 3 2 8 8 2" xfId="13698"/>
    <cellStyle name="Percent 2 3 2 8 9" xfId="9216"/>
    <cellStyle name="Percent 2 3 2 9" xfId="209"/>
    <cellStyle name="Percent 2 3 2 9 2" xfId="954"/>
    <cellStyle name="Percent 2 3 2 9 2 2" xfId="2448"/>
    <cellStyle name="Percent 2 3 2 9 2 2 2" xfId="6930"/>
    <cellStyle name="Percent 2 3 2 9 2 2 2 2" xfId="15960"/>
    <cellStyle name="Percent 2 3 2 9 2 2 3" xfId="11478"/>
    <cellStyle name="Percent 2 3 2 9 2 3" xfId="3942"/>
    <cellStyle name="Percent 2 3 2 9 2 3 2" xfId="8424"/>
    <cellStyle name="Percent 2 3 2 9 2 3 2 2" xfId="17454"/>
    <cellStyle name="Percent 2 3 2 9 2 3 3" xfId="12972"/>
    <cellStyle name="Percent 2 3 2 9 2 4" xfId="5436"/>
    <cellStyle name="Percent 2 3 2 9 2 4 2" xfId="14466"/>
    <cellStyle name="Percent 2 3 2 9 2 5" xfId="9984"/>
    <cellStyle name="Percent 2 3 2 9 3" xfId="1703"/>
    <cellStyle name="Percent 2 3 2 9 3 2" xfId="6185"/>
    <cellStyle name="Percent 2 3 2 9 3 2 2" xfId="15215"/>
    <cellStyle name="Percent 2 3 2 9 3 3" xfId="10733"/>
    <cellStyle name="Percent 2 3 2 9 4" xfId="3197"/>
    <cellStyle name="Percent 2 3 2 9 4 2" xfId="7679"/>
    <cellStyle name="Percent 2 3 2 9 4 2 2" xfId="16709"/>
    <cellStyle name="Percent 2 3 2 9 4 3" xfId="12227"/>
    <cellStyle name="Percent 2 3 2 9 5" xfId="4691"/>
    <cellStyle name="Percent 2 3 2 9 5 2" xfId="13721"/>
    <cellStyle name="Percent 2 3 2 9 6" xfId="9239"/>
    <cellStyle name="Percent 2 3 3" xfId="36"/>
    <cellStyle name="Percent 2 3 3 2" xfId="222"/>
    <cellStyle name="Percent 2 3 3 2 2" xfId="967"/>
    <cellStyle name="Percent 2 3 3 2 2 2" xfId="2461"/>
    <cellStyle name="Percent 2 3 3 2 2 2 2" xfId="6943"/>
    <cellStyle name="Percent 2 3 3 2 2 2 2 2" xfId="15973"/>
    <cellStyle name="Percent 2 3 3 2 2 2 3" xfId="11491"/>
    <cellStyle name="Percent 2 3 3 2 2 3" xfId="3955"/>
    <cellStyle name="Percent 2 3 3 2 2 3 2" xfId="8437"/>
    <cellStyle name="Percent 2 3 3 2 2 3 2 2" xfId="17467"/>
    <cellStyle name="Percent 2 3 3 2 2 3 3" xfId="12985"/>
    <cellStyle name="Percent 2 3 3 2 2 4" xfId="5449"/>
    <cellStyle name="Percent 2 3 3 2 2 4 2" xfId="14479"/>
    <cellStyle name="Percent 2 3 3 2 2 5" xfId="9997"/>
    <cellStyle name="Percent 2 3 3 2 3" xfId="1716"/>
    <cellStyle name="Percent 2 3 3 2 3 2" xfId="6198"/>
    <cellStyle name="Percent 2 3 3 2 3 2 2" xfId="15228"/>
    <cellStyle name="Percent 2 3 3 2 3 3" xfId="10746"/>
    <cellStyle name="Percent 2 3 3 2 4" xfId="3210"/>
    <cellStyle name="Percent 2 3 3 2 4 2" xfId="7692"/>
    <cellStyle name="Percent 2 3 3 2 4 2 2" xfId="16722"/>
    <cellStyle name="Percent 2 3 3 2 4 3" xfId="12240"/>
    <cellStyle name="Percent 2 3 3 2 5" xfId="4704"/>
    <cellStyle name="Percent 2 3 3 2 5 2" xfId="13734"/>
    <cellStyle name="Percent 2 3 3 2 6" xfId="9252"/>
    <cellStyle name="Percent 2 3 3 3" xfId="408"/>
    <cellStyle name="Percent 2 3 3 3 2" xfId="1155"/>
    <cellStyle name="Percent 2 3 3 3 2 2" xfId="2649"/>
    <cellStyle name="Percent 2 3 3 3 2 2 2" xfId="7131"/>
    <cellStyle name="Percent 2 3 3 3 2 2 2 2" xfId="16161"/>
    <cellStyle name="Percent 2 3 3 3 2 2 3" xfId="11679"/>
    <cellStyle name="Percent 2 3 3 3 2 3" xfId="4143"/>
    <cellStyle name="Percent 2 3 3 3 2 3 2" xfId="8625"/>
    <cellStyle name="Percent 2 3 3 3 2 3 2 2" xfId="17655"/>
    <cellStyle name="Percent 2 3 3 3 2 3 3" xfId="13173"/>
    <cellStyle name="Percent 2 3 3 3 2 4" xfId="5637"/>
    <cellStyle name="Percent 2 3 3 3 2 4 2" xfId="14667"/>
    <cellStyle name="Percent 2 3 3 3 2 5" xfId="10185"/>
    <cellStyle name="Percent 2 3 3 3 3" xfId="1902"/>
    <cellStyle name="Percent 2 3 3 3 3 2" xfId="6384"/>
    <cellStyle name="Percent 2 3 3 3 3 2 2" xfId="15414"/>
    <cellStyle name="Percent 2 3 3 3 3 3" xfId="10932"/>
    <cellStyle name="Percent 2 3 3 3 4" xfId="3396"/>
    <cellStyle name="Percent 2 3 3 3 4 2" xfId="7878"/>
    <cellStyle name="Percent 2 3 3 3 4 2 2" xfId="16908"/>
    <cellStyle name="Percent 2 3 3 3 4 3" xfId="12426"/>
    <cellStyle name="Percent 2 3 3 3 5" xfId="4890"/>
    <cellStyle name="Percent 2 3 3 3 5 2" xfId="13920"/>
    <cellStyle name="Percent 2 3 3 3 6" xfId="9438"/>
    <cellStyle name="Percent 2 3 3 4" xfId="594"/>
    <cellStyle name="Percent 2 3 3 4 2" xfId="1341"/>
    <cellStyle name="Percent 2 3 3 4 2 2" xfId="2835"/>
    <cellStyle name="Percent 2 3 3 4 2 2 2" xfId="7317"/>
    <cellStyle name="Percent 2 3 3 4 2 2 2 2" xfId="16347"/>
    <cellStyle name="Percent 2 3 3 4 2 2 3" xfId="11865"/>
    <cellStyle name="Percent 2 3 3 4 2 3" xfId="4329"/>
    <cellStyle name="Percent 2 3 3 4 2 3 2" xfId="8811"/>
    <cellStyle name="Percent 2 3 3 4 2 3 2 2" xfId="17841"/>
    <cellStyle name="Percent 2 3 3 4 2 3 3" xfId="13359"/>
    <cellStyle name="Percent 2 3 3 4 2 4" xfId="5823"/>
    <cellStyle name="Percent 2 3 3 4 2 4 2" xfId="14853"/>
    <cellStyle name="Percent 2 3 3 4 2 5" xfId="10371"/>
    <cellStyle name="Percent 2 3 3 4 3" xfId="2088"/>
    <cellStyle name="Percent 2 3 3 4 3 2" xfId="6570"/>
    <cellStyle name="Percent 2 3 3 4 3 2 2" xfId="15600"/>
    <cellStyle name="Percent 2 3 3 4 3 3" xfId="11118"/>
    <cellStyle name="Percent 2 3 3 4 4" xfId="3582"/>
    <cellStyle name="Percent 2 3 3 4 4 2" xfId="8064"/>
    <cellStyle name="Percent 2 3 3 4 4 2 2" xfId="17094"/>
    <cellStyle name="Percent 2 3 3 4 4 3" xfId="12612"/>
    <cellStyle name="Percent 2 3 3 4 5" xfId="5076"/>
    <cellStyle name="Percent 2 3 3 4 5 2" xfId="14106"/>
    <cellStyle name="Percent 2 3 3 4 6" xfId="9624"/>
    <cellStyle name="Percent 2 3 3 5" xfId="781"/>
    <cellStyle name="Percent 2 3 3 5 2" xfId="2275"/>
    <cellStyle name="Percent 2 3 3 5 2 2" xfId="6757"/>
    <cellStyle name="Percent 2 3 3 5 2 2 2" xfId="15787"/>
    <cellStyle name="Percent 2 3 3 5 2 3" xfId="11305"/>
    <cellStyle name="Percent 2 3 3 5 3" xfId="3769"/>
    <cellStyle name="Percent 2 3 3 5 3 2" xfId="8251"/>
    <cellStyle name="Percent 2 3 3 5 3 2 2" xfId="17281"/>
    <cellStyle name="Percent 2 3 3 5 3 3" xfId="12799"/>
    <cellStyle name="Percent 2 3 3 5 4" xfId="5263"/>
    <cellStyle name="Percent 2 3 3 5 4 2" xfId="14293"/>
    <cellStyle name="Percent 2 3 3 5 5" xfId="9811"/>
    <cellStyle name="Percent 2 3 3 6" xfId="1530"/>
    <cellStyle name="Percent 2 3 3 6 2" xfId="6012"/>
    <cellStyle name="Percent 2 3 3 6 2 2" xfId="15042"/>
    <cellStyle name="Percent 2 3 3 6 3" xfId="10560"/>
    <cellStyle name="Percent 2 3 3 7" xfId="3024"/>
    <cellStyle name="Percent 2 3 3 7 2" xfId="7506"/>
    <cellStyle name="Percent 2 3 3 7 2 2" xfId="16536"/>
    <cellStyle name="Percent 2 3 3 7 3" xfId="12054"/>
    <cellStyle name="Percent 2 3 3 8" xfId="4518"/>
    <cellStyle name="Percent 2 3 3 8 2" xfId="13548"/>
    <cellStyle name="Percent 2 3 3 9" xfId="9066"/>
    <cellStyle name="Percent 2 3 4" xfId="59"/>
    <cellStyle name="Percent 2 3 4 2" xfId="245"/>
    <cellStyle name="Percent 2 3 4 2 2" xfId="990"/>
    <cellStyle name="Percent 2 3 4 2 2 2" xfId="2484"/>
    <cellStyle name="Percent 2 3 4 2 2 2 2" xfId="6966"/>
    <cellStyle name="Percent 2 3 4 2 2 2 2 2" xfId="15996"/>
    <cellStyle name="Percent 2 3 4 2 2 2 3" xfId="11514"/>
    <cellStyle name="Percent 2 3 4 2 2 3" xfId="3978"/>
    <cellStyle name="Percent 2 3 4 2 2 3 2" xfId="8460"/>
    <cellStyle name="Percent 2 3 4 2 2 3 2 2" xfId="17490"/>
    <cellStyle name="Percent 2 3 4 2 2 3 3" xfId="13008"/>
    <cellStyle name="Percent 2 3 4 2 2 4" xfId="5472"/>
    <cellStyle name="Percent 2 3 4 2 2 4 2" xfId="14502"/>
    <cellStyle name="Percent 2 3 4 2 2 5" xfId="10020"/>
    <cellStyle name="Percent 2 3 4 2 3" xfId="1739"/>
    <cellStyle name="Percent 2 3 4 2 3 2" xfId="6221"/>
    <cellStyle name="Percent 2 3 4 2 3 2 2" xfId="15251"/>
    <cellStyle name="Percent 2 3 4 2 3 3" xfId="10769"/>
    <cellStyle name="Percent 2 3 4 2 4" xfId="3233"/>
    <cellStyle name="Percent 2 3 4 2 4 2" xfId="7715"/>
    <cellStyle name="Percent 2 3 4 2 4 2 2" xfId="16745"/>
    <cellStyle name="Percent 2 3 4 2 4 3" xfId="12263"/>
    <cellStyle name="Percent 2 3 4 2 5" xfId="4727"/>
    <cellStyle name="Percent 2 3 4 2 5 2" xfId="13757"/>
    <cellStyle name="Percent 2 3 4 2 6" xfId="9275"/>
    <cellStyle name="Percent 2 3 4 3" xfId="431"/>
    <cellStyle name="Percent 2 3 4 3 2" xfId="1178"/>
    <cellStyle name="Percent 2 3 4 3 2 2" xfId="2672"/>
    <cellStyle name="Percent 2 3 4 3 2 2 2" xfId="7154"/>
    <cellStyle name="Percent 2 3 4 3 2 2 2 2" xfId="16184"/>
    <cellStyle name="Percent 2 3 4 3 2 2 3" xfId="11702"/>
    <cellStyle name="Percent 2 3 4 3 2 3" xfId="4166"/>
    <cellStyle name="Percent 2 3 4 3 2 3 2" xfId="8648"/>
    <cellStyle name="Percent 2 3 4 3 2 3 2 2" xfId="17678"/>
    <cellStyle name="Percent 2 3 4 3 2 3 3" xfId="13196"/>
    <cellStyle name="Percent 2 3 4 3 2 4" xfId="5660"/>
    <cellStyle name="Percent 2 3 4 3 2 4 2" xfId="14690"/>
    <cellStyle name="Percent 2 3 4 3 2 5" xfId="10208"/>
    <cellStyle name="Percent 2 3 4 3 3" xfId="1925"/>
    <cellStyle name="Percent 2 3 4 3 3 2" xfId="6407"/>
    <cellStyle name="Percent 2 3 4 3 3 2 2" xfId="15437"/>
    <cellStyle name="Percent 2 3 4 3 3 3" xfId="10955"/>
    <cellStyle name="Percent 2 3 4 3 4" xfId="3419"/>
    <cellStyle name="Percent 2 3 4 3 4 2" xfId="7901"/>
    <cellStyle name="Percent 2 3 4 3 4 2 2" xfId="16931"/>
    <cellStyle name="Percent 2 3 4 3 4 3" xfId="12449"/>
    <cellStyle name="Percent 2 3 4 3 5" xfId="4913"/>
    <cellStyle name="Percent 2 3 4 3 5 2" xfId="13943"/>
    <cellStyle name="Percent 2 3 4 3 6" xfId="9461"/>
    <cellStyle name="Percent 2 3 4 4" xfId="617"/>
    <cellStyle name="Percent 2 3 4 4 2" xfId="1364"/>
    <cellStyle name="Percent 2 3 4 4 2 2" xfId="2858"/>
    <cellStyle name="Percent 2 3 4 4 2 2 2" xfId="7340"/>
    <cellStyle name="Percent 2 3 4 4 2 2 2 2" xfId="16370"/>
    <cellStyle name="Percent 2 3 4 4 2 2 3" xfId="11888"/>
    <cellStyle name="Percent 2 3 4 4 2 3" xfId="4352"/>
    <cellStyle name="Percent 2 3 4 4 2 3 2" xfId="8834"/>
    <cellStyle name="Percent 2 3 4 4 2 3 2 2" xfId="17864"/>
    <cellStyle name="Percent 2 3 4 4 2 3 3" xfId="13382"/>
    <cellStyle name="Percent 2 3 4 4 2 4" xfId="5846"/>
    <cellStyle name="Percent 2 3 4 4 2 4 2" xfId="14876"/>
    <cellStyle name="Percent 2 3 4 4 2 5" xfId="10394"/>
    <cellStyle name="Percent 2 3 4 4 3" xfId="2111"/>
    <cellStyle name="Percent 2 3 4 4 3 2" xfId="6593"/>
    <cellStyle name="Percent 2 3 4 4 3 2 2" xfId="15623"/>
    <cellStyle name="Percent 2 3 4 4 3 3" xfId="11141"/>
    <cellStyle name="Percent 2 3 4 4 4" xfId="3605"/>
    <cellStyle name="Percent 2 3 4 4 4 2" xfId="8087"/>
    <cellStyle name="Percent 2 3 4 4 4 2 2" xfId="17117"/>
    <cellStyle name="Percent 2 3 4 4 4 3" xfId="12635"/>
    <cellStyle name="Percent 2 3 4 4 5" xfId="5099"/>
    <cellStyle name="Percent 2 3 4 4 5 2" xfId="14129"/>
    <cellStyle name="Percent 2 3 4 4 6" xfId="9647"/>
    <cellStyle name="Percent 2 3 4 5" xfId="804"/>
    <cellStyle name="Percent 2 3 4 5 2" xfId="2298"/>
    <cellStyle name="Percent 2 3 4 5 2 2" xfId="6780"/>
    <cellStyle name="Percent 2 3 4 5 2 2 2" xfId="15810"/>
    <cellStyle name="Percent 2 3 4 5 2 3" xfId="11328"/>
    <cellStyle name="Percent 2 3 4 5 3" xfId="3792"/>
    <cellStyle name="Percent 2 3 4 5 3 2" xfId="8274"/>
    <cellStyle name="Percent 2 3 4 5 3 2 2" xfId="17304"/>
    <cellStyle name="Percent 2 3 4 5 3 3" xfId="12822"/>
    <cellStyle name="Percent 2 3 4 5 4" xfId="5286"/>
    <cellStyle name="Percent 2 3 4 5 4 2" xfId="14316"/>
    <cellStyle name="Percent 2 3 4 5 5" xfId="9834"/>
    <cellStyle name="Percent 2 3 4 6" xfId="1553"/>
    <cellStyle name="Percent 2 3 4 6 2" xfId="6035"/>
    <cellStyle name="Percent 2 3 4 6 2 2" xfId="15065"/>
    <cellStyle name="Percent 2 3 4 6 3" xfId="10583"/>
    <cellStyle name="Percent 2 3 4 7" xfId="3047"/>
    <cellStyle name="Percent 2 3 4 7 2" xfId="7529"/>
    <cellStyle name="Percent 2 3 4 7 2 2" xfId="16559"/>
    <cellStyle name="Percent 2 3 4 7 3" xfId="12077"/>
    <cellStyle name="Percent 2 3 4 8" xfId="4541"/>
    <cellStyle name="Percent 2 3 4 8 2" xfId="13571"/>
    <cellStyle name="Percent 2 3 4 9" xfId="9089"/>
    <cellStyle name="Percent 2 3 5" xfId="83"/>
    <cellStyle name="Percent 2 3 5 2" xfId="269"/>
    <cellStyle name="Percent 2 3 5 2 2" xfId="1013"/>
    <cellStyle name="Percent 2 3 5 2 2 2" xfId="2507"/>
    <cellStyle name="Percent 2 3 5 2 2 2 2" xfId="6989"/>
    <cellStyle name="Percent 2 3 5 2 2 2 2 2" xfId="16019"/>
    <cellStyle name="Percent 2 3 5 2 2 2 3" xfId="11537"/>
    <cellStyle name="Percent 2 3 5 2 2 3" xfId="4001"/>
    <cellStyle name="Percent 2 3 5 2 2 3 2" xfId="8483"/>
    <cellStyle name="Percent 2 3 5 2 2 3 2 2" xfId="17513"/>
    <cellStyle name="Percent 2 3 5 2 2 3 3" xfId="13031"/>
    <cellStyle name="Percent 2 3 5 2 2 4" xfId="5495"/>
    <cellStyle name="Percent 2 3 5 2 2 4 2" xfId="14525"/>
    <cellStyle name="Percent 2 3 5 2 2 5" xfId="10043"/>
    <cellStyle name="Percent 2 3 5 2 3" xfId="1763"/>
    <cellStyle name="Percent 2 3 5 2 3 2" xfId="6245"/>
    <cellStyle name="Percent 2 3 5 2 3 2 2" xfId="15275"/>
    <cellStyle name="Percent 2 3 5 2 3 3" xfId="10793"/>
    <cellStyle name="Percent 2 3 5 2 4" xfId="3257"/>
    <cellStyle name="Percent 2 3 5 2 4 2" xfId="7739"/>
    <cellStyle name="Percent 2 3 5 2 4 2 2" xfId="16769"/>
    <cellStyle name="Percent 2 3 5 2 4 3" xfId="12287"/>
    <cellStyle name="Percent 2 3 5 2 5" xfId="4751"/>
    <cellStyle name="Percent 2 3 5 2 5 2" xfId="13781"/>
    <cellStyle name="Percent 2 3 5 2 6" xfId="9299"/>
    <cellStyle name="Percent 2 3 5 3" xfId="455"/>
    <cellStyle name="Percent 2 3 5 3 2" xfId="1202"/>
    <cellStyle name="Percent 2 3 5 3 2 2" xfId="2696"/>
    <cellStyle name="Percent 2 3 5 3 2 2 2" xfId="7178"/>
    <cellStyle name="Percent 2 3 5 3 2 2 2 2" xfId="16208"/>
    <cellStyle name="Percent 2 3 5 3 2 2 3" xfId="11726"/>
    <cellStyle name="Percent 2 3 5 3 2 3" xfId="4190"/>
    <cellStyle name="Percent 2 3 5 3 2 3 2" xfId="8672"/>
    <cellStyle name="Percent 2 3 5 3 2 3 2 2" xfId="17702"/>
    <cellStyle name="Percent 2 3 5 3 2 3 3" xfId="13220"/>
    <cellStyle name="Percent 2 3 5 3 2 4" xfId="5684"/>
    <cellStyle name="Percent 2 3 5 3 2 4 2" xfId="14714"/>
    <cellStyle name="Percent 2 3 5 3 2 5" xfId="10232"/>
    <cellStyle name="Percent 2 3 5 3 3" xfId="1949"/>
    <cellStyle name="Percent 2 3 5 3 3 2" xfId="6431"/>
    <cellStyle name="Percent 2 3 5 3 3 2 2" xfId="15461"/>
    <cellStyle name="Percent 2 3 5 3 3 3" xfId="10979"/>
    <cellStyle name="Percent 2 3 5 3 4" xfId="3443"/>
    <cellStyle name="Percent 2 3 5 3 4 2" xfId="7925"/>
    <cellStyle name="Percent 2 3 5 3 4 2 2" xfId="16955"/>
    <cellStyle name="Percent 2 3 5 3 4 3" xfId="12473"/>
    <cellStyle name="Percent 2 3 5 3 5" xfId="4937"/>
    <cellStyle name="Percent 2 3 5 3 5 2" xfId="13967"/>
    <cellStyle name="Percent 2 3 5 3 6" xfId="9485"/>
    <cellStyle name="Percent 2 3 5 4" xfId="641"/>
    <cellStyle name="Percent 2 3 5 4 2" xfId="1388"/>
    <cellStyle name="Percent 2 3 5 4 2 2" xfId="2882"/>
    <cellStyle name="Percent 2 3 5 4 2 2 2" xfId="7364"/>
    <cellStyle name="Percent 2 3 5 4 2 2 2 2" xfId="16394"/>
    <cellStyle name="Percent 2 3 5 4 2 2 3" xfId="11912"/>
    <cellStyle name="Percent 2 3 5 4 2 3" xfId="4376"/>
    <cellStyle name="Percent 2 3 5 4 2 3 2" xfId="8858"/>
    <cellStyle name="Percent 2 3 5 4 2 3 2 2" xfId="17888"/>
    <cellStyle name="Percent 2 3 5 4 2 3 3" xfId="13406"/>
    <cellStyle name="Percent 2 3 5 4 2 4" xfId="5870"/>
    <cellStyle name="Percent 2 3 5 4 2 4 2" xfId="14900"/>
    <cellStyle name="Percent 2 3 5 4 2 5" xfId="10418"/>
    <cellStyle name="Percent 2 3 5 4 3" xfId="2135"/>
    <cellStyle name="Percent 2 3 5 4 3 2" xfId="6617"/>
    <cellStyle name="Percent 2 3 5 4 3 2 2" xfId="15647"/>
    <cellStyle name="Percent 2 3 5 4 3 3" xfId="11165"/>
    <cellStyle name="Percent 2 3 5 4 4" xfId="3629"/>
    <cellStyle name="Percent 2 3 5 4 4 2" xfId="8111"/>
    <cellStyle name="Percent 2 3 5 4 4 2 2" xfId="17141"/>
    <cellStyle name="Percent 2 3 5 4 4 3" xfId="12659"/>
    <cellStyle name="Percent 2 3 5 4 5" xfId="5123"/>
    <cellStyle name="Percent 2 3 5 4 5 2" xfId="14153"/>
    <cellStyle name="Percent 2 3 5 4 6" xfId="9671"/>
    <cellStyle name="Percent 2 3 5 5" xfId="828"/>
    <cellStyle name="Percent 2 3 5 5 2" xfId="2322"/>
    <cellStyle name="Percent 2 3 5 5 2 2" xfId="6804"/>
    <cellStyle name="Percent 2 3 5 5 2 2 2" xfId="15834"/>
    <cellStyle name="Percent 2 3 5 5 2 3" xfId="11352"/>
    <cellStyle name="Percent 2 3 5 5 3" xfId="3816"/>
    <cellStyle name="Percent 2 3 5 5 3 2" xfId="8298"/>
    <cellStyle name="Percent 2 3 5 5 3 2 2" xfId="17328"/>
    <cellStyle name="Percent 2 3 5 5 3 3" xfId="12846"/>
    <cellStyle name="Percent 2 3 5 5 4" xfId="5310"/>
    <cellStyle name="Percent 2 3 5 5 4 2" xfId="14340"/>
    <cellStyle name="Percent 2 3 5 5 5" xfId="9858"/>
    <cellStyle name="Percent 2 3 5 6" xfId="1577"/>
    <cellStyle name="Percent 2 3 5 6 2" xfId="6059"/>
    <cellStyle name="Percent 2 3 5 6 2 2" xfId="15089"/>
    <cellStyle name="Percent 2 3 5 6 3" xfId="10607"/>
    <cellStyle name="Percent 2 3 5 7" xfId="3071"/>
    <cellStyle name="Percent 2 3 5 7 2" xfId="7553"/>
    <cellStyle name="Percent 2 3 5 7 2 2" xfId="16583"/>
    <cellStyle name="Percent 2 3 5 7 3" xfId="12101"/>
    <cellStyle name="Percent 2 3 5 8" xfId="4565"/>
    <cellStyle name="Percent 2 3 5 8 2" xfId="13595"/>
    <cellStyle name="Percent 2 3 5 9" xfId="9113"/>
    <cellStyle name="Percent 2 3 6" xfId="115"/>
    <cellStyle name="Percent 2 3 6 2" xfId="301"/>
    <cellStyle name="Percent 2 3 6 2 2" xfId="1044"/>
    <cellStyle name="Percent 2 3 6 2 2 2" xfId="2538"/>
    <cellStyle name="Percent 2 3 6 2 2 2 2" xfId="7020"/>
    <cellStyle name="Percent 2 3 6 2 2 2 2 2" xfId="16050"/>
    <cellStyle name="Percent 2 3 6 2 2 2 3" xfId="11568"/>
    <cellStyle name="Percent 2 3 6 2 2 3" xfId="4032"/>
    <cellStyle name="Percent 2 3 6 2 2 3 2" xfId="8514"/>
    <cellStyle name="Percent 2 3 6 2 2 3 2 2" xfId="17544"/>
    <cellStyle name="Percent 2 3 6 2 2 3 3" xfId="13062"/>
    <cellStyle name="Percent 2 3 6 2 2 4" xfId="5526"/>
    <cellStyle name="Percent 2 3 6 2 2 4 2" xfId="14556"/>
    <cellStyle name="Percent 2 3 6 2 2 5" xfId="10074"/>
    <cellStyle name="Percent 2 3 6 2 3" xfId="1795"/>
    <cellStyle name="Percent 2 3 6 2 3 2" xfId="6277"/>
    <cellStyle name="Percent 2 3 6 2 3 2 2" xfId="15307"/>
    <cellStyle name="Percent 2 3 6 2 3 3" xfId="10825"/>
    <cellStyle name="Percent 2 3 6 2 4" xfId="3289"/>
    <cellStyle name="Percent 2 3 6 2 4 2" xfId="7771"/>
    <cellStyle name="Percent 2 3 6 2 4 2 2" xfId="16801"/>
    <cellStyle name="Percent 2 3 6 2 4 3" xfId="12319"/>
    <cellStyle name="Percent 2 3 6 2 5" xfId="4783"/>
    <cellStyle name="Percent 2 3 6 2 5 2" xfId="13813"/>
    <cellStyle name="Percent 2 3 6 2 6" xfId="9331"/>
    <cellStyle name="Percent 2 3 6 3" xfId="487"/>
    <cellStyle name="Percent 2 3 6 3 2" xfId="1234"/>
    <cellStyle name="Percent 2 3 6 3 2 2" xfId="2728"/>
    <cellStyle name="Percent 2 3 6 3 2 2 2" xfId="7210"/>
    <cellStyle name="Percent 2 3 6 3 2 2 2 2" xfId="16240"/>
    <cellStyle name="Percent 2 3 6 3 2 2 3" xfId="11758"/>
    <cellStyle name="Percent 2 3 6 3 2 3" xfId="4222"/>
    <cellStyle name="Percent 2 3 6 3 2 3 2" xfId="8704"/>
    <cellStyle name="Percent 2 3 6 3 2 3 2 2" xfId="17734"/>
    <cellStyle name="Percent 2 3 6 3 2 3 3" xfId="13252"/>
    <cellStyle name="Percent 2 3 6 3 2 4" xfId="5716"/>
    <cellStyle name="Percent 2 3 6 3 2 4 2" xfId="14746"/>
    <cellStyle name="Percent 2 3 6 3 2 5" xfId="10264"/>
    <cellStyle name="Percent 2 3 6 3 3" xfId="1981"/>
    <cellStyle name="Percent 2 3 6 3 3 2" xfId="6463"/>
    <cellStyle name="Percent 2 3 6 3 3 2 2" xfId="15493"/>
    <cellStyle name="Percent 2 3 6 3 3 3" xfId="11011"/>
    <cellStyle name="Percent 2 3 6 3 4" xfId="3475"/>
    <cellStyle name="Percent 2 3 6 3 4 2" xfId="7957"/>
    <cellStyle name="Percent 2 3 6 3 4 2 2" xfId="16987"/>
    <cellStyle name="Percent 2 3 6 3 4 3" xfId="12505"/>
    <cellStyle name="Percent 2 3 6 3 5" xfId="4969"/>
    <cellStyle name="Percent 2 3 6 3 5 2" xfId="13999"/>
    <cellStyle name="Percent 2 3 6 3 6" xfId="9517"/>
    <cellStyle name="Percent 2 3 6 4" xfId="673"/>
    <cellStyle name="Percent 2 3 6 4 2" xfId="1420"/>
    <cellStyle name="Percent 2 3 6 4 2 2" xfId="2914"/>
    <cellStyle name="Percent 2 3 6 4 2 2 2" xfId="7396"/>
    <cellStyle name="Percent 2 3 6 4 2 2 2 2" xfId="16426"/>
    <cellStyle name="Percent 2 3 6 4 2 2 3" xfId="11944"/>
    <cellStyle name="Percent 2 3 6 4 2 3" xfId="4408"/>
    <cellStyle name="Percent 2 3 6 4 2 3 2" xfId="8890"/>
    <cellStyle name="Percent 2 3 6 4 2 3 2 2" xfId="17920"/>
    <cellStyle name="Percent 2 3 6 4 2 3 3" xfId="13438"/>
    <cellStyle name="Percent 2 3 6 4 2 4" xfId="5902"/>
    <cellStyle name="Percent 2 3 6 4 2 4 2" xfId="14932"/>
    <cellStyle name="Percent 2 3 6 4 2 5" xfId="10450"/>
    <cellStyle name="Percent 2 3 6 4 3" xfId="2167"/>
    <cellStyle name="Percent 2 3 6 4 3 2" xfId="6649"/>
    <cellStyle name="Percent 2 3 6 4 3 2 2" xfId="15679"/>
    <cellStyle name="Percent 2 3 6 4 3 3" xfId="11197"/>
    <cellStyle name="Percent 2 3 6 4 4" xfId="3661"/>
    <cellStyle name="Percent 2 3 6 4 4 2" xfId="8143"/>
    <cellStyle name="Percent 2 3 6 4 4 2 2" xfId="17173"/>
    <cellStyle name="Percent 2 3 6 4 4 3" xfId="12691"/>
    <cellStyle name="Percent 2 3 6 4 5" xfId="5155"/>
    <cellStyle name="Percent 2 3 6 4 5 2" xfId="14185"/>
    <cellStyle name="Percent 2 3 6 4 6" xfId="9703"/>
    <cellStyle name="Percent 2 3 6 5" xfId="860"/>
    <cellStyle name="Percent 2 3 6 5 2" xfId="2354"/>
    <cellStyle name="Percent 2 3 6 5 2 2" xfId="6836"/>
    <cellStyle name="Percent 2 3 6 5 2 2 2" xfId="15866"/>
    <cellStyle name="Percent 2 3 6 5 2 3" xfId="11384"/>
    <cellStyle name="Percent 2 3 6 5 3" xfId="3848"/>
    <cellStyle name="Percent 2 3 6 5 3 2" xfId="8330"/>
    <cellStyle name="Percent 2 3 6 5 3 2 2" xfId="17360"/>
    <cellStyle name="Percent 2 3 6 5 3 3" xfId="12878"/>
    <cellStyle name="Percent 2 3 6 5 4" xfId="5342"/>
    <cellStyle name="Percent 2 3 6 5 4 2" xfId="14372"/>
    <cellStyle name="Percent 2 3 6 5 5" xfId="9890"/>
    <cellStyle name="Percent 2 3 6 6" xfId="1609"/>
    <cellStyle name="Percent 2 3 6 6 2" xfId="6091"/>
    <cellStyle name="Percent 2 3 6 6 2 2" xfId="15121"/>
    <cellStyle name="Percent 2 3 6 6 3" xfId="10639"/>
    <cellStyle name="Percent 2 3 6 7" xfId="3103"/>
    <cellStyle name="Percent 2 3 6 7 2" xfId="7585"/>
    <cellStyle name="Percent 2 3 6 7 2 2" xfId="16615"/>
    <cellStyle name="Percent 2 3 6 7 3" xfId="12133"/>
    <cellStyle name="Percent 2 3 6 8" xfId="4597"/>
    <cellStyle name="Percent 2 3 6 8 2" xfId="13627"/>
    <cellStyle name="Percent 2 3 6 9" xfId="9145"/>
    <cellStyle name="Percent 2 3 7" xfId="130"/>
    <cellStyle name="Percent 2 3 7 2" xfId="316"/>
    <cellStyle name="Percent 2 3 7 2 2" xfId="1059"/>
    <cellStyle name="Percent 2 3 7 2 2 2" xfId="2553"/>
    <cellStyle name="Percent 2 3 7 2 2 2 2" xfId="7035"/>
    <cellStyle name="Percent 2 3 7 2 2 2 2 2" xfId="16065"/>
    <cellStyle name="Percent 2 3 7 2 2 2 3" xfId="11583"/>
    <cellStyle name="Percent 2 3 7 2 2 3" xfId="4047"/>
    <cellStyle name="Percent 2 3 7 2 2 3 2" xfId="8529"/>
    <cellStyle name="Percent 2 3 7 2 2 3 2 2" xfId="17559"/>
    <cellStyle name="Percent 2 3 7 2 2 3 3" xfId="13077"/>
    <cellStyle name="Percent 2 3 7 2 2 4" xfId="5541"/>
    <cellStyle name="Percent 2 3 7 2 2 4 2" xfId="14571"/>
    <cellStyle name="Percent 2 3 7 2 2 5" xfId="10089"/>
    <cellStyle name="Percent 2 3 7 2 3" xfId="1810"/>
    <cellStyle name="Percent 2 3 7 2 3 2" xfId="6292"/>
    <cellStyle name="Percent 2 3 7 2 3 2 2" xfId="15322"/>
    <cellStyle name="Percent 2 3 7 2 3 3" xfId="10840"/>
    <cellStyle name="Percent 2 3 7 2 4" xfId="3304"/>
    <cellStyle name="Percent 2 3 7 2 4 2" xfId="7786"/>
    <cellStyle name="Percent 2 3 7 2 4 2 2" xfId="16816"/>
    <cellStyle name="Percent 2 3 7 2 4 3" xfId="12334"/>
    <cellStyle name="Percent 2 3 7 2 5" xfId="4798"/>
    <cellStyle name="Percent 2 3 7 2 5 2" xfId="13828"/>
    <cellStyle name="Percent 2 3 7 2 6" xfId="9346"/>
    <cellStyle name="Percent 2 3 7 3" xfId="502"/>
    <cellStyle name="Percent 2 3 7 3 2" xfId="1249"/>
    <cellStyle name="Percent 2 3 7 3 2 2" xfId="2743"/>
    <cellStyle name="Percent 2 3 7 3 2 2 2" xfId="7225"/>
    <cellStyle name="Percent 2 3 7 3 2 2 2 2" xfId="16255"/>
    <cellStyle name="Percent 2 3 7 3 2 2 3" xfId="11773"/>
    <cellStyle name="Percent 2 3 7 3 2 3" xfId="4237"/>
    <cellStyle name="Percent 2 3 7 3 2 3 2" xfId="8719"/>
    <cellStyle name="Percent 2 3 7 3 2 3 2 2" xfId="17749"/>
    <cellStyle name="Percent 2 3 7 3 2 3 3" xfId="13267"/>
    <cellStyle name="Percent 2 3 7 3 2 4" xfId="5731"/>
    <cellStyle name="Percent 2 3 7 3 2 4 2" xfId="14761"/>
    <cellStyle name="Percent 2 3 7 3 2 5" xfId="10279"/>
    <cellStyle name="Percent 2 3 7 3 3" xfId="1996"/>
    <cellStyle name="Percent 2 3 7 3 3 2" xfId="6478"/>
    <cellStyle name="Percent 2 3 7 3 3 2 2" xfId="15508"/>
    <cellStyle name="Percent 2 3 7 3 3 3" xfId="11026"/>
    <cellStyle name="Percent 2 3 7 3 4" xfId="3490"/>
    <cellStyle name="Percent 2 3 7 3 4 2" xfId="7972"/>
    <cellStyle name="Percent 2 3 7 3 4 2 2" xfId="17002"/>
    <cellStyle name="Percent 2 3 7 3 4 3" xfId="12520"/>
    <cellStyle name="Percent 2 3 7 3 5" xfId="4984"/>
    <cellStyle name="Percent 2 3 7 3 5 2" xfId="14014"/>
    <cellStyle name="Percent 2 3 7 3 6" xfId="9532"/>
    <cellStyle name="Percent 2 3 7 4" xfId="688"/>
    <cellStyle name="Percent 2 3 7 4 2" xfId="1435"/>
    <cellStyle name="Percent 2 3 7 4 2 2" xfId="2929"/>
    <cellStyle name="Percent 2 3 7 4 2 2 2" xfId="7411"/>
    <cellStyle name="Percent 2 3 7 4 2 2 2 2" xfId="16441"/>
    <cellStyle name="Percent 2 3 7 4 2 2 3" xfId="11959"/>
    <cellStyle name="Percent 2 3 7 4 2 3" xfId="4423"/>
    <cellStyle name="Percent 2 3 7 4 2 3 2" xfId="8905"/>
    <cellStyle name="Percent 2 3 7 4 2 3 2 2" xfId="17935"/>
    <cellStyle name="Percent 2 3 7 4 2 3 3" xfId="13453"/>
    <cellStyle name="Percent 2 3 7 4 2 4" xfId="5917"/>
    <cellStyle name="Percent 2 3 7 4 2 4 2" xfId="14947"/>
    <cellStyle name="Percent 2 3 7 4 2 5" xfId="10465"/>
    <cellStyle name="Percent 2 3 7 4 3" xfId="2182"/>
    <cellStyle name="Percent 2 3 7 4 3 2" xfId="6664"/>
    <cellStyle name="Percent 2 3 7 4 3 2 2" xfId="15694"/>
    <cellStyle name="Percent 2 3 7 4 3 3" xfId="11212"/>
    <cellStyle name="Percent 2 3 7 4 4" xfId="3676"/>
    <cellStyle name="Percent 2 3 7 4 4 2" xfId="8158"/>
    <cellStyle name="Percent 2 3 7 4 4 2 2" xfId="17188"/>
    <cellStyle name="Percent 2 3 7 4 4 3" xfId="12706"/>
    <cellStyle name="Percent 2 3 7 4 5" xfId="5170"/>
    <cellStyle name="Percent 2 3 7 4 5 2" xfId="14200"/>
    <cellStyle name="Percent 2 3 7 4 6" xfId="9718"/>
    <cellStyle name="Percent 2 3 7 5" xfId="875"/>
    <cellStyle name="Percent 2 3 7 5 2" xfId="2369"/>
    <cellStyle name="Percent 2 3 7 5 2 2" xfId="6851"/>
    <cellStyle name="Percent 2 3 7 5 2 2 2" xfId="15881"/>
    <cellStyle name="Percent 2 3 7 5 2 3" xfId="11399"/>
    <cellStyle name="Percent 2 3 7 5 3" xfId="3863"/>
    <cellStyle name="Percent 2 3 7 5 3 2" xfId="8345"/>
    <cellStyle name="Percent 2 3 7 5 3 2 2" xfId="17375"/>
    <cellStyle name="Percent 2 3 7 5 3 3" xfId="12893"/>
    <cellStyle name="Percent 2 3 7 5 4" xfId="5357"/>
    <cellStyle name="Percent 2 3 7 5 4 2" xfId="14387"/>
    <cellStyle name="Percent 2 3 7 5 5" xfId="9905"/>
    <cellStyle name="Percent 2 3 7 6" xfId="1624"/>
    <cellStyle name="Percent 2 3 7 6 2" xfId="6106"/>
    <cellStyle name="Percent 2 3 7 6 2 2" xfId="15136"/>
    <cellStyle name="Percent 2 3 7 6 3" xfId="10654"/>
    <cellStyle name="Percent 2 3 7 7" xfId="3118"/>
    <cellStyle name="Percent 2 3 7 7 2" xfId="7600"/>
    <cellStyle name="Percent 2 3 7 7 2 2" xfId="16630"/>
    <cellStyle name="Percent 2 3 7 7 3" xfId="12148"/>
    <cellStyle name="Percent 2 3 7 8" xfId="4612"/>
    <cellStyle name="Percent 2 3 7 8 2" xfId="13642"/>
    <cellStyle name="Percent 2 3 7 9" xfId="9160"/>
    <cellStyle name="Percent 2 3 8" xfId="153"/>
    <cellStyle name="Percent 2 3 8 2" xfId="339"/>
    <cellStyle name="Percent 2 3 8 2 2" xfId="1082"/>
    <cellStyle name="Percent 2 3 8 2 2 2" xfId="2576"/>
    <cellStyle name="Percent 2 3 8 2 2 2 2" xfId="7058"/>
    <cellStyle name="Percent 2 3 8 2 2 2 2 2" xfId="16088"/>
    <cellStyle name="Percent 2 3 8 2 2 2 3" xfId="11606"/>
    <cellStyle name="Percent 2 3 8 2 2 3" xfId="4070"/>
    <cellStyle name="Percent 2 3 8 2 2 3 2" xfId="8552"/>
    <cellStyle name="Percent 2 3 8 2 2 3 2 2" xfId="17582"/>
    <cellStyle name="Percent 2 3 8 2 2 3 3" xfId="13100"/>
    <cellStyle name="Percent 2 3 8 2 2 4" xfId="5564"/>
    <cellStyle name="Percent 2 3 8 2 2 4 2" xfId="14594"/>
    <cellStyle name="Percent 2 3 8 2 2 5" xfId="10112"/>
    <cellStyle name="Percent 2 3 8 2 3" xfId="1833"/>
    <cellStyle name="Percent 2 3 8 2 3 2" xfId="6315"/>
    <cellStyle name="Percent 2 3 8 2 3 2 2" xfId="15345"/>
    <cellStyle name="Percent 2 3 8 2 3 3" xfId="10863"/>
    <cellStyle name="Percent 2 3 8 2 4" xfId="3327"/>
    <cellStyle name="Percent 2 3 8 2 4 2" xfId="7809"/>
    <cellStyle name="Percent 2 3 8 2 4 2 2" xfId="16839"/>
    <cellStyle name="Percent 2 3 8 2 4 3" xfId="12357"/>
    <cellStyle name="Percent 2 3 8 2 5" xfId="4821"/>
    <cellStyle name="Percent 2 3 8 2 5 2" xfId="13851"/>
    <cellStyle name="Percent 2 3 8 2 6" xfId="9369"/>
    <cellStyle name="Percent 2 3 8 3" xfId="525"/>
    <cellStyle name="Percent 2 3 8 3 2" xfId="1272"/>
    <cellStyle name="Percent 2 3 8 3 2 2" xfId="2766"/>
    <cellStyle name="Percent 2 3 8 3 2 2 2" xfId="7248"/>
    <cellStyle name="Percent 2 3 8 3 2 2 2 2" xfId="16278"/>
    <cellStyle name="Percent 2 3 8 3 2 2 3" xfId="11796"/>
    <cellStyle name="Percent 2 3 8 3 2 3" xfId="4260"/>
    <cellStyle name="Percent 2 3 8 3 2 3 2" xfId="8742"/>
    <cellStyle name="Percent 2 3 8 3 2 3 2 2" xfId="17772"/>
    <cellStyle name="Percent 2 3 8 3 2 3 3" xfId="13290"/>
    <cellStyle name="Percent 2 3 8 3 2 4" xfId="5754"/>
    <cellStyle name="Percent 2 3 8 3 2 4 2" xfId="14784"/>
    <cellStyle name="Percent 2 3 8 3 2 5" xfId="10302"/>
    <cellStyle name="Percent 2 3 8 3 3" xfId="2019"/>
    <cellStyle name="Percent 2 3 8 3 3 2" xfId="6501"/>
    <cellStyle name="Percent 2 3 8 3 3 2 2" xfId="15531"/>
    <cellStyle name="Percent 2 3 8 3 3 3" xfId="11049"/>
    <cellStyle name="Percent 2 3 8 3 4" xfId="3513"/>
    <cellStyle name="Percent 2 3 8 3 4 2" xfId="7995"/>
    <cellStyle name="Percent 2 3 8 3 4 2 2" xfId="17025"/>
    <cellStyle name="Percent 2 3 8 3 4 3" xfId="12543"/>
    <cellStyle name="Percent 2 3 8 3 5" xfId="5007"/>
    <cellStyle name="Percent 2 3 8 3 5 2" xfId="14037"/>
    <cellStyle name="Percent 2 3 8 3 6" xfId="9555"/>
    <cellStyle name="Percent 2 3 8 4" xfId="711"/>
    <cellStyle name="Percent 2 3 8 4 2" xfId="1458"/>
    <cellStyle name="Percent 2 3 8 4 2 2" xfId="2952"/>
    <cellStyle name="Percent 2 3 8 4 2 2 2" xfId="7434"/>
    <cellStyle name="Percent 2 3 8 4 2 2 2 2" xfId="16464"/>
    <cellStyle name="Percent 2 3 8 4 2 2 3" xfId="11982"/>
    <cellStyle name="Percent 2 3 8 4 2 3" xfId="4446"/>
    <cellStyle name="Percent 2 3 8 4 2 3 2" xfId="8928"/>
    <cellStyle name="Percent 2 3 8 4 2 3 2 2" xfId="17958"/>
    <cellStyle name="Percent 2 3 8 4 2 3 3" xfId="13476"/>
    <cellStyle name="Percent 2 3 8 4 2 4" xfId="5940"/>
    <cellStyle name="Percent 2 3 8 4 2 4 2" xfId="14970"/>
    <cellStyle name="Percent 2 3 8 4 2 5" xfId="10488"/>
    <cellStyle name="Percent 2 3 8 4 3" xfId="2205"/>
    <cellStyle name="Percent 2 3 8 4 3 2" xfId="6687"/>
    <cellStyle name="Percent 2 3 8 4 3 2 2" xfId="15717"/>
    <cellStyle name="Percent 2 3 8 4 3 3" xfId="11235"/>
    <cellStyle name="Percent 2 3 8 4 4" xfId="3699"/>
    <cellStyle name="Percent 2 3 8 4 4 2" xfId="8181"/>
    <cellStyle name="Percent 2 3 8 4 4 2 2" xfId="17211"/>
    <cellStyle name="Percent 2 3 8 4 4 3" xfId="12729"/>
    <cellStyle name="Percent 2 3 8 4 5" xfId="5193"/>
    <cellStyle name="Percent 2 3 8 4 5 2" xfId="14223"/>
    <cellStyle name="Percent 2 3 8 4 6" xfId="9741"/>
    <cellStyle name="Percent 2 3 8 5" xfId="898"/>
    <cellStyle name="Percent 2 3 8 5 2" xfId="2392"/>
    <cellStyle name="Percent 2 3 8 5 2 2" xfId="6874"/>
    <cellStyle name="Percent 2 3 8 5 2 2 2" xfId="15904"/>
    <cellStyle name="Percent 2 3 8 5 2 3" xfId="11422"/>
    <cellStyle name="Percent 2 3 8 5 3" xfId="3886"/>
    <cellStyle name="Percent 2 3 8 5 3 2" xfId="8368"/>
    <cellStyle name="Percent 2 3 8 5 3 2 2" xfId="17398"/>
    <cellStyle name="Percent 2 3 8 5 3 3" xfId="12916"/>
    <cellStyle name="Percent 2 3 8 5 4" xfId="5380"/>
    <cellStyle name="Percent 2 3 8 5 4 2" xfId="14410"/>
    <cellStyle name="Percent 2 3 8 5 5" xfId="9928"/>
    <cellStyle name="Percent 2 3 8 6" xfId="1647"/>
    <cellStyle name="Percent 2 3 8 6 2" xfId="6129"/>
    <cellStyle name="Percent 2 3 8 6 2 2" xfId="15159"/>
    <cellStyle name="Percent 2 3 8 6 3" xfId="10677"/>
    <cellStyle name="Percent 2 3 8 7" xfId="3141"/>
    <cellStyle name="Percent 2 3 8 7 2" xfId="7623"/>
    <cellStyle name="Percent 2 3 8 7 2 2" xfId="16653"/>
    <cellStyle name="Percent 2 3 8 7 3" xfId="12171"/>
    <cellStyle name="Percent 2 3 8 8" xfId="4635"/>
    <cellStyle name="Percent 2 3 8 8 2" xfId="13665"/>
    <cellStyle name="Percent 2 3 8 9" xfId="9183"/>
    <cellStyle name="Percent 2 3 9" xfId="176"/>
    <cellStyle name="Percent 2 3 9 2" xfId="362"/>
    <cellStyle name="Percent 2 3 9 2 2" xfId="1105"/>
    <cellStyle name="Percent 2 3 9 2 2 2" xfId="2599"/>
    <cellStyle name="Percent 2 3 9 2 2 2 2" xfId="7081"/>
    <cellStyle name="Percent 2 3 9 2 2 2 2 2" xfId="16111"/>
    <cellStyle name="Percent 2 3 9 2 2 2 3" xfId="11629"/>
    <cellStyle name="Percent 2 3 9 2 2 3" xfId="4093"/>
    <cellStyle name="Percent 2 3 9 2 2 3 2" xfId="8575"/>
    <cellStyle name="Percent 2 3 9 2 2 3 2 2" xfId="17605"/>
    <cellStyle name="Percent 2 3 9 2 2 3 3" xfId="13123"/>
    <cellStyle name="Percent 2 3 9 2 2 4" xfId="5587"/>
    <cellStyle name="Percent 2 3 9 2 2 4 2" xfId="14617"/>
    <cellStyle name="Percent 2 3 9 2 2 5" xfId="10135"/>
    <cellStyle name="Percent 2 3 9 2 3" xfId="1856"/>
    <cellStyle name="Percent 2 3 9 2 3 2" xfId="6338"/>
    <cellStyle name="Percent 2 3 9 2 3 2 2" xfId="15368"/>
    <cellStyle name="Percent 2 3 9 2 3 3" xfId="10886"/>
    <cellStyle name="Percent 2 3 9 2 4" xfId="3350"/>
    <cellStyle name="Percent 2 3 9 2 4 2" xfId="7832"/>
    <cellStyle name="Percent 2 3 9 2 4 2 2" xfId="16862"/>
    <cellStyle name="Percent 2 3 9 2 4 3" xfId="12380"/>
    <cellStyle name="Percent 2 3 9 2 5" xfId="4844"/>
    <cellStyle name="Percent 2 3 9 2 5 2" xfId="13874"/>
    <cellStyle name="Percent 2 3 9 2 6" xfId="9392"/>
    <cellStyle name="Percent 2 3 9 3" xfId="548"/>
    <cellStyle name="Percent 2 3 9 3 2" xfId="1295"/>
    <cellStyle name="Percent 2 3 9 3 2 2" xfId="2789"/>
    <cellStyle name="Percent 2 3 9 3 2 2 2" xfId="7271"/>
    <cellStyle name="Percent 2 3 9 3 2 2 2 2" xfId="16301"/>
    <cellStyle name="Percent 2 3 9 3 2 2 3" xfId="11819"/>
    <cellStyle name="Percent 2 3 9 3 2 3" xfId="4283"/>
    <cellStyle name="Percent 2 3 9 3 2 3 2" xfId="8765"/>
    <cellStyle name="Percent 2 3 9 3 2 3 2 2" xfId="17795"/>
    <cellStyle name="Percent 2 3 9 3 2 3 3" xfId="13313"/>
    <cellStyle name="Percent 2 3 9 3 2 4" xfId="5777"/>
    <cellStyle name="Percent 2 3 9 3 2 4 2" xfId="14807"/>
    <cellStyle name="Percent 2 3 9 3 2 5" xfId="10325"/>
    <cellStyle name="Percent 2 3 9 3 3" xfId="2042"/>
    <cellStyle name="Percent 2 3 9 3 3 2" xfId="6524"/>
    <cellStyle name="Percent 2 3 9 3 3 2 2" xfId="15554"/>
    <cellStyle name="Percent 2 3 9 3 3 3" xfId="11072"/>
    <cellStyle name="Percent 2 3 9 3 4" xfId="3536"/>
    <cellStyle name="Percent 2 3 9 3 4 2" xfId="8018"/>
    <cellStyle name="Percent 2 3 9 3 4 2 2" xfId="17048"/>
    <cellStyle name="Percent 2 3 9 3 4 3" xfId="12566"/>
    <cellStyle name="Percent 2 3 9 3 5" xfId="5030"/>
    <cellStyle name="Percent 2 3 9 3 5 2" xfId="14060"/>
    <cellStyle name="Percent 2 3 9 3 6" xfId="9578"/>
    <cellStyle name="Percent 2 3 9 4" xfId="734"/>
    <cellStyle name="Percent 2 3 9 4 2" xfId="1481"/>
    <cellStyle name="Percent 2 3 9 4 2 2" xfId="2975"/>
    <cellStyle name="Percent 2 3 9 4 2 2 2" xfId="7457"/>
    <cellStyle name="Percent 2 3 9 4 2 2 2 2" xfId="16487"/>
    <cellStyle name="Percent 2 3 9 4 2 2 3" xfId="12005"/>
    <cellStyle name="Percent 2 3 9 4 2 3" xfId="4469"/>
    <cellStyle name="Percent 2 3 9 4 2 3 2" xfId="8951"/>
    <cellStyle name="Percent 2 3 9 4 2 3 2 2" xfId="17981"/>
    <cellStyle name="Percent 2 3 9 4 2 3 3" xfId="13499"/>
    <cellStyle name="Percent 2 3 9 4 2 4" xfId="5963"/>
    <cellStyle name="Percent 2 3 9 4 2 4 2" xfId="14993"/>
    <cellStyle name="Percent 2 3 9 4 2 5" xfId="10511"/>
    <cellStyle name="Percent 2 3 9 4 3" xfId="2228"/>
    <cellStyle name="Percent 2 3 9 4 3 2" xfId="6710"/>
    <cellStyle name="Percent 2 3 9 4 3 2 2" xfId="15740"/>
    <cellStyle name="Percent 2 3 9 4 3 3" xfId="11258"/>
    <cellStyle name="Percent 2 3 9 4 4" xfId="3722"/>
    <cellStyle name="Percent 2 3 9 4 4 2" xfId="8204"/>
    <cellStyle name="Percent 2 3 9 4 4 2 2" xfId="17234"/>
    <cellStyle name="Percent 2 3 9 4 4 3" xfId="12752"/>
    <cellStyle name="Percent 2 3 9 4 5" xfId="5216"/>
    <cellStyle name="Percent 2 3 9 4 5 2" xfId="14246"/>
    <cellStyle name="Percent 2 3 9 4 6" xfId="9764"/>
    <cellStyle name="Percent 2 3 9 5" xfId="921"/>
    <cellStyle name="Percent 2 3 9 5 2" xfId="2415"/>
    <cellStyle name="Percent 2 3 9 5 2 2" xfId="6897"/>
    <cellStyle name="Percent 2 3 9 5 2 2 2" xfId="15927"/>
    <cellStyle name="Percent 2 3 9 5 2 3" xfId="11445"/>
    <cellStyle name="Percent 2 3 9 5 3" xfId="3909"/>
    <cellStyle name="Percent 2 3 9 5 3 2" xfId="8391"/>
    <cellStyle name="Percent 2 3 9 5 3 2 2" xfId="17421"/>
    <cellStyle name="Percent 2 3 9 5 3 3" xfId="12939"/>
    <cellStyle name="Percent 2 3 9 5 4" xfId="5403"/>
    <cellStyle name="Percent 2 3 9 5 4 2" xfId="14433"/>
    <cellStyle name="Percent 2 3 9 5 5" xfId="9951"/>
    <cellStyle name="Percent 2 3 9 6" xfId="1670"/>
    <cellStyle name="Percent 2 3 9 6 2" xfId="6152"/>
    <cellStyle name="Percent 2 3 9 6 2 2" xfId="15182"/>
    <cellStyle name="Percent 2 3 9 6 3" xfId="10700"/>
    <cellStyle name="Percent 2 3 9 7" xfId="3164"/>
    <cellStyle name="Percent 2 3 9 7 2" xfId="7646"/>
    <cellStyle name="Percent 2 3 9 7 2 2" xfId="16676"/>
    <cellStyle name="Percent 2 3 9 7 3" xfId="12194"/>
    <cellStyle name="Percent 2 3 9 8" xfId="4658"/>
    <cellStyle name="Percent 2 3 9 8 2" xfId="13688"/>
    <cellStyle name="Percent 2 3 9 9" xfId="9206"/>
    <cellStyle name="Percent 2 4" xfId="18"/>
    <cellStyle name="Percent 2 4 10" xfId="390"/>
    <cellStyle name="Percent 2 4 10 2" xfId="1137"/>
    <cellStyle name="Percent 2 4 10 2 2" xfId="2631"/>
    <cellStyle name="Percent 2 4 10 2 2 2" xfId="7113"/>
    <cellStyle name="Percent 2 4 10 2 2 2 2" xfId="16143"/>
    <cellStyle name="Percent 2 4 10 2 2 3" xfId="11661"/>
    <cellStyle name="Percent 2 4 10 2 3" xfId="4125"/>
    <cellStyle name="Percent 2 4 10 2 3 2" xfId="8607"/>
    <cellStyle name="Percent 2 4 10 2 3 2 2" xfId="17637"/>
    <cellStyle name="Percent 2 4 10 2 3 3" xfId="13155"/>
    <cellStyle name="Percent 2 4 10 2 4" xfId="5619"/>
    <cellStyle name="Percent 2 4 10 2 4 2" xfId="14649"/>
    <cellStyle name="Percent 2 4 10 2 5" xfId="10167"/>
    <cellStyle name="Percent 2 4 10 3" xfId="1884"/>
    <cellStyle name="Percent 2 4 10 3 2" xfId="6366"/>
    <cellStyle name="Percent 2 4 10 3 2 2" xfId="15396"/>
    <cellStyle name="Percent 2 4 10 3 3" xfId="10914"/>
    <cellStyle name="Percent 2 4 10 4" xfId="3378"/>
    <cellStyle name="Percent 2 4 10 4 2" xfId="7860"/>
    <cellStyle name="Percent 2 4 10 4 2 2" xfId="16890"/>
    <cellStyle name="Percent 2 4 10 4 3" xfId="12408"/>
    <cellStyle name="Percent 2 4 10 5" xfId="4872"/>
    <cellStyle name="Percent 2 4 10 5 2" xfId="13902"/>
    <cellStyle name="Percent 2 4 10 6" xfId="9420"/>
    <cellStyle name="Percent 2 4 11" xfId="576"/>
    <cellStyle name="Percent 2 4 11 2" xfId="1323"/>
    <cellStyle name="Percent 2 4 11 2 2" xfId="2817"/>
    <cellStyle name="Percent 2 4 11 2 2 2" xfId="7299"/>
    <cellStyle name="Percent 2 4 11 2 2 2 2" xfId="16329"/>
    <cellStyle name="Percent 2 4 11 2 2 3" xfId="11847"/>
    <cellStyle name="Percent 2 4 11 2 3" xfId="4311"/>
    <cellStyle name="Percent 2 4 11 2 3 2" xfId="8793"/>
    <cellStyle name="Percent 2 4 11 2 3 2 2" xfId="17823"/>
    <cellStyle name="Percent 2 4 11 2 3 3" xfId="13341"/>
    <cellStyle name="Percent 2 4 11 2 4" xfId="5805"/>
    <cellStyle name="Percent 2 4 11 2 4 2" xfId="14835"/>
    <cellStyle name="Percent 2 4 11 2 5" xfId="10353"/>
    <cellStyle name="Percent 2 4 11 3" xfId="2070"/>
    <cellStyle name="Percent 2 4 11 3 2" xfId="6552"/>
    <cellStyle name="Percent 2 4 11 3 2 2" xfId="15582"/>
    <cellStyle name="Percent 2 4 11 3 3" xfId="11100"/>
    <cellStyle name="Percent 2 4 11 4" xfId="3564"/>
    <cellStyle name="Percent 2 4 11 4 2" xfId="8046"/>
    <cellStyle name="Percent 2 4 11 4 2 2" xfId="17076"/>
    <cellStyle name="Percent 2 4 11 4 3" xfId="12594"/>
    <cellStyle name="Percent 2 4 11 5" xfId="5058"/>
    <cellStyle name="Percent 2 4 11 5 2" xfId="14088"/>
    <cellStyle name="Percent 2 4 11 6" xfId="9606"/>
    <cellStyle name="Percent 2 4 12" xfId="763"/>
    <cellStyle name="Percent 2 4 12 2" xfId="2257"/>
    <cellStyle name="Percent 2 4 12 2 2" xfId="6739"/>
    <cellStyle name="Percent 2 4 12 2 2 2" xfId="15769"/>
    <cellStyle name="Percent 2 4 12 2 3" xfId="11287"/>
    <cellStyle name="Percent 2 4 12 3" xfId="3751"/>
    <cellStyle name="Percent 2 4 12 3 2" xfId="8233"/>
    <cellStyle name="Percent 2 4 12 3 2 2" xfId="17263"/>
    <cellStyle name="Percent 2 4 12 3 3" xfId="12781"/>
    <cellStyle name="Percent 2 4 12 4" xfId="5245"/>
    <cellStyle name="Percent 2 4 12 4 2" xfId="14275"/>
    <cellStyle name="Percent 2 4 12 5" xfId="9793"/>
    <cellStyle name="Percent 2 4 13" xfId="1512"/>
    <cellStyle name="Percent 2 4 13 2" xfId="5994"/>
    <cellStyle name="Percent 2 4 13 2 2" xfId="15024"/>
    <cellStyle name="Percent 2 4 13 3" xfId="10542"/>
    <cellStyle name="Percent 2 4 14" xfId="3006"/>
    <cellStyle name="Percent 2 4 14 2" xfId="7488"/>
    <cellStyle name="Percent 2 4 14 2 2" xfId="16518"/>
    <cellStyle name="Percent 2 4 14 3" xfId="12036"/>
    <cellStyle name="Percent 2 4 15" xfId="4500"/>
    <cellStyle name="Percent 2 4 15 2" xfId="13530"/>
    <cellStyle name="Percent 2 4 16" xfId="9048"/>
    <cellStyle name="Percent 2 4 2" xfId="41"/>
    <cellStyle name="Percent 2 4 2 2" xfId="227"/>
    <cellStyle name="Percent 2 4 2 2 2" xfId="972"/>
    <cellStyle name="Percent 2 4 2 2 2 2" xfId="2466"/>
    <cellStyle name="Percent 2 4 2 2 2 2 2" xfId="6948"/>
    <cellStyle name="Percent 2 4 2 2 2 2 2 2" xfId="15978"/>
    <cellStyle name="Percent 2 4 2 2 2 2 3" xfId="11496"/>
    <cellStyle name="Percent 2 4 2 2 2 3" xfId="3960"/>
    <cellStyle name="Percent 2 4 2 2 2 3 2" xfId="8442"/>
    <cellStyle name="Percent 2 4 2 2 2 3 2 2" xfId="17472"/>
    <cellStyle name="Percent 2 4 2 2 2 3 3" xfId="12990"/>
    <cellStyle name="Percent 2 4 2 2 2 4" xfId="5454"/>
    <cellStyle name="Percent 2 4 2 2 2 4 2" xfId="14484"/>
    <cellStyle name="Percent 2 4 2 2 2 5" xfId="10002"/>
    <cellStyle name="Percent 2 4 2 2 3" xfId="1721"/>
    <cellStyle name="Percent 2 4 2 2 3 2" xfId="6203"/>
    <cellStyle name="Percent 2 4 2 2 3 2 2" xfId="15233"/>
    <cellStyle name="Percent 2 4 2 2 3 3" xfId="10751"/>
    <cellStyle name="Percent 2 4 2 2 4" xfId="3215"/>
    <cellStyle name="Percent 2 4 2 2 4 2" xfId="7697"/>
    <cellStyle name="Percent 2 4 2 2 4 2 2" xfId="16727"/>
    <cellStyle name="Percent 2 4 2 2 4 3" xfId="12245"/>
    <cellStyle name="Percent 2 4 2 2 5" xfId="4709"/>
    <cellStyle name="Percent 2 4 2 2 5 2" xfId="13739"/>
    <cellStyle name="Percent 2 4 2 2 6" xfId="9257"/>
    <cellStyle name="Percent 2 4 2 3" xfId="413"/>
    <cellStyle name="Percent 2 4 2 3 2" xfId="1160"/>
    <cellStyle name="Percent 2 4 2 3 2 2" xfId="2654"/>
    <cellStyle name="Percent 2 4 2 3 2 2 2" xfId="7136"/>
    <cellStyle name="Percent 2 4 2 3 2 2 2 2" xfId="16166"/>
    <cellStyle name="Percent 2 4 2 3 2 2 3" xfId="11684"/>
    <cellStyle name="Percent 2 4 2 3 2 3" xfId="4148"/>
    <cellStyle name="Percent 2 4 2 3 2 3 2" xfId="8630"/>
    <cellStyle name="Percent 2 4 2 3 2 3 2 2" xfId="17660"/>
    <cellStyle name="Percent 2 4 2 3 2 3 3" xfId="13178"/>
    <cellStyle name="Percent 2 4 2 3 2 4" xfId="5642"/>
    <cellStyle name="Percent 2 4 2 3 2 4 2" xfId="14672"/>
    <cellStyle name="Percent 2 4 2 3 2 5" xfId="10190"/>
    <cellStyle name="Percent 2 4 2 3 3" xfId="1907"/>
    <cellStyle name="Percent 2 4 2 3 3 2" xfId="6389"/>
    <cellStyle name="Percent 2 4 2 3 3 2 2" xfId="15419"/>
    <cellStyle name="Percent 2 4 2 3 3 3" xfId="10937"/>
    <cellStyle name="Percent 2 4 2 3 4" xfId="3401"/>
    <cellStyle name="Percent 2 4 2 3 4 2" xfId="7883"/>
    <cellStyle name="Percent 2 4 2 3 4 2 2" xfId="16913"/>
    <cellStyle name="Percent 2 4 2 3 4 3" xfId="12431"/>
    <cellStyle name="Percent 2 4 2 3 5" xfId="4895"/>
    <cellStyle name="Percent 2 4 2 3 5 2" xfId="13925"/>
    <cellStyle name="Percent 2 4 2 3 6" xfId="9443"/>
    <cellStyle name="Percent 2 4 2 4" xfId="599"/>
    <cellStyle name="Percent 2 4 2 4 2" xfId="1346"/>
    <cellStyle name="Percent 2 4 2 4 2 2" xfId="2840"/>
    <cellStyle name="Percent 2 4 2 4 2 2 2" xfId="7322"/>
    <cellStyle name="Percent 2 4 2 4 2 2 2 2" xfId="16352"/>
    <cellStyle name="Percent 2 4 2 4 2 2 3" xfId="11870"/>
    <cellStyle name="Percent 2 4 2 4 2 3" xfId="4334"/>
    <cellStyle name="Percent 2 4 2 4 2 3 2" xfId="8816"/>
    <cellStyle name="Percent 2 4 2 4 2 3 2 2" xfId="17846"/>
    <cellStyle name="Percent 2 4 2 4 2 3 3" xfId="13364"/>
    <cellStyle name="Percent 2 4 2 4 2 4" xfId="5828"/>
    <cellStyle name="Percent 2 4 2 4 2 4 2" xfId="14858"/>
    <cellStyle name="Percent 2 4 2 4 2 5" xfId="10376"/>
    <cellStyle name="Percent 2 4 2 4 3" xfId="2093"/>
    <cellStyle name="Percent 2 4 2 4 3 2" xfId="6575"/>
    <cellStyle name="Percent 2 4 2 4 3 2 2" xfId="15605"/>
    <cellStyle name="Percent 2 4 2 4 3 3" xfId="11123"/>
    <cellStyle name="Percent 2 4 2 4 4" xfId="3587"/>
    <cellStyle name="Percent 2 4 2 4 4 2" xfId="8069"/>
    <cellStyle name="Percent 2 4 2 4 4 2 2" xfId="17099"/>
    <cellStyle name="Percent 2 4 2 4 4 3" xfId="12617"/>
    <cellStyle name="Percent 2 4 2 4 5" xfId="5081"/>
    <cellStyle name="Percent 2 4 2 4 5 2" xfId="14111"/>
    <cellStyle name="Percent 2 4 2 4 6" xfId="9629"/>
    <cellStyle name="Percent 2 4 2 5" xfId="786"/>
    <cellStyle name="Percent 2 4 2 5 2" xfId="2280"/>
    <cellStyle name="Percent 2 4 2 5 2 2" xfId="6762"/>
    <cellStyle name="Percent 2 4 2 5 2 2 2" xfId="15792"/>
    <cellStyle name="Percent 2 4 2 5 2 3" xfId="11310"/>
    <cellStyle name="Percent 2 4 2 5 3" xfId="3774"/>
    <cellStyle name="Percent 2 4 2 5 3 2" xfId="8256"/>
    <cellStyle name="Percent 2 4 2 5 3 2 2" xfId="17286"/>
    <cellStyle name="Percent 2 4 2 5 3 3" xfId="12804"/>
    <cellStyle name="Percent 2 4 2 5 4" xfId="5268"/>
    <cellStyle name="Percent 2 4 2 5 4 2" xfId="14298"/>
    <cellStyle name="Percent 2 4 2 5 5" xfId="9816"/>
    <cellStyle name="Percent 2 4 2 6" xfId="1535"/>
    <cellStyle name="Percent 2 4 2 6 2" xfId="6017"/>
    <cellStyle name="Percent 2 4 2 6 2 2" xfId="15047"/>
    <cellStyle name="Percent 2 4 2 6 3" xfId="10565"/>
    <cellStyle name="Percent 2 4 2 7" xfId="3029"/>
    <cellStyle name="Percent 2 4 2 7 2" xfId="7511"/>
    <cellStyle name="Percent 2 4 2 7 2 2" xfId="16541"/>
    <cellStyle name="Percent 2 4 2 7 3" xfId="12059"/>
    <cellStyle name="Percent 2 4 2 8" xfId="4523"/>
    <cellStyle name="Percent 2 4 2 8 2" xfId="13553"/>
    <cellStyle name="Percent 2 4 2 9" xfId="9071"/>
    <cellStyle name="Percent 2 4 3" xfId="64"/>
    <cellStyle name="Percent 2 4 3 2" xfId="250"/>
    <cellStyle name="Percent 2 4 3 2 2" xfId="995"/>
    <cellStyle name="Percent 2 4 3 2 2 2" xfId="2489"/>
    <cellStyle name="Percent 2 4 3 2 2 2 2" xfId="6971"/>
    <cellStyle name="Percent 2 4 3 2 2 2 2 2" xfId="16001"/>
    <cellStyle name="Percent 2 4 3 2 2 2 3" xfId="11519"/>
    <cellStyle name="Percent 2 4 3 2 2 3" xfId="3983"/>
    <cellStyle name="Percent 2 4 3 2 2 3 2" xfId="8465"/>
    <cellStyle name="Percent 2 4 3 2 2 3 2 2" xfId="17495"/>
    <cellStyle name="Percent 2 4 3 2 2 3 3" xfId="13013"/>
    <cellStyle name="Percent 2 4 3 2 2 4" xfId="5477"/>
    <cellStyle name="Percent 2 4 3 2 2 4 2" xfId="14507"/>
    <cellStyle name="Percent 2 4 3 2 2 5" xfId="10025"/>
    <cellStyle name="Percent 2 4 3 2 3" xfId="1744"/>
    <cellStyle name="Percent 2 4 3 2 3 2" xfId="6226"/>
    <cellStyle name="Percent 2 4 3 2 3 2 2" xfId="15256"/>
    <cellStyle name="Percent 2 4 3 2 3 3" xfId="10774"/>
    <cellStyle name="Percent 2 4 3 2 4" xfId="3238"/>
    <cellStyle name="Percent 2 4 3 2 4 2" xfId="7720"/>
    <cellStyle name="Percent 2 4 3 2 4 2 2" xfId="16750"/>
    <cellStyle name="Percent 2 4 3 2 4 3" xfId="12268"/>
    <cellStyle name="Percent 2 4 3 2 5" xfId="4732"/>
    <cellStyle name="Percent 2 4 3 2 5 2" xfId="13762"/>
    <cellStyle name="Percent 2 4 3 2 6" xfId="9280"/>
    <cellStyle name="Percent 2 4 3 3" xfId="436"/>
    <cellStyle name="Percent 2 4 3 3 2" xfId="1183"/>
    <cellStyle name="Percent 2 4 3 3 2 2" xfId="2677"/>
    <cellStyle name="Percent 2 4 3 3 2 2 2" xfId="7159"/>
    <cellStyle name="Percent 2 4 3 3 2 2 2 2" xfId="16189"/>
    <cellStyle name="Percent 2 4 3 3 2 2 3" xfId="11707"/>
    <cellStyle name="Percent 2 4 3 3 2 3" xfId="4171"/>
    <cellStyle name="Percent 2 4 3 3 2 3 2" xfId="8653"/>
    <cellStyle name="Percent 2 4 3 3 2 3 2 2" xfId="17683"/>
    <cellStyle name="Percent 2 4 3 3 2 3 3" xfId="13201"/>
    <cellStyle name="Percent 2 4 3 3 2 4" xfId="5665"/>
    <cellStyle name="Percent 2 4 3 3 2 4 2" xfId="14695"/>
    <cellStyle name="Percent 2 4 3 3 2 5" xfId="10213"/>
    <cellStyle name="Percent 2 4 3 3 3" xfId="1930"/>
    <cellStyle name="Percent 2 4 3 3 3 2" xfId="6412"/>
    <cellStyle name="Percent 2 4 3 3 3 2 2" xfId="15442"/>
    <cellStyle name="Percent 2 4 3 3 3 3" xfId="10960"/>
    <cellStyle name="Percent 2 4 3 3 4" xfId="3424"/>
    <cellStyle name="Percent 2 4 3 3 4 2" xfId="7906"/>
    <cellStyle name="Percent 2 4 3 3 4 2 2" xfId="16936"/>
    <cellStyle name="Percent 2 4 3 3 4 3" xfId="12454"/>
    <cellStyle name="Percent 2 4 3 3 5" xfId="4918"/>
    <cellStyle name="Percent 2 4 3 3 5 2" xfId="13948"/>
    <cellStyle name="Percent 2 4 3 3 6" xfId="9466"/>
    <cellStyle name="Percent 2 4 3 4" xfId="622"/>
    <cellStyle name="Percent 2 4 3 4 2" xfId="1369"/>
    <cellStyle name="Percent 2 4 3 4 2 2" xfId="2863"/>
    <cellStyle name="Percent 2 4 3 4 2 2 2" xfId="7345"/>
    <cellStyle name="Percent 2 4 3 4 2 2 2 2" xfId="16375"/>
    <cellStyle name="Percent 2 4 3 4 2 2 3" xfId="11893"/>
    <cellStyle name="Percent 2 4 3 4 2 3" xfId="4357"/>
    <cellStyle name="Percent 2 4 3 4 2 3 2" xfId="8839"/>
    <cellStyle name="Percent 2 4 3 4 2 3 2 2" xfId="17869"/>
    <cellStyle name="Percent 2 4 3 4 2 3 3" xfId="13387"/>
    <cellStyle name="Percent 2 4 3 4 2 4" xfId="5851"/>
    <cellStyle name="Percent 2 4 3 4 2 4 2" xfId="14881"/>
    <cellStyle name="Percent 2 4 3 4 2 5" xfId="10399"/>
    <cellStyle name="Percent 2 4 3 4 3" xfId="2116"/>
    <cellStyle name="Percent 2 4 3 4 3 2" xfId="6598"/>
    <cellStyle name="Percent 2 4 3 4 3 2 2" xfId="15628"/>
    <cellStyle name="Percent 2 4 3 4 3 3" xfId="11146"/>
    <cellStyle name="Percent 2 4 3 4 4" xfId="3610"/>
    <cellStyle name="Percent 2 4 3 4 4 2" xfId="8092"/>
    <cellStyle name="Percent 2 4 3 4 4 2 2" xfId="17122"/>
    <cellStyle name="Percent 2 4 3 4 4 3" xfId="12640"/>
    <cellStyle name="Percent 2 4 3 4 5" xfId="5104"/>
    <cellStyle name="Percent 2 4 3 4 5 2" xfId="14134"/>
    <cellStyle name="Percent 2 4 3 4 6" xfId="9652"/>
    <cellStyle name="Percent 2 4 3 5" xfId="809"/>
    <cellStyle name="Percent 2 4 3 5 2" xfId="2303"/>
    <cellStyle name="Percent 2 4 3 5 2 2" xfId="6785"/>
    <cellStyle name="Percent 2 4 3 5 2 2 2" xfId="15815"/>
    <cellStyle name="Percent 2 4 3 5 2 3" xfId="11333"/>
    <cellStyle name="Percent 2 4 3 5 3" xfId="3797"/>
    <cellStyle name="Percent 2 4 3 5 3 2" xfId="8279"/>
    <cellStyle name="Percent 2 4 3 5 3 2 2" xfId="17309"/>
    <cellStyle name="Percent 2 4 3 5 3 3" xfId="12827"/>
    <cellStyle name="Percent 2 4 3 5 4" xfId="5291"/>
    <cellStyle name="Percent 2 4 3 5 4 2" xfId="14321"/>
    <cellStyle name="Percent 2 4 3 5 5" xfId="9839"/>
    <cellStyle name="Percent 2 4 3 6" xfId="1558"/>
    <cellStyle name="Percent 2 4 3 6 2" xfId="6040"/>
    <cellStyle name="Percent 2 4 3 6 2 2" xfId="15070"/>
    <cellStyle name="Percent 2 4 3 6 3" xfId="10588"/>
    <cellStyle name="Percent 2 4 3 7" xfId="3052"/>
    <cellStyle name="Percent 2 4 3 7 2" xfId="7534"/>
    <cellStyle name="Percent 2 4 3 7 2 2" xfId="16564"/>
    <cellStyle name="Percent 2 4 3 7 3" xfId="12082"/>
    <cellStyle name="Percent 2 4 3 8" xfId="4546"/>
    <cellStyle name="Percent 2 4 3 8 2" xfId="13576"/>
    <cellStyle name="Percent 2 4 3 9" xfId="9094"/>
    <cellStyle name="Percent 2 4 4" xfId="88"/>
    <cellStyle name="Percent 2 4 4 2" xfId="274"/>
    <cellStyle name="Percent 2 4 4 2 2" xfId="1018"/>
    <cellStyle name="Percent 2 4 4 2 2 2" xfId="2512"/>
    <cellStyle name="Percent 2 4 4 2 2 2 2" xfId="6994"/>
    <cellStyle name="Percent 2 4 4 2 2 2 2 2" xfId="16024"/>
    <cellStyle name="Percent 2 4 4 2 2 2 3" xfId="11542"/>
    <cellStyle name="Percent 2 4 4 2 2 3" xfId="4006"/>
    <cellStyle name="Percent 2 4 4 2 2 3 2" xfId="8488"/>
    <cellStyle name="Percent 2 4 4 2 2 3 2 2" xfId="17518"/>
    <cellStyle name="Percent 2 4 4 2 2 3 3" xfId="13036"/>
    <cellStyle name="Percent 2 4 4 2 2 4" xfId="5500"/>
    <cellStyle name="Percent 2 4 4 2 2 4 2" xfId="14530"/>
    <cellStyle name="Percent 2 4 4 2 2 5" xfId="10048"/>
    <cellStyle name="Percent 2 4 4 2 3" xfId="1768"/>
    <cellStyle name="Percent 2 4 4 2 3 2" xfId="6250"/>
    <cellStyle name="Percent 2 4 4 2 3 2 2" xfId="15280"/>
    <cellStyle name="Percent 2 4 4 2 3 3" xfId="10798"/>
    <cellStyle name="Percent 2 4 4 2 4" xfId="3262"/>
    <cellStyle name="Percent 2 4 4 2 4 2" xfId="7744"/>
    <cellStyle name="Percent 2 4 4 2 4 2 2" xfId="16774"/>
    <cellStyle name="Percent 2 4 4 2 4 3" xfId="12292"/>
    <cellStyle name="Percent 2 4 4 2 5" xfId="4756"/>
    <cellStyle name="Percent 2 4 4 2 5 2" xfId="13786"/>
    <cellStyle name="Percent 2 4 4 2 6" xfId="9304"/>
    <cellStyle name="Percent 2 4 4 3" xfId="460"/>
    <cellStyle name="Percent 2 4 4 3 2" xfId="1207"/>
    <cellStyle name="Percent 2 4 4 3 2 2" xfId="2701"/>
    <cellStyle name="Percent 2 4 4 3 2 2 2" xfId="7183"/>
    <cellStyle name="Percent 2 4 4 3 2 2 2 2" xfId="16213"/>
    <cellStyle name="Percent 2 4 4 3 2 2 3" xfId="11731"/>
    <cellStyle name="Percent 2 4 4 3 2 3" xfId="4195"/>
    <cellStyle name="Percent 2 4 4 3 2 3 2" xfId="8677"/>
    <cellStyle name="Percent 2 4 4 3 2 3 2 2" xfId="17707"/>
    <cellStyle name="Percent 2 4 4 3 2 3 3" xfId="13225"/>
    <cellStyle name="Percent 2 4 4 3 2 4" xfId="5689"/>
    <cellStyle name="Percent 2 4 4 3 2 4 2" xfId="14719"/>
    <cellStyle name="Percent 2 4 4 3 2 5" xfId="10237"/>
    <cellStyle name="Percent 2 4 4 3 3" xfId="1954"/>
    <cellStyle name="Percent 2 4 4 3 3 2" xfId="6436"/>
    <cellStyle name="Percent 2 4 4 3 3 2 2" xfId="15466"/>
    <cellStyle name="Percent 2 4 4 3 3 3" xfId="10984"/>
    <cellStyle name="Percent 2 4 4 3 4" xfId="3448"/>
    <cellStyle name="Percent 2 4 4 3 4 2" xfId="7930"/>
    <cellStyle name="Percent 2 4 4 3 4 2 2" xfId="16960"/>
    <cellStyle name="Percent 2 4 4 3 4 3" xfId="12478"/>
    <cellStyle name="Percent 2 4 4 3 5" xfId="4942"/>
    <cellStyle name="Percent 2 4 4 3 5 2" xfId="13972"/>
    <cellStyle name="Percent 2 4 4 3 6" xfId="9490"/>
    <cellStyle name="Percent 2 4 4 4" xfId="646"/>
    <cellStyle name="Percent 2 4 4 4 2" xfId="1393"/>
    <cellStyle name="Percent 2 4 4 4 2 2" xfId="2887"/>
    <cellStyle name="Percent 2 4 4 4 2 2 2" xfId="7369"/>
    <cellStyle name="Percent 2 4 4 4 2 2 2 2" xfId="16399"/>
    <cellStyle name="Percent 2 4 4 4 2 2 3" xfId="11917"/>
    <cellStyle name="Percent 2 4 4 4 2 3" xfId="4381"/>
    <cellStyle name="Percent 2 4 4 4 2 3 2" xfId="8863"/>
    <cellStyle name="Percent 2 4 4 4 2 3 2 2" xfId="17893"/>
    <cellStyle name="Percent 2 4 4 4 2 3 3" xfId="13411"/>
    <cellStyle name="Percent 2 4 4 4 2 4" xfId="5875"/>
    <cellStyle name="Percent 2 4 4 4 2 4 2" xfId="14905"/>
    <cellStyle name="Percent 2 4 4 4 2 5" xfId="10423"/>
    <cellStyle name="Percent 2 4 4 4 3" xfId="2140"/>
    <cellStyle name="Percent 2 4 4 4 3 2" xfId="6622"/>
    <cellStyle name="Percent 2 4 4 4 3 2 2" xfId="15652"/>
    <cellStyle name="Percent 2 4 4 4 3 3" xfId="11170"/>
    <cellStyle name="Percent 2 4 4 4 4" xfId="3634"/>
    <cellStyle name="Percent 2 4 4 4 4 2" xfId="8116"/>
    <cellStyle name="Percent 2 4 4 4 4 2 2" xfId="17146"/>
    <cellStyle name="Percent 2 4 4 4 4 3" xfId="12664"/>
    <cellStyle name="Percent 2 4 4 4 5" xfId="5128"/>
    <cellStyle name="Percent 2 4 4 4 5 2" xfId="14158"/>
    <cellStyle name="Percent 2 4 4 4 6" xfId="9676"/>
    <cellStyle name="Percent 2 4 4 5" xfId="833"/>
    <cellStyle name="Percent 2 4 4 5 2" xfId="2327"/>
    <cellStyle name="Percent 2 4 4 5 2 2" xfId="6809"/>
    <cellStyle name="Percent 2 4 4 5 2 2 2" xfId="15839"/>
    <cellStyle name="Percent 2 4 4 5 2 3" xfId="11357"/>
    <cellStyle name="Percent 2 4 4 5 3" xfId="3821"/>
    <cellStyle name="Percent 2 4 4 5 3 2" xfId="8303"/>
    <cellStyle name="Percent 2 4 4 5 3 2 2" xfId="17333"/>
    <cellStyle name="Percent 2 4 4 5 3 3" xfId="12851"/>
    <cellStyle name="Percent 2 4 4 5 4" xfId="5315"/>
    <cellStyle name="Percent 2 4 4 5 4 2" xfId="14345"/>
    <cellStyle name="Percent 2 4 4 5 5" xfId="9863"/>
    <cellStyle name="Percent 2 4 4 6" xfId="1582"/>
    <cellStyle name="Percent 2 4 4 6 2" xfId="6064"/>
    <cellStyle name="Percent 2 4 4 6 2 2" xfId="15094"/>
    <cellStyle name="Percent 2 4 4 6 3" xfId="10612"/>
    <cellStyle name="Percent 2 4 4 7" xfId="3076"/>
    <cellStyle name="Percent 2 4 4 7 2" xfId="7558"/>
    <cellStyle name="Percent 2 4 4 7 2 2" xfId="16588"/>
    <cellStyle name="Percent 2 4 4 7 3" xfId="12106"/>
    <cellStyle name="Percent 2 4 4 8" xfId="4570"/>
    <cellStyle name="Percent 2 4 4 8 2" xfId="13600"/>
    <cellStyle name="Percent 2 4 4 9" xfId="9118"/>
    <cellStyle name="Percent 2 4 5" xfId="117"/>
    <cellStyle name="Percent 2 4 5 2" xfId="303"/>
    <cellStyle name="Percent 2 4 5 2 2" xfId="1046"/>
    <cellStyle name="Percent 2 4 5 2 2 2" xfId="2540"/>
    <cellStyle name="Percent 2 4 5 2 2 2 2" xfId="7022"/>
    <cellStyle name="Percent 2 4 5 2 2 2 2 2" xfId="16052"/>
    <cellStyle name="Percent 2 4 5 2 2 2 3" xfId="11570"/>
    <cellStyle name="Percent 2 4 5 2 2 3" xfId="4034"/>
    <cellStyle name="Percent 2 4 5 2 2 3 2" xfId="8516"/>
    <cellStyle name="Percent 2 4 5 2 2 3 2 2" xfId="17546"/>
    <cellStyle name="Percent 2 4 5 2 2 3 3" xfId="13064"/>
    <cellStyle name="Percent 2 4 5 2 2 4" xfId="5528"/>
    <cellStyle name="Percent 2 4 5 2 2 4 2" xfId="14558"/>
    <cellStyle name="Percent 2 4 5 2 2 5" xfId="10076"/>
    <cellStyle name="Percent 2 4 5 2 3" xfId="1797"/>
    <cellStyle name="Percent 2 4 5 2 3 2" xfId="6279"/>
    <cellStyle name="Percent 2 4 5 2 3 2 2" xfId="15309"/>
    <cellStyle name="Percent 2 4 5 2 3 3" xfId="10827"/>
    <cellStyle name="Percent 2 4 5 2 4" xfId="3291"/>
    <cellStyle name="Percent 2 4 5 2 4 2" xfId="7773"/>
    <cellStyle name="Percent 2 4 5 2 4 2 2" xfId="16803"/>
    <cellStyle name="Percent 2 4 5 2 4 3" xfId="12321"/>
    <cellStyle name="Percent 2 4 5 2 5" xfId="4785"/>
    <cellStyle name="Percent 2 4 5 2 5 2" xfId="13815"/>
    <cellStyle name="Percent 2 4 5 2 6" xfId="9333"/>
    <cellStyle name="Percent 2 4 5 3" xfId="489"/>
    <cellStyle name="Percent 2 4 5 3 2" xfId="1236"/>
    <cellStyle name="Percent 2 4 5 3 2 2" xfId="2730"/>
    <cellStyle name="Percent 2 4 5 3 2 2 2" xfId="7212"/>
    <cellStyle name="Percent 2 4 5 3 2 2 2 2" xfId="16242"/>
    <cellStyle name="Percent 2 4 5 3 2 2 3" xfId="11760"/>
    <cellStyle name="Percent 2 4 5 3 2 3" xfId="4224"/>
    <cellStyle name="Percent 2 4 5 3 2 3 2" xfId="8706"/>
    <cellStyle name="Percent 2 4 5 3 2 3 2 2" xfId="17736"/>
    <cellStyle name="Percent 2 4 5 3 2 3 3" xfId="13254"/>
    <cellStyle name="Percent 2 4 5 3 2 4" xfId="5718"/>
    <cellStyle name="Percent 2 4 5 3 2 4 2" xfId="14748"/>
    <cellStyle name="Percent 2 4 5 3 2 5" xfId="10266"/>
    <cellStyle name="Percent 2 4 5 3 3" xfId="1983"/>
    <cellStyle name="Percent 2 4 5 3 3 2" xfId="6465"/>
    <cellStyle name="Percent 2 4 5 3 3 2 2" xfId="15495"/>
    <cellStyle name="Percent 2 4 5 3 3 3" xfId="11013"/>
    <cellStyle name="Percent 2 4 5 3 4" xfId="3477"/>
    <cellStyle name="Percent 2 4 5 3 4 2" xfId="7959"/>
    <cellStyle name="Percent 2 4 5 3 4 2 2" xfId="16989"/>
    <cellStyle name="Percent 2 4 5 3 4 3" xfId="12507"/>
    <cellStyle name="Percent 2 4 5 3 5" xfId="4971"/>
    <cellStyle name="Percent 2 4 5 3 5 2" xfId="14001"/>
    <cellStyle name="Percent 2 4 5 3 6" xfId="9519"/>
    <cellStyle name="Percent 2 4 5 4" xfId="675"/>
    <cellStyle name="Percent 2 4 5 4 2" xfId="1422"/>
    <cellStyle name="Percent 2 4 5 4 2 2" xfId="2916"/>
    <cellStyle name="Percent 2 4 5 4 2 2 2" xfId="7398"/>
    <cellStyle name="Percent 2 4 5 4 2 2 2 2" xfId="16428"/>
    <cellStyle name="Percent 2 4 5 4 2 2 3" xfId="11946"/>
    <cellStyle name="Percent 2 4 5 4 2 3" xfId="4410"/>
    <cellStyle name="Percent 2 4 5 4 2 3 2" xfId="8892"/>
    <cellStyle name="Percent 2 4 5 4 2 3 2 2" xfId="17922"/>
    <cellStyle name="Percent 2 4 5 4 2 3 3" xfId="13440"/>
    <cellStyle name="Percent 2 4 5 4 2 4" xfId="5904"/>
    <cellStyle name="Percent 2 4 5 4 2 4 2" xfId="14934"/>
    <cellStyle name="Percent 2 4 5 4 2 5" xfId="10452"/>
    <cellStyle name="Percent 2 4 5 4 3" xfId="2169"/>
    <cellStyle name="Percent 2 4 5 4 3 2" xfId="6651"/>
    <cellStyle name="Percent 2 4 5 4 3 2 2" xfId="15681"/>
    <cellStyle name="Percent 2 4 5 4 3 3" xfId="11199"/>
    <cellStyle name="Percent 2 4 5 4 4" xfId="3663"/>
    <cellStyle name="Percent 2 4 5 4 4 2" xfId="8145"/>
    <cellStyle name="Percent 2 4 5 4 4 2 2" xfId="17175"/>
    <cellStyle name="Percent 2 4 5 4 4 3" xfId="12693"/>
    <cellStyle name="Percent 2 4 5 4 5" xfId="5157"/>
    <cellStyle name="Percent 2 4 5 4 5 2" xfId="14187"/>
    <cellStyle name="Percent 2 4 5 4 6" xfId="9705"/>
    <cellStyle name="Percent 2 4 5 5" xfId="862"/>
    <cellStyle name="Percent 2 4 5 5 2" xfId="2356"/>
    <cellStyle name="Percent 2 4 5 5 2 2" xfId="6838"/>
    <cellStyle name="Percent 2 4 5 5 2 2 2" xfId="15868"/>
    <cellStyle name="Percent 2 4 5 5 2 3" xfId="11386"/>
    <cellStyle name="Percent 2 4 5 5 3" xfId="3850"/>
    <cellStyle name="Percent 2 4 5 5 3 2" xfId="8332"/>
    <cellStyle name="Percent 2 4 5 5 3 2 2" xfId="17362"/>
    <cellStyle name="Percent 2 4 5 5 3 3" xfId="12880"/>
    <cellStyle name="Percent 2 4 5 5 4" xfId="5344"/>
    <cellStyle name="Percent 2 4 5 5 4 2" xfId="14374"/>
    <cellStyle name="Percent 2 4 5 5 5" xfId="9892"/>
    <cellStyle name="Percent 2 4 5 6" xfId="1611"/>
    <cellStyle name="Percent 2 4 5 6 2" xfId="6093"/>
    <cellStyle name="Percent 2 4 5 6 2 2" xfId="15123"/>
    <cellStyle name="Percent 2 4 5 6 3" xfId="10641"/>
    <cellStyle name="Percent 2 4 5 7" xfId="3105"/>
    <cellStyle name="Percent 2 4 5 7 2" xfId="7587"/>
    <cellStyle name="Percent 2 4 5 7 2 2" xfId="16617"/>
    <cellStyle name="Percent 2 4 5 7 3" xfId="12135"/>
    <cellStyle name="Percent 2 4 5 8" xfId="4599"/>
    <cellStyle name="Percent 2 4 5 8 2" xfId="13629"/>
    <cellStyle name="Percent 2 4 5 9" xfId="9147"/>
    <cellStyle name="Percent 2 4 6" xfId="135"/>
    <cellStyle name="Percent 2 4 6 2" xfId="321"/>
    <cellStyle name="Percent 2 4 6 2 2" xfId="1064"/>
    <cellStyle name="Percent 2 4 6 2 2 2" xfId="2558"/>
    <cellStyle name="Percent 2 4 6 2 2 2 2" xfId="7040"/>
    <cellStyle name="Percent 2 4 6 2 2 2 2 2" xfId="16070"/>
    <cellStyle name="Percent 2 4 6 2 2 2 3" xfId="11588"/>
    <cellStyle name="Percent 2 4 6 2 2 3" xfId="4052"/>
    <cellStyle name="Percent 2 4 6 2 2 3 2" xfId="8534"/>
    <cellStyle name="Percent 2 4 6 2 2 3 2 2" xfId="17564"/>
    <cellStyle name="Percent 2 4 6 2 2 3 3" xfId="13082"/>
    <cellStyle name="Percent 2 4 6 2 2 4" xfId="5546"/>
    <cellStyle name="Percent 2 4 6 2 2 4 2" xfId="14576"/>
    <cellStyle name="Percent 2 4 6 2 2 5" xfId="10094"/>
    <cellStyle name="Percent 2 4 6 2 3" xfId="1815"/>
    <cellStyle name="Percent 2 4 6 2 3 2" xfId="6297"/>
    <cellStyle name="Percent 2 4 6 2 3 2 2" xfId="15327"/>
    <cellStyle name="Percent 2 4 6 2 3 3" xfId="10845"/>
    <cellStyle name="Percent 2 4 6 2 4" xfId="3309"/>
    <cellStyle name="Percent 2 4 6 2 4 2" xfId="7791"/>
    <cellStyle name="Percent 2 4 6 2 4 2 2" xfId="16821"/>
    <cellStyle name="Percent 2 4 6 2 4 3" xfId="12339"/>
    <cellStyle name="Percent 2 4 6 2 5" xfId="4803"/>
    <cellStyle name="Percent 2 4 6 2 5 2" xfId="13833"/>
    <cellStyle name="Percent 2 4 6 2 6" xfId="9351"/>
    <cellStyle name="Percent 2 4 6 3" xfId="507"/>
    <cellStyle name="Percent 2 4 6 3 2" xfId="1254"/>
    <cellStyle name="Percent 2 4 6 3 2 2" xfId="2748"/>
    <cellStyle name="Percent 2 4 6 3 2 2 2" xfId="7230"/>
    <cellStyle name="Percent 2 4 6 3 2 2 2 2" xfId="16260"/>
    <cellStyle name="Percent 2 4 6 3 2 2 3" xfId="11778"/>
    <cellStyle name="Percent 2 4 6 3 2 3" xfId="4242"/>
    <cellStyle name="Percent 2 4 6 3 2 3 2" xfId="8724"/>
    <cellStyle name="Percent 2 4 6 3 2 3 2 2" xfId="17754"/>
    <cellStyle name="Percent 2 4 6 3 2 3 3" xfId="13272"/>
    <cellStyle name="Percent 2 4 6 3 2 4" xfId="5736"/>
    <cellStyle name="Percent 2 4 6 3 2 4 2" xfId="14766"/>
    <cellStyle name="Percent 2 4 6 3 2 5" xfId="10284"/>
    <cellStyle name="Percent 2 4 6 3 3" xfId="2001"/>
    <cellStyle name="Percent 2 4 6 3 3 2" xfId="6483"/>
    <cellStyle name="Percent 2 4 6 3 3 2 2" xfId="15513"/>
    <cellStyle name="Percent 2 4 6 3 3 3" xfId="11031"/>
    <cellStyle name="Percent 2 4 6 3 4" xfId="3495"/>
    <cellStyle name="Percent 2 4 6 3 4 2" xfId="7977"/>
    <cellStyle name="Percent 2 4 6 3 4 2 2" xfId="17007"/>
    <cellStyle name="Percent 2 4 6 3 4 3" xfId="12525"/>
    <cellStyle name="Percent 2 4 6 3 5" xfId="4989"/>
    <cellStyle name="Percent 2 4 6 3 5 2" xfId="14019"/>
    <cellStyle name="Percent 2 4 6 3 6" xfId="9537"/>
    <cellStyle name="Percent 2 4 6 4" xfId="693"/>
    <cellStyle name="Percent 2 4 6 4 2" xfId="1440"/>
    <cellStyle name="Percent 2 4 6 4 2 2" xfId="2934"/>
    <cellStyle name="Percent 2 4 6 4 2 2 2" xfId="7416"/>
    <cellStyle name="Percent 2 4 6 4 2 2 2 2" xfId="16446"/>
    <cellStyle name="Percent 2 4 6 4 2 2 3" xfId="11964"/>
    <cellStyle name="Percent 2 4 6 4 2 3" xfId="4428"/>
    <cellStyle name="Percent 2 4 6 4 2 3 2" xfId="8910"/>
    <cellStyle name="Percent 2 4 6 4 2 3 2 2" xfId="17940"/>
    <cellStyle name="Percent 2 4 6 4 2 3 3" xfId="13458"/>
    <cellStyle name="Percent 2 4 6 4 2 4" xfId="5922"/>
    <cellStyle name="Percent 2 4 6 4 2 4 2" xfId="14952"/>
    <cellStyle name="Percent 2 4 6 4 2 5" xfId="10470"/>
    <cellStyle name="Percent 2 4 6 4 3" xfId="2187"/>
    <cellStyle name="Percent 2 4 6 4 3 2" xfId="6669"/>
    <cellStyle name="Percent 2 4 6 4 3 2 2" xfId="15699"/>
    <cellStyle name="Percent 2 4 6 4 3 3" xfId="11217"/>
    <cellStyle name="Percent 2 4 6 4 4" xfId="3681"/>
    <cellStyle name="Percent 2 4 6 4 4 2" xfId="8163"/>
    <cellStyle name="Percent 2 4 6 4 4 2 2" xfId="17193"/>
    <cellStyle name="Percent 2 4 6 4 4 3" xfId="12711"/>
    <cellStyle name="Percent 2 4 6 4 5" xfId="5175"/>
    <cellStyle name="Percent 2 4 6 4 5 2" xfId="14205"/>
    <cellStyle name="Percent 2 4 6 4 6" xfId="9723"/>
    <cellStyle name="Percent 2 4 6 5" xfId="880"/>
    <cellStyle name="Percent 2 4 6 5 2" xfId="2374"/>
    <cellStyle name="Percent 2 4 6 5 2 2" xfId="6856"/>
    <cellStyle name="Percent 2 4 6 5 2 2 2" xfId="15886"/>
    <cellStyle name="Percent 2 4 6 5 2 3" xfId="11404"/>
    <cellStyle name="Percent 2 4 6 5 3" xfId="3868"/>
    <cellStyle name="Percent 2 4 6 5 3 2" xfId="8350"/>
    <cellStyle name="Percent 2 4 6 5 3 2 2" xfId="17380"/>
    <cellStyle name="Percent 2 4 6 5 3 3" xfId="12898"/>
    <cellStyle name="Percent 2 4 6 5 4" xfId="5362"/>
    <cellStyle name="Percent 2 4 6 5 4 2" xfId="14392"/>
    <cellStyle name="Percent 2 4 6 5 5" xfId="9910"/>
    <cellStyle name="Percent 2 4 6 6" xfId="1629"/>
    <cellStyle name="Percent 2 4 6 6 2" xfId="6111"/>
    <cellStyle name="Percent 2 4 6 6 2 2" xfId="15141"/>
    <cellStyle name="Percent 2 4 6 6 3" xfId="10659"/>
    <cellStyle name="Percent 2 4 6 7" xfId="3123"/>
    <cellStyle name="Percent 2 4 6 7 2" xfId="7605"/>
    <cellStyle name="Percent 2 4 6 7 2 2" xfId="16635"/>
    <cellStyle name="Percent 2 4 6 7 3" xfId="12153"/>
    <cellStyle name="Percent 2 4 6 8" xfId="4617"/>
    <cellStyle name="Percent 2 4 6 8 2" xfId="13647"/>
    <cellStyle name="Percent 2 4 6 9" xfId="9165"/>
    <cellStyle name="Percent 2 4 7" xfId="158"/>
    <cellStyle name="Percent 2 4 7 2" xfId="344"/>
    <cellStyle name="Percent 2 4 7 2 2" xfId="1087"/>
    <cellStyle name="Percent 2 4 7 2 2 2" xfId="2581"/>
    <cellStyle name="Percent 2 4 7 2 2 2 2" xfId="7063"/>
    <cellStyle name="Percent 2 4 7 2 2 2 2 2" xfId="16093"/>
    <cellStyle name="Percent 2 4 7 2 2 2 3" xfId="11611"/>
    <cellStyle name="Percent 2 4 7 2 2 3" xfId="4075"/>
    <cellStyle name="Percent 2 4 7 2 2 3 2" xfId="8557"/>
    <cellStyle name="Percent 2 4 7 2 2 3 2 2" xfId="17587"/>
    <cellStyle name="Percent 2 4 7 2 2 3 3" xfId="13105"/>
    <cellStyle name="Percent 2 4 7 2 2 4" xfId="5569"/>
    <cellStyle name="Percent 2 4 7 2 2 4 2" xfId="14599"/>
    <cellStyle name="Percent 2 4 7 2 2 5" xfId="10117"/>
    <cellStyle name="Percent 2 4 7 2 3" xfId="1838"/>
    <cellStyle name="Percent 2 4 7 2 3 2" xfId="6320"/>
    <cellStyle name="Percent 2 4 7 2 3 2 2" xfId="15350"/>
    <cellStyle name="Percent 2 4 7 2 3 3" xfId="10868"/>
    <cellStyle name="Percent 2 4 7 2 4" xfId="3332"/>
    <cellStyle name="Percent 2 4 7 2 4 2" xfId="7814"/>
    <cellStyle name="Percent 2 4 7 2 4 2 2" xfId="16844"/>
    <cellStyle name="Percent 2 4 7 2 4 3" xfId="12362"/>
    <cellStyle name="Percent 2 4 7 2 5" xfId="4826"/>
    <cellStyle name="Percent 2 4 7 2 5 2" xfId="13856"/>
    <cellStyle name="Percent 2 4 7 2 6" xfId="9374"/>
    <cellStyle name="Percent 2 4 7 3" xfId="530"/>
    <cellStyle name="Percent 2 4 7 3 2" xfId="1277"/>
    <cellStyle name="Percent 2 4 7 3 2 2" xfId="2771"/>
    <cellStyle name="Percent 2 4 7 3 2 2 2" xfId="7253"/>
    <cellStyle name="Percent 2 4 7 3 2 2 2 2" xfId="16283"/>
    <cellStyle name="Percent 2 4 7 3 2 2 3" xfId="11801"/>
    <cellStyle name="Percent 2 4 7 3 2 3" xfId="4265"/>
    <cellStyle name="Percent 2 4 7 3 2 3 2" xfId="8747"/>
    <cellStyle name="Percent 2 4 7 3 2 3 2 2" xfId="17777"/>
    <cellStyle name="Percent 2 4 7 3 2 3 3" xfId="13295"/>
    <cellStyle name="Percent 2 4 7 3 2 4" xfId="5759"/>
    <cellStyle name="Percent 2 4 7 3 2 4 2" xfId="14789"/>
    <cellStyle name="Percent 2 4 7 3 2 5" xfId="10307"/>
    <cellStyle name="Percent 2 4 7 3 3" xfId="2024"/>
    <cellStyle name="Percent 2 4 7 3 3 2" xfId="6506"/>
    <cellStyle name="Percent 2 4 7 3 3 2 2" xfId="15536"/>
    <cellStyle name="Percent 2 4 7 3 3 3" xfId="11054"/>
    <cellStyle name="Percent 2 4 7 3 4" xfId="3518"/>
    <cellStyle name="Percent 2 4 7 3 4 2" xfId="8000"/>
    <cellStyle name="Percent 2 4 7 3 4 2 2" xfId="17030"/>
    <cellStyle name="Percent 2 4 7 3 4 3" xfId="12548"/>
    <cellStyle name="Percent 2 4 7 3 5" xfId="5012"/>
    <cellStyle name="Percent 2 4 7 3 5 2" xfId="14042"/>
    <cellStyle name="Percent 2 4 7 3 6" xfId="9560"/>
    <cellStyle name="Percent 2 4 7 4" xfId="716"/>
    <cellStyle name="Percent 2 4 7 4 2" xfId="1463"/>
    <cellStyle name="Percent 2 4 7 4 2 2" xfId="2957"/>
    <cellStyle name="Percent 2 4 7 4 2 2 2" xfId="7439"/>
    <cellStyle name="Percent 2 4 7 4 2 2 2 2" xfId="16469"/>
    <cellStyle name="Percent 2 4 7 4 2 2 3" xfId="11987"/>
    <cellStyle name="Percent 2 4 7 4 2 3" xfId="4451"/>
    <cellStyle name="Percent 2 4 7 4 2 3 2" xfId="8933"/>
    <cellStyle name="Percent 2 4 7 4 2 3 2 2" xfId="17963"/>
    <cellStyle name="Percent 2 4 7 4 2 3 3" xfId="13481"/>
    <cellStyle name="Percent 2 4 7 4 2 4" xfId="5945"/>
    <cellStyle name="Percent 2 4 7 4 2 4 2" xfId="14975"/>
    <cellStyle name="Percent 2 4 7 4 2 5" xfId="10493"/>
    <cellStyle name="Percent 2 4 7 4 3" xfId="2210"/>
    <cellStyle name="Percent 2 4 7 4 3 2" xfId="6692"/>
    <cellStyle name="Percent 2 4 7 4 3 2 2" xfId="15722"/>
    <cellStyle name="Percent 2 4 7 4 3 3" xfId="11240"/>
    <cellStyle name="Percent 2 4 7 4 4" xfId="3704"/>
    <cellStyle name="Percent 2 4 7 4 4 2" xfId="8186"/>
    <cellStyle name="Percent 2 4 7 4 4 2 2" xfId="17216"/>
    <cellStyle name="Percent 2 4 7 4 4 3" xfId="12734"/>
    <cellStyle name="Percent 2 4 7 4 5" xfId="5198"/>
    <cellStyle name="Percent 2 4 7 4 5 2" xfId="14228"/>
    <cellStyle name="Percent 2 4 7 4 6" xfId="9746"/>
    <cellStyle name="Percent 2 4 7 5" xfId="903"/>
    <cellStyle name="Percent 2 4 7 5 2" xfId="2397"/>
    <cellStyle name="Percent 2 4 7 5 2 2" xfId="6879"/>
    <cellStyle name="Percent 2 4 7 5 2 2 2" xfId="15909"/>
    <cellStyle name="Percent 2 4 7 5 2 3" xfId="11427"/>
    <cellStyle name="Percent 2 4 7 5 3" xfId="3891"/>
    <cellStyle name="Percent 2 4 7 5 3 2" xfId="8373"/>
    <cellStyle name="Percent 2 4 7 5 3 2 2" xfId="17403"/>
    <cellStyle name="Percent 2 4 7 5 3 3" xfId="12921"/>
    <cellStyle name="Percent 2 4 7 5 4" xfId="5385"/>
    <cellStyle name="Percent 2 4 7 5 4 2" xfId="14415"/>
    <cellStyle name="Percent 2 4 7 5 5" xfId="9933"/>
    <cellStyle name="Percent 2 4 7 6" xfId="1652"/>
    <cellStyle name="Percent 2 4 7 6 2" xfId="6134"/>
    <cellStyle name="Percent 2 4 7 6 2 2" xfId="15164"/>
    <cellStyle name="Percent 2 4 7 6 3" xfId="10682"/>
    <cellStyle name="Percent 2 4 7 7" xfId="3146"/>
    <cellStyle name="Percent 2 4 7 7 2" xfId="7628"/>
    <cellStyle name="Percent 2 4 7 7 2 2" xfId="16658"/>
    <cellStyle name="Percent 2 4 7 7 3" xfId="12176"/>
    <cellStyle name="Percent 2 4 7 8" xfId="4640"/>
    <cellStyle name="Percent 2 4 7 8 2" xfId="13670"/>
    <cellStyle name="Percent 2 4 7 9" xfId="9188"/>
    <cellStyle name="Percent 2 4 8" xfId="181"/>
    <cellStyle name="Percent 2 4 8 2" xfId="367"/>
    <cellStyle name="Percent 2 4 8 2 2" xfId="1110"/>
    <cellStyle name="Percent 2 4 8 2 2 2" xfId="2604"/>
    <cellStyle name="Percent 2 4 8 2 2 2 2" xfId="7086"/>
    <cellStyle name="Percent 2 4 8 2 2 2 2 2" xfId="16116"/>
    <cellStyle name="Percent 2 4 8 2 2 2 3" xfId="11634"/>
    <cellStyle name="Percent 2 4 8 2 2 3" xfId="4098"/>
    <cellStyle name="Percent 2 4 8 2 2 3 2" xfId="8580"/>
    <cellStyle name="Percent 2 4 8 2 2 3 2 2" xfId="17610"/>
    <cellStyle name="Percent 2 4 8 2 2 3 3" xfId="13128"/>
    <cellStyle name="Percent 2 4 8 2 2 4" xfId="5592"/>
    <cellStyle name="Percent 2 4 8 2 2 4 2" xfId="14622"/>
    <cellStyle name="Percent 2 4 8 2 2 5" xfId="10140"/>
    <cellStyle name="Percent 2 4 8 2 3" xfId="1861"/>
    <cellStyle name="Percent 2 4 8 2 3 2" xfId="6343"/>
    <cellStyle name="Percent 2 4 8 2 3 2 2" xfId="15373"/>
    <cellStyle name="Percent 2 4 8 2 3 3" xfId="10891"/>
    <cellStyle name="Percent 2 4 8 2 4" xfId="3355"/>
    <cellStyle name="Percent 2 4 8 2 4 2" xfId="7837"/>
    <cellStyle name="Percent 2 4 8 2 4 2 2" xfId="16867"/>
    <cellStyle name="Percent 2 4 8 2 4 3" xfId="12385"/>
    <cellStyle name="Percent 2 4 8 2 5" xfId="4849"/>
    <cellStyle name="Percent 2 4 8 2 5 2" xfId="13879"/>
    <cellStyle name="Percent 2 4 8 2 6" xfId="9397"/>
    <cellStyle name="Percent 2 4 8 3" xfId="553"/>
    <cellStyle name="Percent 2 4 8 3 2" xfId="1300"/>
    <cellStyle name="Percent 2 4 8 3 2 2" xfId="2794"/>
    <cellStyle name="Percent 2 4 8 3 2 2 2" xfId="7276"/>
    <cellStyle name="Percent 2 4 8 3 2 2 2 2" xfId="16306"/>
    <cellStyle name="Percent 2 4 8 3 2 2 3" xfId="11824"/>
    <cellStyle name="Percent 2 4 8 3 2 3" xfId="4288"/>
    <cellStyle name="Percent 2 4 8 3 2 3 2" xfId="8770"/>
    <cellStyle name="Percent 2 4 8 3 2 3 2 2" xfId="17800"/>
    <cellStyle name="Percent 2 4 8 3 2 3 3" xfId="13318"/>
    <cellStyle name="Percent 2 4 8 3 2 4" xfId="5782"/>
    <cellStyle name="Percent 2 4 8 3 2 4 2" xfId="14812"/>
    <cellStyle name="Percent 2 4 8 3 2 5" xfId="10330"/>
    <cellStyle name="Percent 2 4 8 3 3" xfId="2047"/>
    <cellStyle name="Percent 2 4 8 3 3 2" xfId="6529"/>
    <cellStyle name="Percent 2 4 8 3 3 2 2" xfId="15559"/>
    <cellStyle name="Percent 2 4 8 3 3 3" xfId="11077"/>
    <cellStyle name="Percent 2 4 8 3 4" xfId="3541"/>
    <cellStyle name="Percent 2 4 8 3 4 2" xfId="8023"/>
    <cellStyle name="Percent 2 4 8 3 4 2 2" xfId="17053"/>
    <cellStyle name="Percent 2 4 8 3 4 3" xfId="12571"/>
    <cellStyle name="Percent 2 4 8 3 5" xfId="5035"/>
    <cellStyle name="Percent 2 4 8 3 5 2" xfId="14065"/>
    <cellStyle name="Percent 2 4 8 3 6" xfId="9583"/>
    <cellStyle name="Percent 2 4 8 4" xfId="739"/>
    <cellStyle name="Percent 2 4 8 4 2" xfId="1486"/>
    <cellStyle name="Percent 2 4 8 4 2 2" xfId="2980"/>
    <cellStyle name="Percent 2 4 8 4 2 2 2" xfId="7462"/>
    <cellStyle name="Percent 2 4 8 4 2 2 2 2" xfId="16492"/>
    <cellStyle name="Percent 2 4 8 4 2 2 3" xfId="12010"/>
    <cellStyle name="Percent 2 4 8 4 2 3" xfId="4474"/>
    <cellStyle name="Percent 2 4 8 4 2 3 2" xfId="8956"/>
    <cellStyle name="Percent 2 4 8 4 2 3 2 2" xfId="17986"/>
    <cellStyle name="Percent 2 4 8 4 2 3 3" xfId="13504"/>
    <cellStyle name="Percent 2 4 8 4 2 4" xfId="5968"/>
    <cellStyle name="Percent 2 4 8 4 2 4 2" xfId="14998"/>
    <cellStyle name="Percent 2 4 8 4 2 5" xfId="10516"/>
    <cellStyle name="Percent 2 4 8 4 3" xfId="2233"/>
    <cellStyle name="Percent 2 4 8 4 3 2" xfId="6715"/>
    <cellStyle name="Percent 2 4 8 4 3 2 2" xfId="15745"/>
    <cellStyle name="Percent 2 4 8 4 3 3" xfId="11263"/>
    <cellStyle name="Percent 2 4 8 4 4" xfId="3727"/>
    <cellStyle name="Percent 2 4 8 4 4 2" xfId="8209"/>
    <cellStyle name="Percent 2 4 8 4 4 2 2" xfId="17239"/>
    <cellStyle name="Percent 2 4 8 4 4 3" xfId="12757"/>
    <cellStyle name="Percent 2 4 8 4 5" xfId="5221"/>
    <cellStyle name="Percent 2 4 8 4 5 2" xfId="14251"/>
    <cellStyle name="Percent 2 4 8 4 6" xfId="9769"/>
    <cellStyle name="Percent 2 4 8 5" xfId="926"/>
    <cellStyle name="Percent 2 4 8 5 2" xfId="2420"/>
    <cellStyle name="Percent 2 4 8 5 2 2" xfId="6902"/>
    <cellStyle name="Percent 2 4 8 5 2 2 2" xfId="15932"/>
    <cellStyle name="Percent 2 4 8 5 2 3" xfId="11450"/>
    <cellStyle name="Percent 2 4 8 5 3" xfId="3914"/>
    <cellStyle name="Percent 2 4 8 5 3 2" xfId="8396"/>
    <cellStyle name="Percent 2 4 8 5 3 2 2" xfId="17426"/>
    <cellStyle name="Percent 2 4 8 5 3 3" xfId="12944"/>
    <cellStyle name="Percent 2 4 8 5 4" xfId="5408"/>
    <cellStyle name="Percent 2 4 8 5 4 2" xfId="14438"/>
    <cellStyle name="Percent 2 4 8 5 5" xfId="9956"/>
    <cellStyle name="Percent 2 4 8 6" xfId="1675"/>
    <cellStyle name="Percent 2 4 8 6 2" xfId="6157"/>
    <cellStyle name="Percent 2 4 8 6 2 2" xfId="15187"/>
    <cellStyle name="Percent 2 4 8 6 3" xfId="10705"/>
    <cellStyle name="Percent 2 4 8 7" xfId="3169"/>
    <cellStyle name="Percent 2 4 8 7 2" xfId="7651"/>
    <cellStyle name="Percent 2 4 8 7 2 2" xfId="16681"/>
    <cellStyle name="Percent 2 4 8 7 3" xfId="12199"/>
    <cellStyle name="Percent 2 4 8 8" xfId="4663"/>
    <cellStyle name="Percent 2 4 8 8 2" xfId="13693"/>
    <cellStyle name="Percent 2 4 8 9" xfId="9211"/>
    <cellStyle name="Percent 2 4 9" xfId="204"/>
    <cellStyle name="Percent 2 4 9 2" xfId="949"/>
    <cellStyle name="Percent 2 4 9 2 2" xfId="2443"/>
    <cellStyle name="Percent 2 4 9 2 2 2" xfId="6925"/>
    <cellStyle name="Percent 2 4 9 2 2 2 2" xfId="15955"/>
    <cellStyle name="Percent 2 4 9 2 2 3" xfId="11473"/>
    <cellStyle name="Percent 2 4 9 2 3" xfId="3937"/>
    <cellStyle name="Percent 2 4 9 2 3 2" xfId="8419"/>
    <cellStyle name="Percent 2 4 9 2 3 2 2" xfId="17449"/>
    <cellStyle name="Percent 2 4 9 2 3 3" xfId="12967"/>
    <cellStyle name="Percent 2 4 9 2 4" xfId="5431"/>
    <cellStyle name="Percent 2 4 9 2 4 2" xfId="14461"/>
    <cellStyle name="Percent 2 4 9 2 5" xfId="9979"/>
    <cellStyle name="Percent 2 4 9 3" xfId="1698"/>
    <cellStyle name="Percent 2 4 9 3 2" xfId="6180"/>
    <cellStyle name="Percent 2 4 9 3 2 2" xfId="15210"/>
    <cellStyle name="Percent 2 4 9 3 3" xfId="10728"/>
    <cellStyle name="Percent 2 4 9 4" xfId="3192"/>
    <cellStyle name="Percent 2 4 9 4 2" xfId="7674"/>
    <cellStyle name="Percent 2 4 9 4 2 2" xfId="16704"/>
    <cellStyle name="Percent 2 4 9 4 3" xfId="12222"/>
    <cellStyle name="Percent 2 4 9 5" xfId="4686"/>
    <cellStyle name="Percent 2 4 9 5 2" xfId="13716"/>
    <cellStyle name="Percent 2 4 9 6" xfId="9234"/>
    <cellStyle name="Percent 2 5" xfId="31"/>
    <cellStyle name="Percent 2 5 2" xfId="217"/>
    <cellStyle name="Percent 2 5 2 2" xfId="962"/>
    <cellStyle name="Percent 2 5 2 2 2" xfId="2456"/>
    <cellStyle name="Percent 2 5 2 2 2 2" xfId="6938"/>
    <cellStyle name="Percent 2 5 2 2 2 2 2" xfId="15968"/>
    <cellStyle name="Percent 2 5 2 2 2 3" xfId="11486"/>
    <cellStyle name="Percent 2 5 2 2 3" xfId="3950"/>
    <cellStyle name="Percent 2 5 2 2 3 2" xfId="8432"/>
    <cellStyle name="Percent 2 5 2 2 3 2 2" xfId="17462"/>
    <cellStyle name="Percent 2 5 2 2 3 3" xfId="12980"/>
    <cellStyle name="Percent 2 5 2 2 4" xfId="5444"/>
    <cellStyle name="Percent 2 5 2 2 4 2" xfId="14474"/>
    <cellStyle name="Percent 2 5 2 2 5" xfId="9992"/>
    <cellStyle name="Percent 2 5 2 3" xfId="1711"/>
    <cellStyle name="Percent 2 5 2 3 2" xfId="6193"/>
    <cellStyle name="Percent 2 5 2 3 2 2" xfId="15223"/>
    <cellStyle name="Percent 2 5 2 3 3" xfId="10741"/>
    <cellStyle name="Percent 2 5 2 4" xfId="3205"/>
    <cellStyle name="Percent 2 5 2 4 2" xfId="7687"/>
    <cellStyle name="Percent 2 5 2 4 2 2" xfId="16717"/>
    <cellStyle name="Percent 2 5 2 4 3" xfId="12235"/>
    <cellStyle name="Percent 2 5 2 5" xfId="4699"/>
    <cellStyle name="Percent 2 5 2 5 2" xfId="13729"/>
    <cellStyle name="Percent 2 5 2 6" xfId="9247"/>
    <cellStyle name="Percent 2 5 3" xfId="403"/>
    <cellStyle name="Percent 2 5 3 2" xfId="1150"/>
    <cellStyle name="Percent 2 5 3 2 2" xfId="2644"/>
    <cellStyle name="Percent 2 5 3 2 2 2" xfId="7126"/>
    <cellStyle name="Percent 2 5 3 2 2 2 2" xfId="16156"/>
    <cellStyle name="Percent 2 5 3 2 2 3" xfId="11674"/>
    <cellStyle name="Percent 2 5 3 2 3" xfId="4138"/>
    <cellStyle name="Percent 2 5 3 2 3 2" xfId="8620"/>
    <cellStyle name="Percent 2 5 3 2 3 2 2" xfId="17650"/>
    <cellStyle name="Percent 2 5 3 2 3 3" xfId="13168"/>
    <cellStyle name="Percent 2 5 3 2 4" xfId="5632"/>
    <cellStyle name="Percent 2 5 3 2 4 2" xfId="14662"/>
    <cellStyle name="Percent 2 5 3 2 5" xfId="10180"/>
    <cellStyle name="Percent 2 5 3 3" xfId="1897"/>
    <cellStyle name="Percent 2 5 3 3 2" xfId="6379"/>
    <cellStyle name="Percent 2 5 3 3 2 2" xfId="15409"/>
    <cellStyle name="Percent 2 5 3 3 3" xfId="10927"/>
    <cellStyle name="Percent 2 5 3 4" xfId="3391"/>
    <cellStyle name="Percent 2 5 3 4 2" xfId="7873"/>
    <cellStyle name="Percent 2 5 3 4 2 2" xfId="16903"/>
    <cellStyle name="Percent 2 5 3 4 3" xfId="12421"/>
    <cellStyle name="Percent 2 5 3 5" xfId="4885"/>
    <cellStyle name="Percent 2 5 3 5 2" xfId="13915"/>
    <cellStyle name="Percent 2 5 3 6" xfId="9433"/>
    <cellStyle name="Percent 2 5 4" xfId="589"/>
    <cellStyle name="Percent 2 5 4 2" xfId="1336"/>
    <cellStyle name="Percent 2 5 4 2 2" xfId="2830"/>
    <cellStyle name="Percent 2 5 4 2 2 2" xfId="7312"/>
    <cellStyle name="Percent 2 5 4 2 2 2 2" xfId="16342"/>
    <cellStyle name="Percent 2 5 4 2 2 3" xfId="11860"/>
    <cellStyle name="Percent 2 5 4 2 3" xfId="4324"/>
    <cellStyle name="Percent 2 5 4 2 3 2" xfId="8806"/>
    <cellStyle name="Percent 2 5 4 2 3 2 2" xfId="17836"/>
    <cellStyle name="Percent 2 5 4 2 3 3" xfId="13354"/>
    <cellStyle name="Percent 2 5 4 2 4" xfId="5818"/>
    <cellStyle name="Percent 2 5 4 2 4 2" xfId="14848"/>
    <cellStyle name="Percent 2 5 4 2 5" xfId="10366"/>
    <cellStyle name="Percent 2 5 4 3" xfId="2083"/>
    <cellStyle name="Percent 2 5 4 3 2" xfId="6565"/>
    <cellStyle name="Percent 2 5 4 3 2 2" xfId="15595"/>
    <cellStyle name="Percent 2 5 4 3 3" xfId="11113"/>
    <cellStyle name="Percent 2 5 4 4" xfId="3577"/>
    <cellStyle name="Percent 2 5 4 4 2" xfId="8059"/>
    <cellStyle name="Percent 2 5 4 4 2 2" xfId="17089"/>
    <cellStyle name="Percent 2 5 4 4 3" xfId="12607"/>
    <cellStyle name="Percent 2 5 4 5" xfId="5071"/>
    <cellStyle name="Percent 2 5 4 5 2" xfId="14101"/>
    <cellStyle name="Percent 2 5 4 6" xfId="9619"/>
    <cellStyle name="Percent 2 5 5" xfId="776"/>
    <cellStyle name="Percent 2 5 5 2" xfId="2270"/>
    <cellStyle name="Percent 2 5 5 2 2" xfId="6752"/>
    <cellStyle name="Percent 2 5 5 2 2 2" xfId="15782"/>
    <cellStyle name="Percent 2 5 5 2 3" xfId="11300"/>
    <cellStyle name="Percent 2 5 5 3" xfId="3764"/>
    <cellStyle name="Percent 2 5 5 3 2" xfId="8246"/>
    <cellStyle name="Percent 2 5 5 3 2 2" xfId="17276"/>
    <cellStyle name="Percent 2 5 5 3 3" xfId="12794"/>
    <cellStyle name="Percent 2 5 5 4" xfId="5258"/>
    <cellStyle name="Percent 2 5 5 4 2" xfId="14288"/>
    <cellStyle name="Percent 2 5 5 5" xfId="9806"/>
    <cellStyle name="Percent 2 5 6" xfId="1525"/>
    <cellStyle name="Percent 2 5 6 2" xfId="6007"/>
    <cellStyle name="Percent 2 5 6 2 2" xfId="15037"/>
    <cellStyle name="Percent 2 5 6 3" xfId="10555"/>
    <cellStyle name="Percent 2 5 7" xfId="3019"/>
    <cellStyle name="Percent 2 5 7 2" xfId="7501"/>
    <cellStyle name="Percent 2 5 7 2 2" xfId="16531"/>
    <cellStyle name="Percent 2 5 7 3" xfId="12049"/>
    <cellStyle name="Percent 2 5 8" xfId="4513"/>
    <cellStyle name="Percent 2 5 8 2" xfId="13543"/>
    <cellStyle name="Percent 2 5 9" xfId="9061"/>
    <cellStyle name="Percent 2 6" xfId="54"/>
    <cellStyle name="Percent 2 6 2" xfId="240"/>
    <cellStyle name="Percent 2 6 2 2" xfId="985"/>
    <cellStyle name="Percent 2 6 2 2 2" xfId="2479"/>
    <cellStyle name="Percent 2 6 2 2 2 2" xfId="6961"/>
    <cellStyle name="Percent 2 6 2 2 2 2 2" xfId="15991"/>
    <cellStyle name="Percent 2 6 2 2 2 3" xfId="11509"/>
    <cellStyle name="Percent 2 6 2 2 3" xfId="3973"/>
    <cellStyle name="Percent 2 6 2 2 3 2" xfId="8455"/>
    <cellStyle name="Percent 2 6 2 2 3 2 2" xfId="17485"/>
    <cellStyle name="Percent 2 6 2 2 3 3" xfId="13003"/>
    <cellStyle name="Percent 2 6 2 2 4" xfId="5467"/>
    <cellStyle name="Percent 2 6 2 2 4 2" xfId="14497"/>
    <cellStyle name="Percent 2 6 2 2 5" xfId="10015"/>
    <cellStyle name="Percent 2 6 2 3" xfId="1734"/>
    <cellStyle name="Percent 2 6 2 3 2" xfId="6216"/>
    <cellStyle name="Percent 2 6 2 3 2 2" xfId="15246"/>
    <cellStyle name="Percent 2 6 2 3 3" xfId="10764"/>
    <cellStyle name="Percent 2 6 2 4" xfId="3228"/>
    <cellStyle name="Percent 2 6 2 4 2" xfId="7710"/>
    <cellStyle name="Percent 2 6 2 4 2 2" xfId="16740"/>
    <cellStyle name="Percent 2 6 2 4 3" xfId="12258"/>
    <cellStyle name="Percent 2 6 2 5" xfId="4722"/>
    <cellStyle name="Percent 2 6 2 5 2" xfId="13752"/>
    <cellStyle name="Percent 2 6 2 6" xfId="9270"/>
    <cellStyle name="Percent 2 6 3" xfId="426"/>
    <cellStyle name="Percent 2 6 3 2" xfId="1173"/>
    <cellStyle name="Percent 2 6 3 2 2" xfId="2667"/>
    <cellStyle name="Percent 2 6 3 2 2 2" xfId="7149"/>
    <cellStyle name="Percent 2 6 3 2 2 2 2" xfId="16179"/>
    <cellStyle name="Percent 2 6 3 2 2 3" xfId="11697"/>
    <cellStyle name="Percent 2 6 3 2 3" xfId="4161"/>
    <cellStyle name="Percent 2 6 3 2 3 2" xfId="8643"/>
    <cellStyle name="Percent 2 6 3 2 3 2 2" xfId="17673"/>
    <cellStyle name="Percent 2 6 3 2 3 3" xfId="13191"/>
    <cellStyle name="Percent 2 6 3 2 4" xfId="5655"/>
    <cellStyle name="Percent 2 6 3 2 4 2" xfId="14685"/>
    <cellStyle name="Percent 2 6 3 2 5" xfId="10203"/>
    <cellStyle name="Percent 2 6 3 3" xfId="1920"/>
    <cellStyle name="Percent 2 6 3 3 2" xfId="6402"/>
    <cellStyle name="Percent 2 6 3 3 2 2" xfId="15432"/>
    <cellStyle name="Percent 2 6 3 3 3" xfId="10950"/>
    <cellStyle name="Percent 2 6 3 4" xfId="3414"/>
    <cellStyle name="Percent 2 6 3 4 2" xfId="7896"/>
    <cellStyle name="Percent 2 6 3 4 2 2" xfId="16926"/>
    <cellStyle name="Percent 2 6 3 4 3" xfId="12444"/>
    <cellStyle name="Percent 2 6 3 5" xfId="4908"/>
    <cellStyle name="Percent 2 6 3 5 2" xfId="13938"/>
    <cellStyle name="Percent 2 6 3 6" xfId="9456"/>
    <cellStyle name="Percent 2 6 4" xfId="612"/>
    <cellStyle name="Percent 2 6 4 2" xfId="1359"/>
    <cellStyle name="Percent 2 6 4 2 2" xfId="2853"/>
    <cellStyle name="Percent 2 6 4 2 2 2" xfId="7335"/>
    <cellStyle name="Percent 2 6 4 2 2 2 2" xfId="16365"/>
    <cellStyle name="Percent 2 6 4 2 2 3" xfId="11883"/>
    <cellStyle name="Percent 2 6 4 2 3" xfId="4347"/>
    <cellStyle name="Percent 2 6 4 2 3 2" xfId="8829"/>
    <cellStyle name="Percent 2 6 4 2 3 2 2" xfId="17859"/>
    <cellStyle name="Percent 2 6 4 2 3 3" xfId="13377"/>
    <cellStyle name="Percent 2 6 4 2 4" xfId="5841"/>
    <cellStyle name="Percent 2 6 4 2 4 2" xfId="14871"/>
    <cellStyle name="Percent 2 6 4 2 5" xfId="10389"/>
    <cellStyle name="Percent 2 6 4 3" xfId="2106"/>
    <cellStyle name="Percent 2 6 4 3 2" xfId="6588"/>
    <cellStyle name="Percent 2 6 4 3 2 2" xfId="15618"/>
    <cellStyle name="Percent 2 6 4 3 3" xfId="11136"/>
    <cellStyle name="Percent 2 6 4 4" xfId="3600"/>
    <cellStyle name="Percent 2 6 4 4 2" xfId="8082"/>
    <cellStyle name="Percent 2 6 4 4 2 2" xfId="17112"/>
    <cellStyle name="Percent 2 6 4 4 3" xfId="12630"/>
    <cellStyle name="Percent 2 6 4 5" xfId="5094"/>
    <cellStyle name="Percent 2 6 4 5 2" xfId="14124"/>
    <cellStyle name="Percent 2 6 4 6" xfId="9642"/>
    <cellStyle name="Percent 2 6 5" xfId="799"/>
    <cellStyle name="Percent 2 6 5 2" xfId="2293"/>
    <cellStyle name="Percent 2 6 5 2 2" xfId="6775"/>
    <cellStyle name="Percent 2 6 5 2 2 2" xfId="15805"/>
    <cellStyle name="Percent 2 6 5 2 3" xfId="11323"/>
    <cellStyle name="Percent 2 6 5 3" xfId="3787"/>
    <cellStyle name="Percent 2 6 5 3 2" xfId="8269"/>
    <cellStyle name="Percent 2 6 5 3 2 2" xfId="17299"/>
    <cellStyle name="Percent 2 6 5 3 3" xfId="12817"/>
    <cellStyle name="Percent 2 6 5 4" xfId="5281"/>
    <cellStyle name="Percent 2 6 5 4 2" xfId="14311"/>
    <cellStyle name="Percent 2 6 5 5" xfId="9829"/>
    <cellStyle name="Percent 2 6 6" xfId="1548"/>
    <cellStyle name="Percent 2 6 6 2" xfId="6030"/>
    <cellStyle name="Percent 2 6 6 2 2" xfId="15060"/>
    <cellStyle name="Percent 2 6 6 3" xfId="10578"/>
    <cellStyle name="Percent 2 6 7" xfId="3042"/>
    <cellStyle name="Percent 2 6 7 2" xfId="7524"/>
    <cellStyle name="Percent 2 6 7 2 2" xfId="16554"/>
    <cellStyle name="Percent 2 6 7 3" xfId="12072"/>
    <cellStyle name="Percent 2 6 8" xfId="4536"/>
    <cellStyle name="Percent 2 6 8 2" xfId="13566"/>
    <cellStyle name="Percent 2 6 9" xfId="9084"/>
    <cellStyle name="Percent 2 7" xfId="78"/>
    <cellStyle name="Percent 2 7 2" xfId="264"/>
    <cellStyle name="Percent 2 7 2 2" xfId="1008"/>
    <cellStyle name="Percent 2 7 2 2 2" xfId="2502"/>
    <cellStyle name="Percent 2 7 2 2 2 2" xfId="6984"/>
    <cellStyle name="Percent 2 7 2 2 2 2 2" xfId="16014"/>
    <cellStyle name="Percent 2 7 2 2 2 3" xfId="11532"/>
    <cellStyle name="Percent 2 7 2 2 3" xfId="3996"/>
    <cellStyle name="Percent 2 7 2 2 3 2" xfId="8478"/>
    <cellStyle name="Percent 2 7 2 2 3 2 2" xfId="17508"/>
    <cellStyle name="Percent 2 7 2 2 3 3" xfId="13026"/>
    <cellStyle name="Percent 2 7 2 2 4" xfId="5490"/>
    <cellStyle name="Percent 2 7 2 2 4 2" xfId="14520"/>
    <cellStyle name="Percent 2 7 2 2 5" xfId="10038"/>
    <cellStyle name="Percent 2 7 2 3" xfId="1758"/>
    <cellStyle name="Percent 2 7 2 3 2" xfId="6240"/>
    <cellStyle name="Percent 2 7 2 3 2 2" xfId="15270"/>
    <cellStyle name="Percent 2 7 2 3 3" xfId="10788"/>
    <cellStyle name="Percent 2 7 2 4" xfId="3252"/>
    <cellStyle name="Percent 2 7 2 4 2" xfId="7734"/>
    <cellStyle name="Percent 2 7 2 4 2 2" xfId="16764"/>
    <cellStyle name="Percent 2 7 2 4 3" xfId="12282"/>
    <cellStyle name="Percent 2 7 2 5" xfId="4746"/>
    <cellStyle name="Percent 2 7 2 5 2" xfId="13776"/>
    <cellStyle name="Percent 2 7 2 6" xfId="9294"/>
    <cellStyle name="Percent 2 7 3" xfId="450"/>
    <cellStyle name="Percent 2 7 3 2" xfId="1197"/>
    <cellStyle name="Percent 2 7 3 2 2" xfId="2691"/>
    <cellStyle name="Percent 2 7 3 2 2 2" xfId="7173"/>
    <cellStyle name="Percent 2 7 3 2 2 2 2" xfId="16203"/>
    <cellStyle name="Percent 2 7 3 2 2 3" xfId="11721"/>
    <cellStyle name="Percent 2 7 3 2 3" xfId="4185"/>
    <cellStyle name="Percent 2 7 3 2 3 2" xfId="8667"/>
    <cellStyle name="Percent 2 7 3 2 3 2 2" xfId="17697"/>
    <cellStyle name="Percent 2 7 3 2 3 3" xfId="13215"/>
    <cellStyle name="Percent 2 7 3 2 4" xfId="5679"/>
    <cellStyle name="Percent 2 7 3 2 4 2" xfId="14709"/>
    <cellStyle name="Percent 2 7 3 2 5" xfId="10227"/>
    <cellStyle name="Percent 2 7 3 3" xfId="1944"/>
    <cellStyle name="Percent 2 7 3 3 2" xfId="6426"/>
    <cellStyle name="Percent 2 7 3 3 2 2" xfId="15456"/>
    <cellStyle name="Percent 2 7 3 3 3" xfId="10974"/>
    <cellStyle name="Percent 2 7 3 4" xfId="3438"/>
    <cellStyle name="Percent 2 7 3 4 2" xfId="7920"/>
    <cellStyle name="Percent 2 7 3 4 2 2" xfId="16950"/>
    <cellStyle name="Percent 2 7 3 4 3" xfId="12468"/>
    <cellStyle name="Percent 2 7 3 5" xfId="4932"/>
    <cellStyle name="Percent 2 7 3 5 2" xfId="13962"/>
    <cellStyle name="Percent 2 7 3 6" xfId="9480"/>
    <cellStyle name="Percent 2 7 4" xfId="636"/>
    <cellStyle name="Percent 2 7 4 2" xfId="1383"/>
    <cellStyle name="Percent 2 7 4 2 2" xfId="2877"/>
    <cellStyle name="Percent 2 7 4 2 2 2" xfId="7359"/>
    <cellStyle name="Percent 2 7 4 2 2 2 2" xfId="16389"/>
    <cellStyle name="Percent 2 7 4 2 2 3" xfId="11907"/>
    <cellStyle name="Percent 2 7 4 2 3" xfId="4371"/>
    <cellStyle name="Percent 2 7 4 2 3 2" xfId="8853"/>
    <cellStyle name="Percent 2 7 4 2 3 2 2" xfId="17883"/>
    <cellStyle name="Percent 2 7 4 2 3 3" xfId="13401"/>
    <cellStyle name="Percent 2 7 4 2 4" xfId="5865"/>
    <cellStyle name="Percent 2 7 4 2 4 2" xfId="14895"/>
    <cellStyle name="Percent 2 7 4 2 5" xfId="10413"/>
    <cellStyle name="Percent 2 7 4 3" xfId="2130"/>
    <cellStyle name="Percent 2 7 4 3 2" xfId="6612"/>
    <cellStyle name="Percent 2 7 4 3 2 2" xfId="15642"/>
    <cellStyle name="Percent 2 7 4 3 3" xfId="11160"/>
    <cellStyle name="Percent 2 7 4 4" xfId="3624"/>
    <cellStyle name="Percent 2 7 4 4 2" xfId="8106"/>
    <cellStyle name="Percent 2 7 4 4 2 2" xfId="17136"/>
    <cellStyle name="Percent 2 7 4 4 3" xfId="12654"/>
    <cellStyle name="Percent 2 7 4 5" xfId="5118"/>
    <cellStyle name="Percent 2 7 4 5 2" xfId="14148"/>
    <cellStyle name="Percent 2 7 4 6" xfId="9666"/>
    <cellStyle name="Percent 2 7 5" xfId="823"/>
    <cellStyle name="Percent 2 7 5 2" xfId="2317"/>
    <cellStyle name="Percent 2 7 5 2 2" xfId="6799"/>
    <cellStyle name="Percent 2 7 5 2 2 2" xfId="15829"/>
    <cellStyle name="Percent 2 7 5 2 3" xfId="11347"/>
    <cellStyle name="Percent 2 7 5 3" xfId="3811"/>
    <cellStyle name="Percent 2 7 5 3 2" xfId="8293"/>
    <cellStyle name="Percent 2 7 5 3 2 2" xfId="17323"/>
    <cellStyle name="Percent 2 7 5 3 3" xfId="12841"/>
    <cellStyle name="Percent 2 7 5 4" xfId="5305"/>
    <cellStyle name="Percent 2 7 5 4 2" xfId="14335"/>
    <cellStyle name="Percent 2 7 5 5" xfId="9853"/>
    <cellStyle name="Percent 2 7 6" xfId="1572"/>
    <cellStyle name="Percent 2 7 6 2" xfId="6054"/>
    <cellStyle name="Percent 2 7 6 2 2" xfId="15084"/>
    <cellStyle name="Percent 2 7 6 3" xfId="10602"/>
    <cellStyle name="Percent 2 7 7" xfId="3066"/>
    <cellStyle name="Percent 2 7 7 2" xfId="7548"/>
    <cellStyle name="Percent 2 7 7 2 2" xfId="16578"/>
    <cellStyle name="Percent 2 7 7 3" xfId="12096"/>
    <cellStyle name="Percent 2 7 8" xfId="4560"/>
    <cellStyle name="Percent 2 7 8 2" xfId="13590"/>
    <cellStyle name="Percent 2 7 9" xfId="9108"/>
    <cellStyle name="Percent 2 8" xfId="114"/>
    <cellStyle name="Percent 2 8 2" xfId="300"/>
    <cellStyle name="Percent 2 8 2 2" xfId="1043"/>
    <cellStyle name="Percent 2 8 2 2 2" xfId="2537"/>
    <cellStyle name="Percent 2 8 2 2 2 2" xfId="7019"/>
    <cellStyle name="Percent 2 8 2 2 2 2 2" xfId="16049"/>
    <cellStyle name="Percent 2 8 2 2 2 3" xfId="11567"/>
    <cellStyle name="Percent 2 8 2 2 3" xfId="4031"/>
    <cellStyle name="Percent 2 8 2 2 3 2" xfId="8513"/>
    <cellStyle name="Percent 2 8 2 2 3 2 2" xfId="17543"/>
    <cellStyle name="Percent 2 8 2 2 3 3" xfId="13061"/>
    <cellStyle name="Percent 2 8 2 2 4" xfId="5525"/>
    <cellStyle name="Percent 2 8 2 2 4 2" xfId="14555"/>
    <cellStyle name="Percent 2 8 2 2 5" xfId="10073"/>
    <cellStyle name="Percent 2 8 2 3" xfId="1794"/>
    <cellStyle name="Percent 2 8 2 3 2" xfId="6276"/>
    <cellStyle name="Percent 2 8 2 3 2 2" xfId="15306"/>
    <cellStyle name="Percent 2 8 2 3 3" xfId="10824"/>
    <cellStyle name="Percent 2 8 2 4" xfId="3288"/>
    <cellStyle name="Percent 2 8 2 4 2" xfId="7770"/>
    <cellStyle name="Percent 2 8 2 4 2 2" xfId="16800"/>
    <cellStyle name="Percent 2 8 2 4 3" xfId="12318"/>
    <cellStyle name="Percent 2 8 2 5" xfId="4782"/>
    <cellStyle name="Percent 2 8 2 5 2" xfId="13812"/>
    <cellStyle name="Percent 2 8 2 6" xfId="9330"/>
    <cellStyle name="Percent 2 8 3" xfId="486"/>
    <cellStyle name="Percent 2 8 3 2" xfId="1233"/>
    <cellStyle name="Percent 2 8 3 2 2" xfId="2727"/>
    <cellStyle name="Percent 2 8 3 2 2 2" xfId="7209"/>
    <cellStyle name="Percent 2 8 3 2 2 2 2" xfId="16239"/>
    <cellStyle name="Percent 2 8 3 2 2 3" xfId="11757"/>
    <cellStyle name="Percent 2 8 3 2 3" xfId="4221"/>
    <cellStyle name="Percent 2 8 3 2 3 2" xfId="8703"/>
    <cellStyle name="Percent 2 8 3 2 3 2 2" xfId="17733"/>
    <cellStyle name="Percent 2 8 3 2 3 3" xfId="13251"/>
    <cellStyle name="Percent 2 8 3 2 4" xfId="5715"/>
    <cellStyle name="Percent 2 8 3 2 4 2" xfId="14745"/>
    <cellStyle name="Percent 2 8 3 2 5" xfId="10263"/>
    <cellStyle name="Percent 2 8 3 3" xfId="1980"/>
    <cellStyle name="Percent 2 8 3 3 2" xfId="6462"/>
    <cellStyle name="Percent 2 8 3 3 2 2" xfId="15492"/>
    <cellStyle name="Percent 2 8 3 3 3" xfId="11010"/>
    <cellStyle name="Percent 2 8 3 4" xfId="3474"/>
    <cellStyle name="Percent 2 8 3 4 2" xfId="7956"/>
    <cellStyle name="Percent 2 8 3 4 2 2" xfId="16986"/>
    <cellStyle name="Percent 2 8 3 4 3" xfId="12504"/>
    <cellStyle name="Percent 2 8 3 5" xfId="4968"/>
    <cellStyle name="Percent 2 8 3 5 2" xfId="13998"/>
    <cellStyle name="Percent 2 8 3 6" xfId="9516"/>
    <cellStyle name="Percent 2 8 4" xfId="672"/>
    <cellStyle name="Percent 2 8 4 2" xfId="1419"/>
    <cellStyle name="Percent 2 8 4 2 2" xfId="2913"/>
    <cellStyle name="Percent 2 8 4 2 2 2" xfId="7395"/>
    <cellStyle name="Percent 2 8 4 2 2 2 2" xfId="16425"/>
    <cellStyle name="Percent 2 8 4 2 2 3" xfId="11943"/>
    <cellStyle name="Percent 2 8 4 2 3" xfId="4407"/>
    <cellStyle name="Percent 2 8 4 2 3 2" xfId="8889"/>
    <cellStyle name="Percent 2 8 4 2 3 2 2" xfId="17919"/>
    <cellStyle name="Percent 2 8 4 2 3 3" xfId="13437"/>
    <cellStyle name="Percent 2 8 4 2 4" xfId="5901"/>
    <cellStyle name="Percent 2 8 4 2 4 2" xfId="14931"/>
    <cellStyle name="Percent 2 8 4 2 5" xfId="10449"/>
    <cellStyle name="Percent 2 8 4 3" xfId="2166"/>
    <cellStyle name="Percent 2 8 4 3 2" xfId="6648"/>
    <cellStyle name="Percent 2 8 4 3 2 2" xfId="15678"/>
    <cellStyle name="Percent 2 8 4 3 3" xfId="11196"/>
    <cellStyle name="Percent 2 8 4 4" xfId="3660"/>
    <cellStyle name="Percent 2 8 4 4 2" xfId="8142"/>
    <cellStyle name="Percent 2 8 4 4 2 2" xfId="17172"/>
    <cellStyle name="Percent 2 8 4 4 3" xfId="12690"/>
    <cellStyle name="Percent 2 8 4 5" xfId="5154"/>
    <cellStyle name="Percent 2 8 4 5 2" xfId="14184"/>
    <cellStyle name="Percent 2 8 4 6" xfId="9702"/>
    <cellStyle name="Percent 2 8 5" xfId="859"/>
    <cellStyle name="Percent 2 8 5 2" xfId="2353"/>
    <cellStyle name="Percent 2 8 5 2 2" xfId="6835"/>
    <cellStyle name="Percent 2 8 5 2 2 2" xfId="15865"/>
    <cellStyle name="Percent 2 8 5 2 3" xfId="11383"/>
    <cellStyle name="Percent 2 8 5 3" xfId="3847"/>
    <cellStyle name="Percent 2 8 5 3 2" xfId="8329"/>
    <cellStyle name="Percent 2 8 5 3 2 2" xfId="17359"/>
    <cellStyle name="Percent 2 8 5 3 3" xfId="12877"/>
    <cellStyle name="Percent 2 8 5 4" xfId="5341"/>
    <cellStyle name="Percent 2 8 5 4 2" xfId="14371"/>
    <cellStyle name="Percent 2 8 5 5" xfId="9889"/>
    <cellStyle name="Percent 2 8 6" xfId="1608"/>
    <cellStyle name="Percent 2 8 6 2" xfId="6090"/>
    <cellStyle name="Percent 2 8 6 2 2" xfId="15120"/>
    <cellStyle name="Percent 2 8 6 3" xfId="10638"/>
    <cellStyle name="Percent 2 8 7" xfId="3102"/>
    <cellStyle name="Percent 2 8 7 2" xfId="7584"/>
    <cellStyle name="Percent 2 8 7 2 2" xfId="16614"/>
    <cellStyle name="Percent 2 8 7 3" xfId="12132"/>
    <cellStyle name="Percent 2 8 8" xfId="4596"/>
    <cellStyle name="Percent 2 8 8 2" xfId="13626"/>
    <cellStyle name="Percent 2 8 9" xfId="9144"/>
    <cellStyle name="Percent 2 9" xfId="125"/>
    <cellStyle name="Percent 2 9 2" xfId="311"/>
    <cellStyle name="Percent 2 9 2 2" xfId="1054"/>
    <cellStyle name="Percent 2 9 2 2 2" xfId="2548"/>
    <cellStyle name="Percent 2 9 2 2 2 2" xfId="7030"/>
    <cellStyle name="Percent 2 9 2 2 2 2 2" xfId="16060"/>
    <cellStyle name="Percent 2 9 2 2 2 3" xfId="11578"/>
    <cellStyle name="Percent 2 9 2 2 3" xfId="4042"/>
    <cellStyle name="Percent 2 9 2 2 3 2" xfId="8524"/>
    <cellStyle name="Percent 2 9 2 2 3 2 2" xfId="17554"/>
    <cellStyle name="Percent 2 9 2 2 3 3" xfId="13072"/>
    <cellStyle name="Percent 2 9 2 2 4" xfId="5536"/>
    <cellStyle name="Percent 2 9 2 2 4 2" xfId="14566"/>
    <cellStyle name="Percent 2 9 2 2 5" xfId="10084"/>
    <cellStyle name="Percent 2 9 2 3" xfId="1805"/>
    <cellStyle name="Percent 2 9 2 3 2" xfId="6287"/>
    <cellStyle name="Percent 2 9 2 3 2 2" xfId="15317"/>
    <cellStyle name="Percent 2 9 2 3 3" xfId="10835"/>
    <cellStyle name="Percent 2 9 2 4" xfId="3299"/>
    <cellStyle name="Percent 2 9 2 4 2" xfId="7781"/>
    <cellStyle name="Percent 2 9 2 4 2 2" xfId="16811"/>
    <cellStyle name="Percent 2 9 2 4 3" xfId="12329"/>
    <cellStyle name="Percent 2 9 2 5" xfId="4793"/>
    <cellStyle name="Percent 2 9 2 5 2" xfId="13823"/>
    <cellStyle name="Percent 2 9 2 6" xfId="9341"/>
    <cellStyle name="Percent 2 9 3" xfId="497"/>
    <cellStyle name="Percent 2 9 3 2" xfId="1244"/>
    <cellStyle name="Percent 2 9 3 2 2" xfId="2738"/>
    <cellStyle name="Percent 2 9 3 2 2 2" xfId="7220"/>
    <cellStyle name="Percent 2 9 3 2 2 2 2" xfId="16250"/>
    <cellStyle name="Percent 2 9 3 2 2 3" xfId="11768"/>
    <cellStyle name="Percent 2 9 3 2 3" xfId="4232"/>
    <cellStyle name="Percent 2 9 3 2 3 2" xfId="8714"/>
    <cellStyle name="Percent 2 9 3 2 3 2 2" xfId="17744"/>
    <cellStyle name="Percent 2 9 3 2 3 3" xfId="13262"/>
    <cellStyle name="Percent 2 9 3 2 4" xfId="5726"/>
    <cellStyle name="Percent 2 9 3 2 4 2" xfId="14756"/>
    <cellStyle name="Percent 2 9 3 2 5" xfId="10274"/>
    <cellStyle name="Percent 2 9 3 3" xfId="1991"/>
    <cellStyle name="Percent 2 9 3 3 2" xfId="6473"/>
    <cellStyle name="Percent 2 9 3 3 2 2" xfId="15503"/>
    <cellStyle name="Percent 2 9 3 3 3" xfId="11021"/>
    <cellStyle name="Percent 2 9 3 4" xfId="3485"/>
    <cellStyle name="Percent 2 9 3 4 2" xfId="7967"/>
    <cellStyle name="Percent 2 9 3 4 2 2" xfId="16997"/>
    <cellStyle name="Percent 2 9 3 4 3" xfId="12515"/>
    <cellStyle name="Percent 2 9 3 5" xfId="4979"/>
    <cellStyle name="Percent 2 9 3 5 2" xfId="14009"/>
    <cellStyle name="Percent 2 9 3 6" xfId="9527"/>
    <cellStyle name="Percent 2 9 4" xfId="683"/>
    <cellStyle name="Percent 2 9 4 2" xfId="1430"/>
    <cellStyle name="Percent 2 9 4 2 2" xfId="2924"/>
    <cellStyle name="Percent 2 9 4 2 2 2" xfId="7406"/>
    <cellStyle name="Percent 2 9 4 2 2 2 2" xfId="16436"/>
    <cellStyle name="Percent 2 9 4 2 2 3" xfId="11954"/>
    <cellStyle name="Percent 2 9 4 2 3" xfId="4418"/>
    <cellStyle name="Percent 2 9 4 2 3 2" xfId="8900"/>
    <cellStyle name="Percent 2 9 4 2 3 2 2" xfId="17930"/>
    <cellStyle name="Percent 2 9 4 2 3 3" xfId="13448"/>
    <cellStyle name="Percent 2 9 4 2 4" xfId="5912"/>
    <cellStyle name="Percent 2 9 4 2 4 2" xfId="14942"/>
    <cellStyle name="Percent 2 9 4 2 5" xfId="10460"/>
    <cellStyle name="Percent 2 9 4 3" xfId="2177"/>
    <cellStyle name="Percent 2 9 4 3 2" xfId="6659"/>
    <cellStyle name="Percent 2 9 4 3 2 2" xfId="15689"/>
    <cellStyle name="Percent 2 9 4 3 3" xfId="11207"/>
    <cellStyle name="Percent 2 9 4 4" xfId="3671"/>
    <cellStyle name="Percent 2 9 4 4 2" xfId="8153"/>
    <cellStyle name="Percent 2 9 4 4 2 2" xfId="17183"/>
    <cellStyle name="Percent 2 9 4 4 3" xfId="12701"/>
    <cellStyle name="Percent 2 9 4 5" xfId="5165"/>
    <cellStyle name="Percent 2 9 4 5 2" xfId="14195"/>
    <cellStyle name="Percent 2 9 4 6" xfId="9713"/>
    <cellStyle name="Percent 2 9 5" xfId="870"/>
    <cellStyle name="Percent 2 9 5 2" xfId="2364"/>
    <cellStyle name="Percent 2 9 5 2 2" xfId="6846"/>
    <cellStyle name="Percent 2 9 5 2 2 2" xfId="15876"/>
    <cellStyle name="Percent 2 9 5 2 3" xfId="11394"/>
    <cellStyle name="Percent 2 9 5 3" xfId="3858"/>
    <cellStyle name="Percent 2 9 5 3 2" xfId="8340"/>
    <cellStyle name="Percent 2 9 5 3 2 2" xfId="17370"/>
    <cellStyle name="Percent 2 9 5 3 3" xfId="12888"/>
    <cellStyle name="Percent 2 9 5 4" xfId="5352"/>
    <cellStyle name="Percent 2 9 5 4 2" xfId="14382"/>
    <cellStyle name="Percent 2 9 5 5" xfId="9900"/>
    <cellStyle name="Percent 2 9 6" xfId="1619"/>
    <cellStyle name="Percent 2 9 6 2" xfId="6101"/>
    <cellStyle name="Percent 2 9 6 2 2" xfId="15131"/>
    <cellStyle name="Percent 2 9 6 3" xfId="10649"/>
    <cellStyle name="Percent 2 9 7" xfId="3113"/>
    <cellStyle name="Percent 2 9 7 2" xfId="7595"/>
    <cellStyle name="Percent 2 9 7 2 2" xfId="16625"/>
    <cellStyle name="Percent 2 9 7 3" xfId="12143"/>
    <cellStyle name="Percent 2 9 8" xfId="4607"/>
    <cellStyle name="Percent 2 9 8 2" xfId="13637"/>
    <cellStyle name="Percent 2 9 9" xfId="9155"/>
    <cellStyle name="Percent 3" xfId="3"/>
    <cellStyle name="Percent 3 10" xfId="169"/>
    <cellStyle name="Percent 3 10 2" xfId="355"/>
    <cellStyle name="Percent 3 10 2 2" xfId="1098"/>
    <cellStyle name="Percent 3 10 2 2 2" xfId="2592"/>
    <cellStyle name="Percent 3 10 2 2 2 2" xfId="7074"/>
    <cellStyle name="Percent 3 10 2 2 2 2 2" xfId="16104"/>
    <cellStyle name="Percent 3 10 2 2 2 3" xfId="11622"/>
    <cellStyle name="Percent 3 10 2 2 3" xfId="4086"/>
    <cellStyle name="Percent 3 10 2 2 3 2" xfId="8568"/>
    <cellStyle name="Percent 3 10 2 2 3 2 2" xfId="17598"/>
    <cellStyle name="Percent 3 10 2 2 3 3" xfId="13116"/>
    <cellStyle name="Percent 3 10 2 2 4" xfId="5580"/>
    <cellStyle name="Percent 3 10 2 2 4 2" xfId="14610"/>
    <cellStyle name="Percent 3 10 2 2 5" xfId="10128"/>
    <cellStyle name="Percent 3 10 2 3" xfId="1849"/>
    <cellStyle name="Percent 3 10 2 3 2" xfId="6331"/>
    <cellStyle name="Percent 3 10 2 3 2 2" xfId="15361"/>
    <cellStyle name="Percent 3 10 2 3 3" xfId="10879"/>
    <cellStyle name="Percent 3 10 2 4" xfId="3343"/>
    <cellStyle name="Percent 3 10 2 4 2" xfId="7825"/>
    <cellStyle name="Percent 3 10 2 4 2 2" xfId="16855"/>
    <cellStyle name="Percent 3 10 2 4 3" xfId="12373"/>
    <cellStyle name="Percent 3 10 2 5" xfId="4837"/>
    <cellStyle name="Percent 3 10 2 5 2" xfId="13867"/>
    <cellStyle name="Percent 3 10 2 6" xfId="9385"/>
    <cellStyle name="Percent 3 10 3" xfId="541"/>
    <cellStyle name="Percent 3 10 3 2" xfId="1288"/>
    <cellStyle name="Percent 3 10 3 2 2" xfId="2782"/>
    <cellStyle name="Percent 3 10 3 2 2 2" xfId="7264"/>
    <cellStyle name="Percent 3 10 3 2 2 2 2" xfId="16294"/>
    <cellStyle name="Percent 3 10 3 2 2 3" xfId="11812"/>
    <cellStyle name="Percent 3 10 3 2 3" xfId="4276"/>
    <cellStyle name="Percent 3 10 3 2 3 2" xfId="8758"/>
    <cellStyle name="Percent 3 10 3 2 3 2 2" xfId="17788"/>
    <cellStyle name="Percent 3 10 3 2 3 3" xfId="13306"/>
    <cellStyle name="Percent 3 10 3 2 4" xfId="5770"/>
    <cellStyle name="Percent 3 10 3 2 4 2" xfId="14800"/>
    <cellStyle name="Percent 3 10 3 2 5" xfId="10318"/>
    <cellStyle name="Percent 3 10 3 3" xfId="2035"/>
    <cellStyle name="Percent 3 10 3 3 2" xfId="6517"/>
    <cellStyle name="Percent 3 10 3 3 2 2" xfId="15547"/>
    <cellStyle name="Percent 3 10 3 3 3" xfId="11065"/>
    <cellStyle name="Percent 3 10 3 4" xfId="3529"/>
    <cellStyle name="Percent 3 10 3 4 2" xfId="8011"/>
    <cellStyle name="Percent 3 10 3 4 2 2" xfId="17041"/>
    <cellStyle name="Percent 3 10 3 4 3" xfId="12559"/>
    <cellStyle name="Percent 3 10 3 5" xfId="5023"/>
    <cellStyle name="Percent 3 10 3 5 2" xfId="14053"/>
    <cellStyle name="Percent 3 10 3 6" xfId="9571"/>
    <cellStyle name="Percent 3 10 4" xfId="727"/>
    <cellStyle name="Percent 3 10 4 2" xfId="1474"/>
    <cellStyle name="Percent 3 10 4 2 2" xfId="2968"/>
    <cellStyle name="Percent 3 10 4 2 2 2" xfId="7450"/>
    <cellStyle name="Percent 3 10 4 2 2 2 2" xfId="16480"/>
    <cellStyle name="Percent 3 10 4 2 2 3" xfId="11998"/>
    <cellStyle name="Percent 3 10 4 2 3" xfId="4462"/>
    <cellStyle name="Percent 3 10 4 2 3 2" xfId="8944"/>
    <cellStyle name="Percent 3 10 4 2 3 2 2" xfId="17974"/>
    <cellStyle name="Percent 3 10 4 2 3 3" xfId="13492"/>
    <cellStyle name="Percent 3 10 4 2 4" xfId="5956"/>
    <cellStyle name="Percent 3 10 4 2 4 2" xfId="14986"/>
    <cellStyle name="Percent 3 10 4 2 5" xfId="10504"/>
    <cellStyle name="Percent 3 10 4 3" xfId="2221"/>
    <cellStyle name="Percent 3 10 4 3 2" xfId="6703"/>
    <cellStyle name="Percent 3 10 4 3 2 2" xfId="15733"/>
    <cellStyle name="Percent 3 10 4 3 3" xfId="11251"/>
    <cellStyle name="Percent 3 10 4 4" xfId="3715"/>
    <cellStyle name="Percent 3 10 4 4 2" xfId="8197"/>
    <cellStyle name="Percent 3 10 4 4 2 2" xfId="17227"/>
    <cellStyle name="Percent 3 10 4 4 3" xfId="12745"/>
    <cellStyle name="Percent 3 10 4 5" xfId="5209"/>
    <cellStyle name="Percent 3 10 4 5 2" xfId="14239"/>
    <cellStyle name="Percent 3 10 4 6" xfId="9757"/>
    <cellStyle name="Percent 3 10 5" xfId="914"/>
    <cellStyle name="Percent 3 10 5 2" xfId="2408"/>
    <cellStyle name="Percent 3 10 5 2 2" xfId="6890"/>
    <cellStyle name="Percent 3 10 5 2 2 2" xfId="15920"/>
    <cellStyle name="Percent 3 10 5 2 3" xfId="11438"/>
    <cellStyle name="Percent 3 10 5 3" xfId="3902"/>
    <cellStyle name="Percent 3 10 5 3 2" xfId="8384"/>
    <cellStyle name="Percent 3 10 5 3 2 2" xfId="17414"/>
    <cellStyle name="Percent 3 10 5 3 3" xfId="12932"/>
    <cellStyle name="Percent 3 10 5 4" xfId="5396"/>
    <cellStyle name="Percent 3 10 5 4 2" xfId="14426"/>
    <cellStyle name="Percent 3 10 5 5" xfId="9944"/>
    <cellStyle name="Percent 3 10 6" xfId="1663"/>
    <cellStyle name="Percent 3 10 6 2" xfId="6145"/>
    <cellStyle name="Percent 3 10 6 2 2" xfId="15175"/>
    <cellStyle name="Percent 3 10 6 3" xfId="10693"/>
    <cellStyle name="Percent 3 10 7" xfId="3157"/>
    <cellStyle name="Percent 3 10 7 2" xfId="7639"/>
    <cellStyle name="Percent 3 10 7 2 2" xfId="16669"/>
    <cellStyle name="Percent 3 10 7 3" xfId="12187"/>
    <cellStyle name="Percent 3 10 8" xfId="4651"/>
    <cellStyle name="Percent 3 10 8 2" xfId="13681"/>
    <cellStyle name="Percent 3 10 9" xfId="9199"/>
    <cellStyle name="Percent 3 11" xfId="192"/>
    <cellStyle name="Percent 3 11 2" xfId="937"/>
    <cellStyle name="Percent 3 11 2 2" xfId="2431"/>
    <cellStyle name="Percent 3 11 2 2 2" xfId="6913"/>
    <cellStyle name="Percent 3 11 2 2 2 2" xfId="15943"/>
    <cellStyle name="Percent 3 11 2 2 3" xfId="11461"/>
    <cellStyle name="Percent 3 11 2 3" xfId="3925"/>
    <cellStyle name="Percent 3 11 2 3 2" xfId="8407"/>
    <cellStyle name="Percent 3 11 2 3 2 2" xfId="17437"/>
    <cellStyle name="Percent 3 11 2 3 3" xfId="12955"/>
    <cellStyle name="Percent 3 11 2 4" xfId="5419"/>
    <cellStyle name="Percent 3 11 2 4 2" xfId="14449"/>
    <cellStyle name="Percent 3 11 2 5" xfId="9967"/>
    <cellStyle name="Percent 3 11 3" xfId="1686"/>
    <cellStyle name="Percent 3 11 3 2" xfId="6168"/>
    <cellStyle name="Percent 3 11 3 2 2" xfId="15198"/>
    <cellStyle name="Percent 3 11 3 3" xfId="10716"/>
    <cellStyle name="Percent 3 11 4" xfId="3180"/>
    <cellStyle name="Percent 3 11 4 2" xfId="7662"/>
    <cellStyle name="Percent 3 11 4 2 2" xfId="16692"/>
    <cellStyle name="Percent 3 11 4 3" xfId="12210"/>
    <cellStyle name="Percent 3 11 5" xfId="4674"/>
    <cellStyle name="Percent 3 11 5 2" xfId="13704"/>
    <cellStyle name="Percent 3 11 6" xfId="9222"/>
    <cellStyle name="Percent 3 12" xfId="378"/>
    <cellStyle name="Percent 3 12 2" xfId="1125"/>
    <cellStyle name="Percent 3 12 2 2" xfId="2619"/>
    <cellStyle name="Percent 3 12 2 2 2" xfId="7101"/>
    <cellStyle name="Percent 3 12 2 2 2 2" xfId="16131"/>
    <cellStyle name="Percent 3 12 2 2 3" xfId="11649"/>
    <cellStyle name="Percent 3 12 2 3" xfId="4113"/>
    <cellStyle name="Percent 3 12 2 3 2" xfId="8595"/>
    <cellStyle name="Percent 3 12 2 3 2 2" xfId="17625"/>
    <cellStyle name="Percent 3 12 2 3 3" xfId="13143"/>
    <cellStyle name="Percent 3 12 2 4" xfId="5607"/>
    <cellStyle name="Percent 3 12 2 4 2" xfId="14637"/>
    <cellStyle name="Percent 3 12 2 5" xfId="10155"/>
    <cellStyle name="Percent 3 12 3" xfId="1872"/>
    <cellStyle name="Percent 3 12 3 2" xfId="6354"/>
    <cellStyle name="Percent 3 12 3 2 2" xfId="15384"/>
    <cellStyle name="Percent 3 12 3 3" xfId="10902"/>
    <cellStyle name="Percent 3 12 4" xfId="3366"/>
    <cellStyle name="Percent 3 12 4 2" xfId="7848"/>
    <cellStyle name="Percent 3 12 4 2 2" xfId="16878"/>
    <cellStyle name="Percent 3 12 4 3" xfId="12396"/>
    <cellStyle name="Percent 3 12 5" xfId="4860"/>
    <cellStyle name="Percent 3 12 5 2" xfId="13890"/>
    <cellStyle name="Percent 3 12 6" xfId="9408"/>
    <cellStyle name="Percent 3 13" xfId="564"/>
    <cellStyle name="Percent 3 13 2" xfId="1311"/>
    <cellStyle name="Percent 3 13 2 2" xfId="2805"/>
    <cellStyle name="Percent 3 13 2 2 2" xfId="7287"/>
    <cellStyle name="Percent 3 13 2 2 2 2" xfId="16317"/>
    <cellStyle name="Percent 3 13 2 2 3" xfId="11835"/>
    <cellStyle name="Percent 3 13 2 3" xfId="4299"/>
    <cellStyle name="Percent 3 13 2 3 2" xfId="8781"/>
    <cellStyle name="Percent 3 13 2 3 2 2" xfId="17811"/>
    <cellStyle name="Percent 3 13 2 3 3" xfId="13329"/>
    <cellStyle name="Percent 3 13 2 4" xfId="5793"/>
    <cellStyle name="Percent 3 13 2 4 2" xfId="14823"/>
    <cellStyle name="Percent 3 13 2 5" xfId="10341"/>
    <cellStyle name="Percent 3 13 3" xfId="2058"/>
    <cellStyle name="Percent 3 13 3 2" xfId="6540"/>
    <cellStyle name="Percent 3 13 3 2 2" xfId="15570"/>
    <cellStyle name="Percent 3 13 3 3" xfId="11088"/>
    <cellStyle name="Percent 3 13 4" xfId="3552"/>
    <cellStyle name="Percent 3 13 4 2" xfId="8034"/>
    <cellStyle name="Percent 3 13 4 2 2" xfId="17064"/>
    <cellStyle name="Percent 3 13 4 3" xfId="12582"/>
    <cellStyle name="Percent 3 13 5" xfId="5046"/>
    <cellStyle name="Percent 3 13 5 2" xfId="14076"/>
    <cellStyle name="Percent 3 13 6" xfId="9594"/>
    <cellStyle name="Percent 3 14" xfId="751"/>
    <cellStyle name="Percent 3 14 2" xfId="2245"/>
    <cellStyle name="Percent 3 14 2 2" xfId="6727"/>
    <cellStyle name="Percent 3 14 2 2 2" xfId="15757"/>
    <cellStyle name="Percent 3 14 2 3" xfId="11275"/>
    <cellStyle name="Percent 3 14 3" xfId="3739"/>
    <cellStyle name="Percent 3 14 3 2" xfId="8221"/>
    <cellStyle name="Percent 3 14 3 2 2" xfId="17251"/>
    <cellStyle name="Percent 3 14 3 3" xfId="12769"/>
    <cellStyle name="Percent 3 14 4" xfId="5233"/>
    <cellStyle name="Percent 3 14 4 2" xfId="14263"/>
    <cellStyle name="Percent 3 14 5" xfId="9781"/>
    <cellStyle name="Percent 3 15" xfId="1500"/>
    <cellStyle name="Percent 3 15 2" xfId="5982"/>
    <cellStyle name="Percent 3 15 2 2" xfId="15012"/>
    <cellStyle name="Percent 3 15 3" xfId="10530"/>
    <cellStyle name="Percent 3 16" xfId="2994"/>
    <cellStyle name="Percent 3 16 2" xfId="7476"/>
    <cellStyle name="Percent 3 16 2 2" xfId="16506"/>
    <cellStyle name="Percent 3 16 3" xfId="12024"/>
    <cellStyle name="Percent 3 17" xfId="4488"/>
    <cellStyle name="Percent 3 17 2" xfId="13518"/>
    <cellStyle name="Percent 3 18" xfId="9036"/>
    <cellStyle name="Percent 3 2" xfId="11"/>
    <cellStyle name="Percent 3 2 10" xfId="197"/>
    <cellStyle name="Percent 3 2 10 2" xfId="942"/>
    <cellStyle name="Percent 3 2 10 2 2" xfId="2436"/>
    <cellStyle name="Percent 3 2 10 2 2 2" xfId="6918"/>
    <cellStyle name="Percent 3 2 10 2 2 2 2" xfId="15948"/>
    <cellStyle name="Percent 3 2 10 2 2 3" xfId="11466"/>
    <cellStyle name="Percent 3 2 10 2 3" xfId="3930"/>
    <cellStyle name="Percent 3 2 10 2 3 2" xfId="8412"/>
    <cellStyle name="Percent 3 2 10 2 3 2 2" xfId="17442"/>
    <cellStyle name="Percent 3 2 10 2 3 3" xfId="12960"/>
    <cellStyle name="Percent 3 2 10 2 4" xfId="5424"/>
    <cellStyle name="Percent 3 2 10 2 4 2" xfId="14454"/>
    <cellStyle name="Percent 3 2 10 2 5" xfId="9972"/>
    <cellStyle name="Percent 3 2 10 3" xfId="1691"/>
    <cellStyle name="Percent 3 2 10 3 2" xfId="6173"/>
    <cellStyle name="Percent 3 2 10 3 2 2" xfId="15203"/>
    <cellStyle name="Percent 3 2 10 3 3" xfId="10721"/>
    <cellStyle name="Percent 3 2 10 4" xfId="3185"/>
    <cellStyle name="Percent 3 2 10 4 2" xfId="7667"/>
    <cellStyle name="Percent 3 2 10 4 2 2" xfId="16697"/>
    <cellStyle name="Percent 3 2 10 4 3" xfId="12215"/>
    <cellStyle name="Percent 3 2 10 5" xfId="4679"/>
    <cellStyle name="Percent 3 2 10 5 2" xfId="13709"/>
    <cellStyle name="Percent 3 2 10 6" xfId="9227"/>
    <cellStyle name="Percent 3 2 11" xfId="383"/>
    <cellStyle name="Percent 3 2 11 2" xfId="1130"/>
    <cellStyle name="Percent 3 2 11 2 2" xfId="2624"/>
    <cellStyle name="Percent 3 2 11 2 2 2" xfId="7106"/>
    <cellStyle name="Percent 3 2 11 2 2 2 2" xfId="16136"/>
    <cellStyle name="Percent 3 2 11 2 2 3" xfId="11654"/>
    <cellStyle name="Percent 3 2 11 2 3" xfId="4118"/>
    <cellStyle name="Percent 3 2 11 2 3 2" xfId="8600"/>
    <cellStyle name="Percent 3 2 11 2 3 2 2" xfId="17630"/>
    <cellStyle name="Percent 3 2 11 2 3 3" xfId="13148"/>
    <cellStyle name="Percent 3 2 11 2 4" xfId="5612"/>
    <cellStyle name="Percent 3 2 11 2 4 2" xfId="14642"/>
    <cellStyle name="Percent 3 2 11 2 5" xfId="10160"/>
    <cellStyle name="Percent 3 2 11 3" xfId="1877"/>
    <cellStyle name="Percent 3 2 11 3 2" xfId="6359"/>
    <cellStyle name="Percent 3 2 11 3 2 2" xfId="15389"/>
    <cellStyle name="Percent 3 2 11 3 3" xfId="10907"/>
    <cellStyle name="Percent 3 2 11 4" xfId="3371"/>
    <cellStyle name="Percent 3 2 11 4 2" xfId="7853"/>
    <cellStyle name="Percent 3 2 11 4 2 2" xfId="16883"/>
    <cellStyle name="Percent 3 2 11 4 3" xfId="12401"/>
    <cellStyle name="Percent 3 2 11 5" xfId="4865"/>
    <cellStyle name="Percent 3 2 11 5 2" xfId="13895"/>
    <cellStyle name="Percent 3 2 11 6" xfId="9413"/>
    <cellStyle name="Percent 3 2 12" xfId="569"/>
    <cellStyle name="Percent 3 2 12 2" xfId="1316"/>
    <cellStyle name="Percent 3 2 12 2 2" xfId="2810"/>
    <cellStyle name="Percent 3 2 12 2 2 2" xfId="7292"/>
    <cellStyle name="Percent 3 2 12 2 2 2 2" xfId="16322"/>
    <cellStyle name="Percent 3 2 12 2 2 3" xfId="11840"/>
    <cellStyle name="Percent 3 2 12 2 3" xfId="4304"/>
    <cellStyle name="Percent 3 2 12 2 3 2" xfId="8786"/>
    <cellStyle name="Percent 3 2 12 2 3 2 2" xfId="17816"/>
    <cellStyle name="Percent 3 2 12 2 3 3" xfId="13334"/>
    <cellStyle name="Percent 3 2 12 2 4" xfId="5798"/>
    <cellStyle name="Percent 3 2 12 2 4 2" xfId="14828"/>
    <cellStyle name="Percent 3 2 12 2 5" xfId="10346"/>
    <cellStyle name="Percent 3 2 12 3" xfId="2063"/>
    <cellStyle name="Percent 3 2 12 3 2" xfId="6545"/>
    <cellStyle name="Percent 3 2 12 3 2 2" xfId="15575"/>
    <cellStyle name="Percent 3 2 12 3 3" xfId="11093"/>
    <cellStyle name="Percent 3 2 12 4" xfId="3557"/>
    <cellStyle name="Percent 3 2 12 4 2" xfId="8039"/>
    <cellStyle name="Percent 3 2 12 4 2 2" xfId="17069"/>
    <cellStyle name="Percent 3 2 12 4 3" xfId="12587"/>
    <cellStyle name="Percent 3 2 12 5" xfId="5051"/>
    <cellStyle name="Percent 3 2 12 5 2" xfId="14081"/>
    <cellStyle name="Percent 3 2 12 6" xfId="9599"/>
    <cellStyle name="Percent 3 2 13" xfId="756"/>
    <cellStyle name="Percent 3 2 13 2" xfId="2250"/>
    <cellStyle name="Percent 3 2 13 2 2" xfId="6732"/>
    <cellStyle name="Percent 3 2 13 2 2 2" xfId="15762"/>
    <cellStyle name="Percent 3 2 13 2 3" xfId="11280"/>
    <cellStyle name="Percent 3 2 13 3" xfId="3744"/>
    <cellStyle name="Percent 3 2 13 3 2" xfId="8226"/>
    <cellStyle name="Percent 3 2 13 3 2 2" xfId="17256"/>
    <cellStyle name="Percent 3 2 13 3 3" xfId="12774"/>
    <cellStyle name="Percent 3 2 13 4" xfId="5238"/>
    <cellStyle name="Percent 3 2 13 4 2" xfId="14268"/>
    <cellStyle name="Percent 3 2 13 5" xfId="9786"/>
    <cellStyle name="Percent 3 2 14" xfId="1505"/>
    <cellStyle name="Percent 3 2 14 2" xfId="5987"/>
    <cellStyle name="Percent 3 2 14 2 2" xfId="15017"/>
    <cellStyle name="Percent 3 2 14 3" xfId="10535"/>
    <cellStyle name="Percent 3 2 15" xfId="2999"/>
    <cellStyle name="Percent 3 2 15 2" xfId="7481"/>
    <cellStyle name="Percent 3 2 15 2 2" xfId="16511"/>
    <cellStyle name="Percent 3 2 15 3" xfId="12029"/>
    <cellStyle name="Percent 3 2 16" xfId="4493"/>
    <cellStyle name="Percent 3 2 16 2" xfId="13523"/>
    <cellStyle name="Percent 3 2 17" xfId="9041"/>
    <cellStyle name="Percent 3 2 2" xfId="21"/>
    <cellStyle name="Percent 3 2 2 10" xfId="393"/>
    <cellStyle name="Percent 3 2 2 10 2" xfId="1140"/>
    <cellStyle name="Percent 3 2 2 10 2 2" xfId="2634"/>
    <cellStyle name="Percent 3 2 2 10 2 2 2" xfId="7116"/>
    <cellStyle name="Percent 3 2 2 10 2 2 2 2" xfId="16146"/>
    <cellStyle name="Percent 3 2 2 10 2 2 3" xfId="11664"/>
    <cellStyle name="Percent 3 2 2 10 2 3" xfId="4128"/>
    <cellStyle name="Percent 3 2 2 10 2 3 2" xfId="8610"/>
    <cellStyle name="Percent 3 2 2 10 2 3 2 2" xfId="17640"/>
    <cellStyle name="Percent 3 2 2 10 2 3 3" xfId="13158"/>
    <cellStyle name="Percent 3 2 2 10 2 4" xfId="5622"/>
    <cellStyle name="Percent 3 2 2 10 2 4 2" xfId="14652"/>
    <cellStyle name="Percent 3 2 2 10 2 5" xfId="10170"/>
    <cellStyle name="Percent 3 2 2 10 3" xfId="1887"/>
    <cellStyle name="Percent 3 2 2 10 3 2" xfId="6369"/>
    <cellStyle name="Percent 3 2 2 10 3 2 2" xfId="15399"/>
    <cellStyle name="Percent 3 2 2 10 3 3" xfId="10917"/>
    <cellStyle name="Percent 3 2 2 10 4" xfId="3381"/>
    <cellStyle name="Percent 3 2 2 10 4 2" xfId="7863"/>
    <cellStyle name="Percent 3 2 2 10 4 2 2" xfId="16893"/>
    <cellStyle name="Percent 3 2 2 10 4 3" xfId="12411"/>
    <cellStyle name="Percent 3 2 2 10 5" xfId="4875"/>
    <cellStyle name="Percent 3 2 2 10 5 2" xfId="13905"/>
    <cellStyle name="Percent 3 2 2 10 6" xfId="9423"/>
    <cellStyle name="Percent 3 2 2 11" xfId="579"/>
    <cellStyle name="Percent 3 2 2 11 2" xfId="1326"/>
    <cellStyle name="Percent 3 2 2 11 2 2" xfId="2820"/>
    <cellStyle name="Percent 3 2 2 11 2 2 2" xfId="7302"/>
    <cellStyle name="Percent 3 2 2 11 2 2 2 2" xfId="16332"/>
    <cellStyle name="Percent 3 2 2 11 2 2 3" xfId="11850"/>
    <cellStyle name="Percent 3 2 2 11 2 3" xfId="4314"/>
    <cellStyle name="Percent 3 2 2 11 2 3 2" xfId="8796"/>
    <cellStyle name="Percent 3 2 2 11 2 3 2 2" xfId="17826"/>
    <cellStyle name="Percent 3 2 2 11 2 3 3" xfId="13344"/>
    <cellStyle name="Percent 3 2 2 11 2 4" xfId="5808"/>
    <cellStyle name="Percent 3 2 2 11 2 4 2" xfId="14838"/>
    <cellStyle name="Percent 3 2 2 11 2 5" xfId="10356"/>
    <cellStyle name="Percent 3 2 2 11 3" xfId="2073"/>
    <cellStyle name="Percent 3 2 2 11 3 2" xfId="6555"/>
    <cellStyle name="Percent 3 2 2 11 3 2 2" xfId="15585"/>
    <cellStyle name="Percent 3 2 2 11 3 3" xfId="11103"/>
    <cellStyle name="Percent 3 2 2 11 4" xfId="3567"/>
    <cellStyle name="Percent 3 2 2 11 4 2" xfId="8049"/>
    <cellStyle name="Percent 3 2 2 11 4 2 2" xfId="17079"/>
    <cellStyle name="Percent 3 2 2 11 4 3" xfId="12597"/>
    <cellStyle name="Percent 3 2 2 11 5" xfId="5061"/>
    <cellStyle name="Percent 3 2 2 11 5 2" xfId="14091"/>
    <cellStyle name="Percent 3 2 2 11 6" xfId="9609"/>
    <cellStyle name="Percent 3 2 2 12" xfId="766"/>
    <cellStyle name="Percent 3 2 2 12 2" xfId="2260"/>
    <cellStyle name="Percent 3 2 2 12 2 2" xfId="6742"/>
    <cellStyle name="Percent 3 2 2 12 2 2 2" xfId="15772"/>
    <cellStyle name="Percent 3 2 2 12 2 3" xfId="11290"/>
    <cellStyle name="Percent 3 2 2 12 3" xfId="3754"/>
    <cellStyle name="Percent 3 2 2 12 3 2" xfId="8236"/>
    <cellStyle name="Percent 3 2 2 12 3 2 2" xfId="17266"/>
    <cellStyle name="Percent 3 2 2 12 3 3" xfId="12784"/>
    <cellStyle name="Percent 3 2 2 12 4" xfId="5248"/>
    <cellStyle name="Percent 3 2 2 12 4 2" xfId="14278"/>
    <cellStyle name="Percent 3 2 2 12 5" xfId="9796"/>
    <cellStyle name="Percent 3 2 2 13" xfId="1515"/>
    <cellStyle name="Percent 3 2 2 13 2" xfId="5997"/>
    <cellStyle name="Percent 3 2 2 13 2 2" xfId="15027"/>
    <cellStyle name="Percent 3 2 2 13 3" xfId="10545"/>
    <cellStyle name="Percent 3 2 2 14" xfId="3009"/>
    <cellStyle name="Percent 3 2 2 14 2" xfId="7491"/>
    <cellStyle name="Percent 3 2 2 14 2 2" xfId="16521"/>
    <cellStyle name="Percent 3 2 2 14 3" xfId="12039"/>
    <cellStyle name="Percent 3 2 2 15" xfId="4503"/>
    <cellStyle name="Percent 3 2 2 15 2" xfId="13533"/>
    <cellStyle name="Percent 3 2 2 16" xfId="9051"/>
    <cellStyle name="Percent 3 2 2 2" xfId="44"/>
    <cellStyle name="Percent 3 2 2 2 2" xfId="230"/>
    <cellStyle name="Percent 3 2 2 2 2 2" xfId="975"/>
    <cellStyle name="Percent 3 2 2 2 2 2 2" xfId="2469"/>
    <cellStyle name="Percent 3 2 2 2 2 2 2 2" xfId="6951"/>
    <cellStyle name="Percent 3 2 2 2 2 2 2 2 2" xfId="15981"/>
    <cellStyle name="Percent 3 2 2 2 2 2 2 3" xfId="11499"/>
    <cellStyle name="Percent 3 2 2 2 2 2 3" xfId="3963"/>
    <cellStyle name="Percent 3 2 2 2 2 2 3 2" xfId="8445"/>
    <cellStyle name="Percent 3 2 2 2 2 2 3 2 2" xfId="17475"/>
    <cellStyle name="Percent 3 2 2 2 2 2 3 3" xfId="12993"/>
    <cellStyle name="Percent 3 2 2 2 2 2 4" xfId="5457"/>
    <cellStyle name="Percent 3 2 2 2 2 2 4 2" xfId="14487"/>
    <cellStyle name="Percent 3 2 2 2 2 2 5" xfId="10005"/>
    <cellStyle name="Percent 3 2 2 2 2 3" xfId="1724"/>
    <cellStyle name="Percent 3 2 2 2 2 3 2" xfId="6206"/>
    <cellStyle name="Percent 3 2 2 2 2 3 2 2" xfId="15236"/>
    <cellStyle name="Percent 3 2 2 2 2 3 3" xfId="10754"/>
    <cellStyle name="Percent 3 2 2 2 2 4" xfId="3218"/>
    <cellStyle name="Percent 3 2 2 2 2 4 2" xfId="7700"/>
    <cellStyle name="Percent 3 2 2 2 2 4 2 2" xfId="16730"/>
    <cellStyle name="Percent 3 2 2 2 2 4 3" xfId="12248"/>
    <cellStyle name="Percent 3 2 2 2 2 5" xfId="4712"/>
    <cellStyle name="Percent 3 2 2 2 2 5 2" xfId="13742"/>
    <cellStyle name="Percent 3 2 2 2 2 6" xfId="9260"/>
    <cellStyle name="Percent 3 2 2 2 3" xfId="416"/>
    <cellStyle name="Percent 3 2 2 2 3 2" xfId="1163"/>
    <cellStyle name="Percent 3 2 2 2 3 2 2" xfId="2657"/>
    <cellStyle name="Percent 3 2 2 2 3 2 2 2" xfId="7139"/>
    <cellStyle name="Percent 3 2 2 2 3 2 2 2 2" xfId="16169"/>
    <cellStyle name="Percent 3 2 2 2 3 2 2 3" xfId="11687"/>
    <cellStyle name="Percent 3 2 2 2 3 2 3" xfId="4151"/>
    <cellStyle name="Percent 3 2 2 2 3 2 3 2" xfId="8633"/>
    <cellStyle name="Percent 3 2 2 2 3 2 3 2 2" xfId="17663"/>
    <cellStyle name="Percent 3 2 2 2 3 2 3 3" xfId="13181"/>
    <cellStyle name="Percent 3 2 2 2 3 2 4" xfId="5645"/>
    <cellStyle name="Percent 3 2 2 2 3 2 4 2" xfId="14675"/>
    <cellStyle name="Percent 3 2 2 2 3 2 5" xfId="10193"/>
    <cellStyle name="Percent 3 2 2 2 3 3" xfId="1910"/>
    <cellStyle name="Percent 3 2 2 2 3 3 2" xfId="6392"/>
    <cellStyle name="Percent 3 2 2 2 3 3 2 2" xfId="15422"/>
    <cellStyle name="Percent 3 2 2 2 3 3 3" xfId="10940"/>
    <cellStyle name="Percent 3 2 2 2 3 4" xfId="3404"/>
    <cellStyle name="Percent 3 2 2 2 3 4 2" xfId="7886"/>
    <cellStyle name="Percent 3 2 2 2 3 4 2 2" xfId="16916"/>
    <cellStyle name="Percent 3 2 2 2 3 4 3" xfId="12434"/>
    <cellStyle name="Percent 3 2 2 2 3 5" xfId="4898"/>
    <cellStyle name="Percent 3 2 2 2 3 5 2" xfId="13928"/>
    <cellStyle name="Percent 3 2 2 2 3 6" xfId="9446"/>
    <cellStyle name="Percent 3 2 2 2 4" xfId="602"/>
    <cellStyle name="Percent 3 2 2 2 4 2" xfId="1349"/>
    <cellStyle name="Percent 3 2 2 2 4 2 2" xfId="2843"/>
    <cellStyle name="Percent 3 2 2 2 4 2 2 2" xfId="7325"/>
    <cellStyle name="Percent 3 2 2 2 4 2 2 2 2" xfId="16355"/>
    <cellStyle name="Percent 3 2 2 2 4 2 2 3" xfId="11873"/>
    <cellStyle name="Percent 3 2 2 2 4 2 3" xfId="4337"/>
    <cellStyle name="Percent 3 2 2 2 4 2 3 2" xfId="8819"/>
    <cellStyle name="Percent 3 2 2 2 4 2 3 2 2" xfId="17849"/>
    <cellStyle name="Percent 3 2 2 2 4 2 3 3" xfId="13367"/>
    <cellStyle name="Percent 3 2 2 2 4 2 4" xfId="5831"/>
    <cellStyle name="Percent 3 2 2 2 4 2 4 2" xfId="14861"/>
    <cellStyle name="Percent 3 2 2 2 4 2 5" xfId="10379"/>
    <cellStyle name="Percent 3 2 2 2 4 3" xfId="2096"/>
    <cellStyle name="Percent 3 2 2 2 4 3 2" xfId="6578"/>
    <cellStyle name="Percent 3 2 2 2 4 3 2 2" xfId="15608"/>
    <cellStyle name="Percent 3 2 2 2 4 3 3" xfId="11126"/>
    <cellStyle name="Percent 3 2 2 2 4 4" xfId="3590"/>
    <cellStyle name="Percent 3 2 2 2 4 4 2" xfId="8072"/>
    <cellStyle name="Percent 3 2 2 2 4 4 2 2" xfId="17102"/>
    <cellStyle name="Percent 3 2 2 2 4 4 3" xfId="12620"/>
    <cellStyle name="Percent 3 2 2 2 4 5" xfId="5084"/>
    <cellStyle name="Percent 3 2 2 2 4 5 2" xfId="14114"/>
    <cellStyle name="Percent 3 2 2 2 4 6" xfId="9632"/>
    <cellStyle name="Percent 3 2 2 2 5" xfId="789"/>
    <cellStyle name="Percent 3 2 2 2 5 2" xfId="2283"/>
    <cellStyle name="Percent 3 2 2 2 5 2 2" xfId="6765"/>
    <cellStyle name="Percent 3 2 2 2 5 2 2 2" xfId="15795"/>
    <cellStyle name="Percent 3 2 2 2 5 2 3" xfId="11313"/>
    <cellStyle name="Percent 3 2 2 2 5 3" xfId="3777"/>
    <cellStyle name="Percent 3 2 2 2 5 3 2" xfId="8259"/>
    <cellStyle name="Percent 3 2 2 2 5 3 2 2" xfId="17289"/>
    <cellStyle name="Percent 3 2 2 2 5 3 3" xfId="12807"/>
    <cellStyle name="Percent 3 2 2 2 5 4" xfId="5271"/>
    <cellStyle name="Percent 3 2 2 2 5 4 2" xfId="14301"/>
    <cellStyle name="Percent 3 2 2 2 5 5" xfId="9819"/>
    <cellStyle name="Percent 3 2 2 2 6" xfId="1538"/>
    <cellStyle name="Percent 3 2 2 2 6 2" xfId="6020"/>
    <cellStyle name="Percent 3 2 2 2 6 2 2" xfId="15050"/>
    <cellStyle name="Percent 3 2 2 2 6 3" xfId="10568"/>
    <cellStyle name="Percent 3 2 2 2 7" xfId="3032"/>
    <cellStyle name="Percent 3 2 2 2 7 2" xfId="7514"/>
    <cellStyle name="Percent 3 2 2 2 7 2 2" xfId="16544"/>
    <cellStyle name="Percent 3 2 2 2 7 3" xfId="12062"/>
    <cellStyle name="Percent 3 2 2 2 8" xfId="4526"/>
    <cellStyle name="Percent 3 2 2 2 8 2" xfId="13556"/>
    <cellStyle name="Percent 3 2 2 2 9" xfId="9074"/>
    <cellStyle name="Percent 3 2 2 3" xfId="67"/>
    <cellStyle name="Percent 3 2 2 3 2" xfId="253"/>
    <cellStyle name="Percent 3 2 2 3 2 2" xfId="998"/>
    <cellStyle name="Percent 3 2 2 3 2 2 2" xfId="2492"/>
    <cellStyle name="Percent 3 2 2 3 2 2 2 2" xfId="6974"/>
    <cellStyle name="Percent 3 2 2 3 2 2 2 2 2" xfId="16004"/>
    <cellStyle name="Percent 3 2 2 3 2 2 2 3" xfId="11522"/>
    <cellStyle name="Percent 3 2 2 3 2 2 3" xfId="3986"/>
    <cellStyle name="Percent 3 2 2 3 2 2 3 2" xfId="8468"/>
    <cellStyle name="Percent 3 2 2 3 2 2 3 2 2" xfId="17498"/>
    <cellStyle name="Percent 3 2 2 3 2 2 3 3" xfId="13016"/>
    <cellStyle name="Percent 3 2 2 3 2 2 4" xfId="5480"/>
    <cellStyle name="Percent 3 2 2 3 2 2 4 2" xfId="14510"/>
    <cellStyle name="Percent 3 2 2 3 2 2 5" xfId="10028"/>
    <cellStyle name="Percent 3 2 2 3 2 3" xfId="1747"/>
    <cellStyle name="Percent 3 2 2 3 2 3 2" xfId="6229"/>
    <cellStyle name="Percent 3 2 2 3 2 3 2 2" xfId="15259"/>
    <cellStyle name="Percent 3 2 2 3 2 3 3" xfId="10777"/>
    <cellStyle name="Percent 3 2 2 3 2 4" xfId="3241"/>
    <cellStyle name="Percent 3 2 2 3 2 4 2" xfId="7723"/>
    <cellStyle name="Percent 3 2 2 3 2 4 2 2" xfId="16753"/>
    <cellStyle name="Percent 3 2 2 3 2 4 3" xfId="12271"/>
    <cellStyle name="Percent 3 2 2 3 2 5" xfId="4735"/>
    <cellStyle name="Percent 3 2 2 3 2 5 2" xfId="13765"/>
    <cellStyle name="Percent 3 2 2 3 2 6" xfId="9283"/>
    <cellStyle name="Percent 3 2 2 3 3" xfId="439"/>
    <cellStyle name="Percent 3 2 2 3 3 2" xfId="1186"/>
    <cellStyle name="Percent 3 2 2 3 3 2 2" xfId="2680"/>
    <cellStyle name="Percent 3 2 2 3 3 2 2 2" xfId="7162"/>
    <cellStyle name="Percent 3 2 2 3 3 2 2 2 2" xfId="16192"/>
    <cellStyle name="Percent 3 2 2 3 3 2 2 3" xfId="11710"/>
    <cellStyle name="Percent 3 2 2 3 3 2 3" xfId="4174"/>
    <cellStyle name="Percent 3 2 2 3 3 2 3 2" xfId="8656"/>
    <cellStyle name="Percent 3 2 2 3 3 2 3 2 2" xfId="17686"/>
    <cellStyle name="Percent 3 2 2 3 3 2 3 3" xfId="13204"/>
    <cellStyle name="Percent 3 2 2 3 3 2 4" xfId="5668"/>
    <cellStyle name="Percent 3 2 2 3 3 2 4 2" xfId="14698"/>
    <cellStyle name="Percent 3 2 2 3 3 2 5" xfId="10216"/>
    <cellStyle name="Percent 3 2 2 3 3 3" xfId="1933"/>
    <cellStyle name="Percent 3 2 2 3 3 3 2" xfId="6415"/>
    <cellStyle name="Percent 3 2 2 3 3 3 2 2" xfId="15445"/>
    <cellStyle name="Percent 3 2 2 3 3 3 3" xfId="10963"/>
    <cellStyle name="Percent 3 2 2 3 3 4" xfId="3427"/>
    <cellStyle name="Percent 3 2 2 3 3 4 2" xfId="7909"/>
    <cellStyle name="Percent 3 2 2 3 3 4 2 2" xfId="16939"/>
    <cellStyle name="Percent 3 2 2 3 3 4 3" xfId="12457"/>
    <cellStyle name="Percent 3 2 2 3 3 5" xfId="4921"/>
    <cellStyle name="Percent 3 2 2 3 3 5 2" xfId="13951"/>
    <cellStyle name="Percent 3 2 2 3 3 6" xfId="9469"/>
    <cellStyle name="Percent 3 2 2 3 4" xfId="625"/>
    <cellStyle name="Percent 3 2 2 3 4 2" xfId="1372"/>
    <cellStyle name="Percent 3 2 2 3 4 2 2" xfId="2866"/>
    <cellStyle name="Percent 3 2 2 3 4 2 2 2" xfId="7348"/>
    <cellStyle name="Percent 3 2 2 3 4 2 2 2 2" xfId="16378"/>
    <cellStyle name="Percent 3 2 2 3 4 2 2 3" xfId="11896"/>
    <cellStyle name="Percent 3 2 2 3 4 2 3" xfId="4360"/>
    <cellStyle name="Percent 3 2 2 3 4 2 3 2" xfId="8842"/>
    <cellStyle name="Percent 3 2 2 3 4 2 3 2 2" xfId="17872"/>
    <cellStyle name="Percent 3 2 2 3 4 2 3 3" xfId="13390"/>
    <cellStyle name="Percent 3 2 2 3 4 2 4" xfId="5854"/>
    <cellStyle name="Percent 3 2 2 3 4 2 4 2" xfId="14884"/>
    <cellStyle name="Percent 3 2 2 3 4 2 5" xfId="10402"/>
    <cellStyle name="Percent 3 2 2 3 4 3" xfId="2119"/>
    <cellStyle name="Percent 3 2 2 3 4 3 2" xfId="6601"/>
    <cellStyle name="Percent 3 2 2 3 4 3 2 2" xfId="15631"/>
    <cellStyle name="Percent 3 2 2 3 4 3 3" xfId="11149"/>
    <cellStyle name="Percent 3 2 2 3 4 4" xfId="3613"/>
    <cellStyle name="Percent 3 2 2 3 4 4 2" xfId="8095"/>
    <cellStyle name="Percent 3 2 2 3 4 4 2 2" xfId="17125"/>
    <cellStyle name="Percent 3 2 2 3 4 4 3" xfId="12643"/>
    <cellStyle name="Percent 3 2 2 3 4 5" xfId="5107"/>
    <cellStyle name="Percent 3 2 2 3 4 5 2" xfId="14137"/>
    <cellStyle name="Percent 3 2 2 3 4 6" xfId="9655"/>
    <cellStyle name="Percent 3 2 2 3 5" xfId="812"/>
    <cellStyle name="Percent 3 2 2 3 5 2" xfId="2306"/>
    <cellStyle name="Percent 3 2 2 3 5 2 2" xfId="6788"/>
    <cellStyle name="Percent 3 2 2 3 5 2 2 2" xfId="15818"/>
    <cellStyle name="Percent 3 2 2 3 5 2 3" xfId="11336"/>
    <cellStyle name="Percent 3 2 2 3 5 3" xfId="3800"/>
    <cellStyle name="Percent 3 2 2 3 5 3 2" xfId="8282"/>
    <cellStyle name="Percent 3 2 2 3 5 3 2 2" xfId="17312"/>
    <cellStyle name="Percent 3 2 2 3 5 3 3" xfId="12830"/>
    <cellStyle name="Percent 3 2 2 3 5 4" xfId="5294"/>
    <cellStyle name="Percent 3 2 2 3 5 4 2" xfId="14324"/>
    <cellStyle name="Percent 3 2 2 3 5 5" xfId="9842"/>
    <cellStyle name="Percent 3 2 2 3 6" xfId="1561"/>
    <cellStyle name="Percent 3 2 2 3 6 2" xfId="6043"/>
    <cellStyle name="Percent 3 2 2 3 6 2 2" xfId="15073"/>
    <cellStyle name="Percent 3 2 2 3 6 3" xfId="10591"/>
    <cellStyle name="Percent 3 2 2 3 7" xfId="3055"/>
    <cellStyle name="Percent 3 2 2 3 7 2" xfId="7537"/>
    <cellStyle name="Percent 3 2 2 3 7 2 2" xfId="16567"/>
    <cellStyle name="Percent 3 2 2 3 7 3" xfId="12085"/>
    <cellStyle name="Percent 3 2 2 3 8" xfId="4549"/>
    <cellStyle name="Percent 3 2 2 3 8 2" xfId="13579"/>
    <cellStyle name="Percent 3 2 2 3 9" xfId="9097"/>
    <cellStyle name="Percent 3 2 2 4" xfId="91"/>
    <cellStyle name="Percent 3 2 2 4 2" xfId="277"/>
    <cellStyle name="Percent 3 2 2 4 2 2" xfId="1021"/>
    <cellStyle name="Percent 3 2 2 4 2 2 2" xfId="2515"/>
    <cellStyle name="Percent 3 2 2 4 2 2 2 2" xfId="6997"/>
    <cellStyle name="Percent 3 2 2 4 2 2 2 2 2" xfId="16027"/>
    <cellStyle name="Percent 3 2 2 4 2 2 2 3" xfId="11545"/>
    <cellStyle name="Percent 3 2 2 4 2 2 3" xfId="4009"/>
    <cellStyle name="Percent 3 2 2 4 2 2 3 2" xfId="8491"/>
    <cellStyle name="Percent 3 2 2 4 2 2 3 2 2" xfId="17521"/>
    <cellStyle name="Percent 3 2 2 4 2 2 3 3" xfId="13039"/>
    <cellStyle name="Percent 3 2 2 4 2 2 4" xfId="5503"/>
    <cellStyle name="Percent 3 2 2 4 2 2 4 2" xfId="14533"/>
    <cellStyle name="Percent 3 2 2 4 2 2 5" xfId="10051"/>
    <cellStyle name="Percent 3 2 2 4 2 3" xfId="1771"/>
    <cellStyle name="Percent 3 2 2 4 2 3 2" xfId="6253"/>
    <cellStyle name="Percent 3 2 2 4 2 3 2 2" xfId="15283"/>
    <cellStyle name="Percent 3 2 2 4 2 3 3" xfId="10801"/>
    <cellStyle name="Percent 3 2 2 4 2 4" xfId="3265"/>
    <cellStyle name="Percent 3 2 2 4 2 4 2" xfId="7747"/>
    <cellStyle name="Percent 3 2 2 4 2 4 2 2" xfId="16777"/>
    <cellStyle name="Percent 3 2 2 4 2 4 3" xfId="12295"/>
    <cellStyle name="Percent 3 2 2 4 2 5" xfId="4759"/>
    <cellStyle name="Percent 3 2 2 4 2 5 2" xfId="13789"/>
    <cellStyle name="Percent 3 2 2 4 2 6" xfId="9307"/>
    <cellStyle name="Percent 3 2 2 4 3" xfId="463"/>
    <cellStyle name="Percent 3 2 2 4 3 2" xfId="1210"/>
    <cellStyle name="Percent 3 2 2 4 3 2 2" xfId="2704"/>
    <cellStyle name="Percent 3 2 2 4 3 2 2 2" xfId="7186"/>
    <cellStyle name="Percent 3 2 2 4 3 2 2 2 2" xfId="16216"/>
    <cellStyle name="Percent 3 2 2 4 3 2 2 3" xfId="11734"/>
    <cellStyle name="Percent 3 2 2 4 3 2 3" xfId="4198"/>
    <cellStyle name="Percent 3 2 2 4 3 2 3 2" xfId="8680"/>
    <cellStyle name="Percent 3 2 2 4 3 2 3 2 2" xfId="17710"/>
    <cellStyle name="Percent 3 2 2 4 3 2 3 3" xfId="13228"/>
    <cellStyle name="Percent 3 2 2 4 3 2 4" xfId="5692"/>
    <cellStyle name="Percent 3 2 2 4 3 2 4 2" xfId="14722"/>
    <cellStyle name="Percent 3 2 2 4 3 2 5" xfId="10240"/>
    <cellStyle name="Percent 3 2 2 4 3 3" xfId="1957"/>
    <cellStyle name="Percent 3 2 2 4 3 3 2" xfId="6439"/>
    <cellStyle name="Percent 3 2 2 4 3 3 2 2" xfId="15469"/>
    <cellStyle name="Percent 3 2 2 4 3 3 3" xfId="10987"/>
    <cellStyle name="Percent 3 2 2 4 3 4" xfId="3451"/>
    <cellStyle name="Percent 3 2 2 4 3 4 2" xfId="7933"/>
    <cellStyle name="Percent 3 2 2 4 3 4 2 2" xfId="16963"/>
    <cellStyle name="Percent 3 2 2 4 3 4 3" xfId="12481"/>
    <cellStyle name="Percent 3 2 2 4 3 5" xfId="4945"/>
    <cellStyle name="Percent 3 2 2 4 3 5 2" xfId="13975"/>
    <cellStyle name="Percent 3 2 2 4 3 6" xfId="9493"/>
    <cellStyle name="Percent 3 2 2 4 4" xfId="649"/>
    <cellStyle name="Percent 3 2 2 4 4 2" xfId="1396"/>
    <cellStyle name="Percent 3 2 2 4 4 2 2" xfId="2890"/>
    <cellStyle name="Percent 3 2 2 4 4 2 2 2" xfId="7372"/>
    <cellStyle name="Percent 3 2 2 4 4 2 2 2 2" xfId="16402"/>
    <cellStyle name="Percent 3 2 2 4 4 2 2 3" xfId="11920"/>
    <cellStyle name="Percent 3 2 2 4 4 2 3" xfId="4384"/>
    <cellStyle name="Percent 3 2 2 4 4 2 3 2" xfId="8866"/>
    <cellStyle name="Percent 3 2 2 4 4 2 3 2 2" xfId="17896"/>
    <cellStyle name="Percent 3 2 2 4 4 2 3 3" xfId="13414"/>
    <cellStyle name="Percent 3 2 2 4 4 2 4" xfId="5878"/>
    <cellStyle name="Percent 3 2 2 4 4 2 4 2" xfId="14908"/>
    <cellStyle name="Percent 3 2 2 4 4 2 5" xfId="10426"/>
    <cellStyle name="Percent 3 2 2 4 4 3" xfId="2143"/>
    <cellStyle name="Percent 3 2 2 4 4 3 2" xfId="6625"/>
    <cellStyle name="Percent 3 2 2 4 4 3 2 2" xfId="15655"/>
    <cellStyle name="Percent 3 2 2 4 4 3 3" xfId="11173"/>
    <cellStyle name="Percent 3 2 2 4 4 4" xfId="3637"/>
    <cellStyle name="Percent 3 2 2 4 4 4 2" xfId="8119"/>
    <cellStyle name="Percent 3 2 2 4 4 4 2 2" xfId="17149"/>
    <cellStyle name="Percent 3 2 2 4 4 4 3" xfId="12667"/>
    <cellStyle name="Percent 3 2 2 4 4 5" xfId="5131"/>
    <cellStyle name="Percent 3 2 2 4 4 5 2" xfId="14161"/>
    <cellStyle name="Percent 3 2 2 4 4 6" xfId="9679"/>
    <cellStyle name="Percent 3 2 2 4 5" xfId="836"/>
    <cellStyle name="Percent 3 2 2 4 5 2" xfId="2330"/>
    <cellStyle name="Percent 3 2 2 4 5 2 2" xfId="6812"/>
    <cellStyle name="Percent 3 2 2 4 5 2 2 2" xfId="15842"/>
    <cellStyle name="Percent 3 2 2 4 5 2 3" xfId="11360"/>
    <cellStyle name="Percent 3 2 2 4 5 3" xfId="3824"/>
    <cellStyle name="Percent 3 2 2 4 5 3 2" xfId="8306"/>
    <cellStyle name="Percent 3 2 2 4 5 3 2 2" xfId="17336"/>
    <cellStyle name="Percent 3 2 2 4 5 3 3" xfId="12854"/>
    <cellStyle name="Percent 3 2 2 4 5 4" xfId="5318"/>
    <cellStyle name="Percent 3 2 2 4 5 4 2" xfId="14348"/>
    <cellStyle name="Percent 3 2 2 4 5 5" xfId="9866"/>
    <cellStyle name="Percent 3 2 2 4 6" xfId="1585"/>
    <cellStyle name="Percent 3 2 2 4 6 2" xfId="6067"/>
    <cellStyle name="Percent 3 2 2 4 6 2 2" xfId="15097"/>
    <cellStyle name="Percent 3 2 2 4 6 3" xfId="10615"/>
    <cellStyle name="Percent 3 2 2 4 7" xfId="3079"/>
    <cellStyle name="Percent 3 2 2 4 7 2" xfId="7561"/>
    <cellStyle name="Percent 3 2 2 4 7 2 2" xfId="16591"/>
    <cellStyle name="Percent 3 2 2 4 7 3" xfId="12109"/>
    <cellStyle name="Percent 3 2 2 4 8" xfId="4573"/>
    <cellStyle name="Percent 3 2 2 4 8 2" xfId="13603"/>
    <cellStyle name="Percent 3 2 2 4 9" xfId="9121"/>
    <cellStyle name="Percent 3 2 2 5" xfId="120"/>
    <cellStyle name="Percent 3 2 2 5 2" xfId="306"/>
    <cellStyle name="Percent 3 2 2 5 2 2" xfId="1049"/>
    <cellStyle name="Percent 3 2 2 5 2 2 2" xfId="2543"/>
    <cellStyle name="Percent 3 2 2 5 2 2 2 2" xfId="7025"/>
    <cellStyle name="Percent 3 2 2 5 2 2 2 2 2" xfId="16055"/>
    <cellStyle name="Percent 3 2 2 5 2 2 2 3" xfId="11573"/>
    <cellStyle name="Percent 3 2 2 5 2 2 3" xfId="4037"/>
    <cellStyle name="Percent 3 2 2 5 2 2 3 2" xfId="8519"/>
    <cellStyle name="Percent 3 2 2 5 2 2 3 2 2" xfId="17549"/>
    <cellStyle name="Percent 3 2 2 5 2 2 3 3" xfId="13067"/>
    <cellStyle name="Percent 3 2 2 5 2 2 4" xfId="5531"/>
    <cellStyle name="Percent 3 2 2 5 2 2 4 2" xfId="14561"/>
    <cellStyle name="Percent 3 2 2 5 2 2 5" xfId="10079"/>
    <cellStyle name="Percent 3 2 2 5 2 3" xfId="1800"/>
    <cellStyle name="Percent 3 2 2 5 2 3 2" xfId="6282"/>
    <cellStyle name="Percent 3 2 2 5 2 3 2 2" xfId="15312"/>
    <cellStyle name="Percent 3 2 2 5 2 3 3" xfId="10830"/>
    <cellStyle name="Percent 3 2 2 5 2 4" xfId="3294"/>
    <cellStyle name="Percent 3 2 2 5 2 4 2" xfId="7776"/>
    <cellStyle name="Percent 3 2 2 5 2 4 2 2" xfId="16806"/>
    <cellStyle name="Percent 3 2 2 5 2 4 3" xfId="12324"/>
    <cellStyle name="Percent 3 2 2 5 2 5" xfId="4788"/>
    <cellStyle name="Percent 3 2 2 5 2 5 2" xfId="13818"/>
    <cellStyle name="Percent 3 2 2 5 2 6" xfId="9336"/>
    <cellStyle name="Percent 3 2 2 5 3" xfId="492"/>
    <cellStyle name="Percent 3 2 2 5 3 2" xfId="1239"/>
    <cellStyle name="Percent 3 2 2 5 3 2 2" xfId="2733"/>
    <cellStyle name="Percent 3 2 2 5 3 2 2 2" xfId="7215"/>
    <cellStyle name="Percent 3 2 2 5 3 2 2 2 2" xfId="16245"/>
    <cellStyle name="Percent 3 2 2 5 3 2 2 3" xfId="11763"/>
    <cellStyle name="Percent 3 2 2 5 3 2 3" xfId="4227"/>
    <cellStyle name="Percent 3 2 2 5 3 2 3 2" xfId="8709"/>
    <cellStyle name="Percent 3 2 2 5 3 2 3 2 2" xfId="17739"/>
    <cellStyle name="Percent 3 2 2 5 3 2 3 3" xfId="13257"/>
    <cellStyle name="Percent 3 2 2 5 3 2 4" xfId="5721"/>
    <cellStyle name="Percent 3 2 2 5 3 2 4 2" xfId="14751"/>
    <cellStyle name="Percent 3 2 2 5 3 2 5" xfId="10269"/>
    <cellStyle name="Percent 3 2 2 5 3 3" xfId="1986"/>
    <cellStyle name="Percent 3 2 2 5 3 3 2" xfId="6468"/>
    <cellStyle name="Percent 3 2 2 5 3 3 2 2" xfId="15498"/>
    <cellStyle name="Percent 3 2 2 5 3 3 3" xfId="11016"/>
    <cellStyle name="Percent 3 2 2 5 3 4" xfId="3480"/>
    <cellStyle name="Percent 3 2 2 5 3 4 2" xfId="7962"/>
    <cellStyle name="Percent 3 2 2 5 3 4 2 2" xfId="16992"/>
    <cellStyle name="Percent 3 2 2 5 3 4 3" xfId="12510"/>
    <cellStyle name="Percent 3 2 2 5 3 5" xfId="4974"/>
    <cellStyle name="Percent 3 2 2 5 3 5 2" xfId="14004"/>
    <cellStyle name="Percent 3 2 2 5 3 6" xfId="9522"/>
    <cellStyle name="Percent 3 2 2 5 4" xfId="678"/>
    <cellStyle name="Percent 3 2 2 5 4 2" xfId="1425"/>
    <cellStyle name="Percent 3 2 2 5 4 2 2" xfId="2919"/>
    <cellStyle name="Percent 3 2 2 5 4 2 2 2" xfId="7401"/>
    <cellStyle name="Percent 3 2 2 5 4 2 2 2 2" xfId="16431"/>
    <cellStyle name="Percent 3 2 2 5 4 2 2 3" xfId="11949"/>
    <cellStyle name="Percent 3 2 2 5 4 2 3" xfId="4413"/>
    <cellStyle name="Percent 3 2 2 5 4 2 3 2" xfId="8895"/>
    <cellStyle name="Percent 3 2 2 5 4 2 3 2 2" xfId="17925"/>
    <cellStyle name="Percent 3 2 2 5 4 2 3 3" xfId="13443"/>
    <cellStyle name="Percent 3 2 2 5 4 2 4" xfId="5907"/>
    <cellStyle name="Percent 3 2 2 5 4 2 4 2" xfId="14937"/>
    <cellStyle name="Percent 3 2 2 5 4 2 5" xfId="10455"/>
    <cellStyle name="Percent 3 2 2 5 4 3" xfId="2172"/>
    <cellStyle name="Percent 3 2 2 5 4 3 2" xfId="6654"/>
    <cellStyle name="Percent 3 2 2 5 4 3 2 2" xfId="15684"/>
    <cellStyle name="Percent 3 2 2 5 4 3 3" xfId="11202"/>
    <cellStyle name="Percent 3 2 2 5 4 4" xfId="3666"/>
    <cellStyle name="Percent 3 2 2 5 4 4 2" xfId="8148"/>
    <cellStyle name="Percent 3 2 2 5 4 4 2 2" xfId="17178"/>
    <cellStyle name="Percent 3 2 2 5 4 4 3" xfId="12696"/>
    <cellStyle name="Percent 3 2 2 5 4 5" xfId="5160"/>
    <cellStyle name="Percent 3 2 2 5 4 5 2" xfId="14190"/>
    <cellStyle name="Percent 3 2 2 5 4 6" xfId="9708"/>
    <cellStyle name="Percent 3 2 2 5 5" xfId="865"/>
    <cellStyle name="Percent 3 2 2 5 5 2" xfId="2359"/>
    <cellStyle name="Percent 3 2 2 5 5 2 2" xfId="6841"/>
    <cellStyle name="Percent 3 2 2 5 5 2 2 2" xfId="15871"/>
    <cellStyle name="Percent 3 2 2 5 5 2 3" xfId="11389"/>
    <cellStyle name="Percent 3 2 2 5 5 3" xfId="3853"/>
    <cellStyle name="Percent 3 2 2 5 5 3 2" xfId="8335"/>
    <cellStyle name="Percent 3 2 2 5 5 3 2 2" xfId="17365"/>
    <cellStyle name="Percent 3 2 2 5 5 3 3" xfId="12883"/>
    <cellStyle name="Percent 3 2 2 5 5 4" xfId="5347"/>
    <cellStyle name="Percent 3 2 2 5 5 4 2" xfId="14377"/>
    <cellStyle name="Percent 3 2 2 5 5 5" xfId="9895"/>
    <cellStyle name="Percent 3 2 2 5 6" xfId="1614"/>
    <cellStyle name="Percent 3 2 2 5 6 2" xfId="6096"/>
    <cellStyle name="Percent 3 2 2 5 6 2 2" xfId="15126"/>
    <cellStyle name="Percent 3 2 2 5 6 3" xfId="10644"/>
    <cellStyle name="Percent 3 2 2 5 7" xfId="3108"/>
    <cellStyle name="Percent 3 2 2 5 7 2" xfId="7590"/>
    <cellStyle name="Percent 3 2 2 5 7 2 2" xfId="16620"/>
    <cellStyle name="Percent 3 2 2 5 7 3" xfId="12138"/>
    <cellStyle name="Percent 3 2 2 5 8" xfId="4602"/>
    <cellStyle name="Percent 3 2 2 5 8 2" xfId="13632"/>
    <cellStyle name="Percent 3 2 2 5 9" xfId="9150"/>
    <cellStyle name="Percent 3 2 2 6" xfId="138"/>
    <cellStyle name="Percent 3 2 2 6 2" xfId="324"/>
    <cellStyle name="Percent 3 2 2 6 2 2" xfId="1067"/>
    <cellStyle name="Percent 3 2 2 6 2 2 2" xfId="2561"/>
    <cellStyle name="Percent 3 2 2 6 2 2 2 2" xfId="7043"/>
    <cellStyle name="Percent 3 2 2 6 2 2 2 2 2" xfId="16073"/>
    <cellStyle name="Percent 3 2 2 6 2 2 2 3" xfId="11591"/>
    <cellStyle name="Percent 3 2 2 6 2 2 3" xfId="4055"/>
    <cellStyle name="Percent 3 2 2 6 2 2 3 2" xfId="8537"/>
    <cellStyle name="Percent 3 2 2 6 2 2 3 2 2" xfId="17567"/>
    <cellStyle name="Percent 3 2 2 6 2 2 3 3" xfId="13085"/>
    <cellStyle name="Percent 3 2 2 6 2 2 4" xfId="5549"/>
    <cellStyle name="Percent 3 2 2 6 2 2 4 2" xfId="14579"/>
    <cellStyle name="Percent 3 2 2 6 2 2 5" xfId="10097"/>
    <cellStyle name="Percent 3 2 2 6 2 3" xfId="1818"/>
    <cellStyle name="Percent 3 2 2 6 2 3 2" xfId="6300"/>
    <cellStyle name="Percent 3 2 2 6 2 3 2 2" xfId="15330"/>
    <cellStyle name="Percent 3 2 2 6 2 3 3" xfId="10848"/>
    <cellStyle name="Percent 3 2 2 6 2 4" xfId="3312"/>
    <cellStyle name="Percent 3 2 2 6 2 4 2" xfId="7794"/>
    <cellStyle name="Percent 3 2 2 6 2 4 2 2" xfId="16824"/>
    <cellStyle name="Percent 3 2 2 6 2 4 3" xfId="12342"/>
    <cellStyle name="Percent 3 2 2 6 2 5" xfId="4806"/>
    <cellStyle name="Percent 3 2 2 6 2 5 2" xfId="13836"/>
    <cellStyle name="Percent 3 2 2 6 2 6" xfId="9354"/>
    <cellStyle name="Percent 3 2 2 6 3" xfId="510"/>
    <cellStyle name="Percent 3 2 2 6 3 2" xfId="1257"/>
    <cellStyle name="Percent 3 2 2 6 3 2 2" xfId="2751"/>
    <cellStyle name="Percent 3 2 2 6 3 2 2 2" xfId="7233"/>
    <cellStyle name="Percent 3 2 2 6 3 2 2 2 2" xfId="16263"/>
    <cellStyle name="Percent 3 2 2 6 3 2 2 3" xfId="11781"/>
    <cellStyle name="Percent 3 2 2 6 3 2 3" xfId="4245"/>
    <cellStyle name="Percent 3 2 2 6 3 2 3 2" xfId="8727"/>
    <cellStyle name="Percent 3 2 2 6 3 2 3 2 2" xfId="17757"/>
    <cellStyle name="Percent 3 2 2 6 3 2 3 3" xfId="13275"/>
    <cellStyle name="Percent 3 2 2 6 3 2 4" xfId="5739"/>
    <cellStyle name="Percent 3 2 2 6 3 2 4 2" xfId="14769"/>
    <cellStyle name="Percent 3 2 2 6 3 2 5" xfId="10287"/>
    <cellStyle name="Percent 3 2 2 6 3 3" xfId="2004"/>
    <cellStyle name="Percent 3 2 2 6 3 3 2" xfId="6486"/>
    <cellStyle name="Percent 3 2 2 6 3 3 2 2" xfId="15516"/>
    <cellStyle name="Percent 3 2 2 6 3 3 3" xfId="11034"/>
    <cellStyle name="Percent 3 2 2 6 3 4" xfId="3498"/>
    <cellStyle name="Percent 3 2 2 6 3 4 2" xfId="7980"/>
    <cellStyle name="Percent 3 2 2 6 3 4 2 2" xfId="17010"/>
    <cellStyle name="Percent 3 2 2 6 3 4 3" xfId="12528"/>
    <cellStyle name="Percent 3 2 2 6 3 5" xfId="4992"/>
    <cellStyle name="Percent 3 2 2 6 3 5 2" xfId="14022"/>
    <cellStyle name="Percent 3 2 2 6 3 6" xfId="9540"/>
    <cellStyle name="Percent 3 2 2 6 4" xfId="696"/>
    <cellStyle name="Percent 3 2 2 6 4 2" xfId="1443"/>
    <cellStyle name="Percent 3 2 2 6 4 2 2" xfId="2937"/>
    <cellStyle name="Percent 3 2 2 6 4 2 2 2" xfId="7419"/>
    <cellStyle name="Percent 3 2 2 6 4 2 2 2 2" xfId="16449"/>
    <cellStyle name="Percent 3 2 2 6 4 2 2 3" xfId="11967"/>
    <cellStyle name="Percent 3 2 2 6 4 2 3" xfId="4431"/>
    <cellStyle name="Percent 3 2 2 6 4 2 3 2" xfId="8913"/>
    <cellStyle name="Percent 3 2 2 6 4 2 3 2 2" xfId="17943"/>
    <cellStyle name="Percent 3 2 2 6 4 2 3 3" xfId="13461"/>
    <cellStyle name="Percent 3 2 2 6 4 2 4" xfId="5925"/>
    <cellStyle name="Percent 3 2 2 6 4 2 4 2" xfId="14955"/>
    <cellStyle name="Percent 3 2 2 6 4 2 5" xfId="10473"/>
    <cellStyle name="Percent 3 2 2 6 4 3" xfId="2190"/>
    <cellStyle name="Percent 3 2 2 6 4 3 2" xfId="6672"/>
    <cellStyle name="Percent 3 2 2 6 4 3 2 2" xfId="15702"/>
    <cellStyle name="Percent 3 2 2 6 4 3 3" xfId="11220"/>
    <cellStyle name="Percent 3 2 2 6 4 4" xfId="3684"/>
    <cellStyle name="Percent 3 2 2 6 4 4 2" xfId="8166"/>
    <cellStyle name="Percent 3 2 2 6 4 4 2 2" xfId="17196"/>
    <cellStyle name="Percent 3 2 2 6 4 4 3" xfId="12714"/>
    <cellStyle name="Percent 3 2 2 6 4 5" xfId="5178"/>
    <cellStyle name="Percent 3 2 2 6 4 5 2" xfId="14208"/>
    <cellStyle name="Percent 3 2 2 6 4 6" xfId="9726"/>
    <cellStyle name="Percent 3 2 2 6 5" xfId="883"/>
    <cellStyle name="Percent 3 2 2 6 5 2" xfId="2377"/>
    <cellStyle name="Percent 3 2 2 6 5 2 2" xfId="6859"/>
    <cellStyle name="Percent 3 2 2 6 5 2 2 2" xfId="15889"/>
    <cellStyle name="Percent 3 2 2 6 5 2 3" xfId="11407"/>
    <cellStyle name="Percent 3 2 2 6 5 3" xfId="3871"/>
    <cellStyle name="Percent 3 2 2 6 5 3 2" xfId="8353"/>
    <cellStyle name="Percent 3 2 2 6 5 3 2 2" xfId="17383"/>
    <cellStyle name="Percent 3 2 2 6 5 3 3" xfId="12901"/>
    <cellStyle name="Percent 3 2 2 6 5 4" xfId="5365"/>
    <cellStyle name="Percent 3 2 2 6 5 4 2" xfId="14395"/>
    <cellStyle name="Percent 3 2 2 6 5 5" xfId="9913"/>
    <cellStyle name="Percent 3 2 2 6 6" xfId="1632"/>
    <cellStyle name="Percent 3 2 2 6 6 2" xfId="6114"/>
    <cellStyle name="Percent 3 2 2 6 6 2 2" xfId="15144"/>
    <cellStyle name="Percent 3 2 2 6 6 3" xfId="10662"/>
    <cellStyle name="Percent 3 2 2 6 7" xfId="3126"/>
    <cellStyle name="Percent 3 2 2 6 7 2" xfId="7608"/>
    <cellStyle name="Percent 3 2 2 6 7 2 2" xfId="16638"/>
    <cellStyle name="Percent 3 2 2 6 7 3" xfId="12156"/>
    <cellStyle name="Percent 3 2 2 6 8" xfId="4620"/>
    <cellStyle name="Percent 3 2 2 6 8 2" xfId="13650"/>
    <cellStyle name="Percent 3 2 2 6 9" xfId="9168"/>
    <cellStyle name="Percent 3 2 2 7" xfId="161"/>
    <cellStyle name="Percent 3 2 2 7 2" xfId="347"/>
    <cellStyle name="Percent 3 2 2 7 2 2" xfId="1090"/>
    <cellStyle name="Percent 3 2 2 7 2 2 2" xfId="2584"/>
    <cellStyle name="Percent 3 2 2 7 2 2 2 2" xfId="7066"/>
    <cellStyle name="Percent 3 2 2 7 2 2 2 2 2" xfId="16096"/>
    <cellStyle name="Percent 3 2 2 7 2 2 2 3" xfId="11614"/>
    <cellStyle name="Percent 3 2 2 7 2 2 3" xfId="4078"/>
    <cellStyle name="Percent 3 2 2 7 2 2 3 2" xfId="8560"/>
    <cellStyle name="Percent 3 2 2 7 2 2 3 2 2" xfId="17590"/>
    <cellStyle name="Percent 3 2 2 7 2 2 3 3" xfId="13108"/>
    <cellStyle name="Percent 3 2 2 7 2 2 4" xfId="5572"/>
    <cellStyle name="Percent 3 2 2 7 2 2 4 2" xfId="14602"/>
    <cellStyle name="Percent 3 2 2 7 2 2 5" xfId="10120"/>
    <cellStyle name="Percent 3 2 2 7 2 3" xfId="1841"/>
    <cellStyle name="Percent 3 2 2 7 2 3 2" xfId="6323"/>
    <cellStyle name="Percent 3 2 2 7 2 3 2 2" xfId="15353"/>
    <cellStyle name="Percent 3 2 2 7 2 3 3" xfId="10871"/>
    <cellStyle name="Percent 3 2 2 7 2 4" xfId="3335"/>
    <cellStyle name="Percent 3 2 2 7 2 4 2" xfId="7817"/>
    <cellStyle name="Percent 3 2 2 7 2 4 2 2" xfId="16847"/>
    <cellStyle name="Percent 3 2 2 7 2 4 3" xfId="12365"/>
    <cellStyle name="Percent 3 2 2 7 2 5" xfId="4829"/>
    <cellStyle name="Percent 3 2 2 7 2 5 2" xfId="13859"/>
    <cellStyle name="Percent 3 2 2 7 2 6" xfId="9377"/>
    <cellStyle name="Percent 3 2 2 7 3" xfId="533"/>
    <cellStyle name="Percent 3 2 2 7 3 2" xfId="1280"/>
    <cellStyle name="Percent 3 2 2 7 3 2 2" xfId="2774"/>
    <cellStyle name="Percent 3 2 2 7 3 2 2 2" xfId="7256"/>
    <cellStyle name="Percent 3 2 2 7 3 2 2 2 2" xfId="16286"/>
    <cellStyle name="Percent 3 2 2 7 3 2 2 3" xfId="11804"/>
    <cellStyle name="Percent 3 2 2 7 3 2 3" xfId="4268"/>
    <cellStyle name="Percent 3 2 2 7 3 2 3 2" xfId="8750"/>
    <cellStyle name="Percent 3 2 2 7 3 2 3 2 2" xfId="17780"/>
    <cellStyle name="Percent 3 2 2 7 3 2 3 3" xfId="13298"/>
    <cellStyle name="Percent 3 2 2 7 3 2 4" xfId="5762"/>
    <cellStyle name="Percent 3 2 2 7 3 2 4 2" xfId="14792"/>
    <cellStyle name="Percent 3 2 2 7 3 2 5" xfId="10310"/>
    <cellStyle name="Percent 3 2 2 7 3 3" xfId="2027"/>
    <cellStyle name="Percent 3 2 2 7 3 3 2" xfId="6509"/>
    <cellStyle name="Percent 3 2 2 7 3 3 2 2" xfId="15539"/>
    <cellStyle name="Percent 3 2 2 7 3 3 3" xfId="11057"/>
    <cellStyle name="Percent 3 2 2 7 3 4" xfId="3521"/>
    <cellStyle name="Percent 3 2 2 7 3 4 2" xfId="8003"/>
    <cellStyle name="Percent 3 2 2 7 3 4 2 2" xfId="17033"/>
    <cellStyle name="Percent 3 2 2 7 3 4 3" xfId="12551"/>
    <cellStyle name="Percent 3 2 2 7 3 5" xfId="5015"/>
    <cellStyle name="Percent 3 2 2 7 3 5 2" xfId="14045"/>
    <cellStyle name="Percent 3 2 2 7 3 6" xfId="9563"/>
    <cellStyle name="Percent 3 2 2 7 4" xfId="719"/>
    <cellStyle name="Percent 3 2 2 7 4 2" xfId="1466"/>
    <cellStyle name="Percent 3 2 2 7 4 2 2" xfId="2960"/>
    <cellStyle name="Percent 3 2 2 7 4 2 2 2" xfId="7442"/>
    <cellStyle name="Percent 3 2 2 7 4 2 2 2 2" xfId="16472"/>
    <cellStyle name="Percent 3 2 2 7 4 2 2 3" xfId="11990"/>
    <cellStyle name="Percent 3 2 2 7 4 2 3" xfId="4454"/>
    <cellStyle name="Percent 3 2 2 7 4 2 3 2" xfId="8936"/>
    <cellStyle name="Percent 3 2 2 7 4 2 3 2 2" xfId="17966"/>
    <cellStyle name="Percent 3 2 2 7 4 2 3 3" xfId="13484"/>
    <cellStyle name="Percent 3 2 2 7 4 2 4" xfId="5948"/>
    <cellStyle name="Percent 3 2 2 7 4 2 4 2" xfId="14978"/>
    <cellStyle name="Percent 3 2 2 7 4 2 5" xfId="10496"/>
    <cellStyle name="Percent 3 2 2 7 4 3" xfId="2213"/>
    <cellStyle name="Percent 3 2 2 7 4 3 2" xfId="6695"/>
    <cellStyle name="Percent 3 2 2 7 4 3 2 2" xfId="15725"/>
    <cellStyle name="Percent 3 2 2 7 4 3 3" xfId="11243"/>
    <cellStyle name="Percent 3 2 2 7 4 4" xfId="3707"/>
    <cellStyle name="Percent 3 2 2 7 4 4 2" xfId="8189"/>
    <cellStyle name="Percent 3 2 2 7 4 4 2 2" xfId="17219"/>
    <cellStyle name="Percent 3 2 2 7 4 4 3" xfId="12737"/>
    <cellStyle name="Percent 3 2 2 7 4 5" xfId="5201"/>
    <cellStyle name="Percent 3 2 2 7 4 5 2" xfId="14231"/>
    <cellStyle name="Percent 3 2 2 7 4 6" xfId="9749"/>
    <cellStyle name="Percent 3 2 2 7 5" xfId="906"/>
    <cellStyle name="Percent 3 2 2 7 5 2" xfId="2400"/>
    <cellStyle name="Percent 3 2 2 7 5 2 2" xfId="6882"/>
    <cellStyle name="Percent 3 2 2 7 5 2 2 2" xfId="15912"/>
    <cellStyle name="Percent 3 2 2 7 5 2 3" xfId="11430"/>
    <cellStyle name="Percent 3 2 2 7 5 3" xfId="3894"/>
    <cellStyle name="Percent 3 2 2 7 5 3 2" xfId="8376"/>
    <cellStyle name="Percent 3 2 2 7 5 3 2 2" xfId="17406"/>
    <cellStyle name="Percent 3 2 2 7 5 3 3" xfId="12924"/>
    <cellStyle name="Percent 3 2 2 7 5 4" xfId="5388"/>
    <cellStyle name="Percent 3 2 2 7 5 4 2" xfId="14418"/>
    <cellStyle name="Percent 3 2 2 7 5 5" xfId="9936"/>
    <cellStyle name="Percent 3 2 2 7 6" xfId="1655"/>
    <cellStyle name="Percent 3 2 2 7 6 2" xfId="6137"/>
    <cellStyle name="Percent 3 2 2 7 6 2 2" xfId="15167"/>
    <cellStyle name="Percent 3 2 2 7 6 3" xfId="10685"/>
    <cellStyle name="Percent 3 2 2 7 7" xfId="3149"/>
    <cellStyle name="Percent 3 2 2 7 7 2" xfId="7631"/>
    <cellStyle name="Percent 3 2 2 7 7 2 2" xfId="16661"/>
    <cellStyle name="Percent 3 2 2 7 7 3" xfId="12179"/>
    <cellStyle name="Percent 3 2 2 7 8" xfId="4643"/>
    <cellStyle name="Percent 3 2 2 7 8 2" xfId="13673"/>
    <cellStyle name="Percent 3 2 2 7 9" xfId="9191"/>
    <cellStyle name="Percent 3 2 2 8" xfId="184"/>
    <cellStyle name="Percent 3 2 2 8 2" xfId="370"/>
    <cellStyle name="Percent 3 2 2 8 2 2" xfId="1113"/>
    <cellStyle name="Percent 3 2 2 8 2 2 2" xfId="2607"/>
    <cellStyle name="Percent 3 2 2 8 2 2 2 2" xfId="7089"/>
    <cellStyle name="Percent 3 2 2 8 2 2 2 2 2" xfId="16119"/>
    <cellStyle name="Percent 3 2 2 8 2 2 2 3" xfId="11637"/>
    <cellStyle name="Percent 3 2 2 8 2 2 3" xfId="4101"/>
    <cellStyle name="Percent 3 2 2 8 2 2 3 2" xfId="8583"/>
    <cellStyle name="Percent 3 2 2 8 2 2 3 2 2" xfId="17613"/>
    <cellStyle name="Percent 3 2 2 8 2 2 3 3" xfId="13131"/>
    <cellStyle name="Percent 3 2 2 8 2 2 4" xfId="5595"/>
    <cellStyle name="Percent 3 2 2 8 2 2 4 2" xfId="14625"/>
    <cellStyle name="Percent 3 2 2 8 2 2 5" xfId="10143"/>
    <cellStyle name="Percent 3 2 2 8 2 3" xfId="1864"/>
    <cellStyle name="Percent 3 2 2 8 2 3 2" xfId="6346"/>
    <cellStyle name="Percent 3 2 2 8 2 3 2 2" xfId="15376"/>
    <cellStyle name="Percent 3 2 2 8 2 3 3" xfId="10894"/>
    <cellStyle name="Percent 3 2 2 8 2 4" xfId="3358"/>
    <cellStyle name="Percent 3 2 2 8 2 4 2" xfId="7840"/>
    <cellStyle name="Percent 3 2 2 8 2 4 2 2" xfId="16870"/>
    <cellStyle name="Percent 3 2 2 8 2 4 3" xfId="12388"/>
    <cellStyle name="Percent 3 2 2 8 2 5" xfId="4852"/>
    <cellStyle name="Percent 3 2 2 8 2 5 2" xfId="13882"/>
    <cellStyle name="Percent 3 2 2 8 2 6" xfId="9400"/>
    <cellStyle name="Percent 3 2 2 8 3" xfId="556"/>
    <cellStyle name="Percent 3 2 2 8 3 2" xfId="1303"/>
    <cellStyle name="Percent 3 2 2 8 3 2 2" xfId="2797"/>
    <cellStyle name="Percent 3 2 2 8 3 2 2 2" xfId="7279"/>
    <cellStyle name="Percent 3 2 2 8 3 2 2 2 2" xfId="16309"/>
    <cellStyle name="Percent 3 2 2 8 3 2 2 3" xfId="11827"/>
    <cellStyle name="Percent 3 2 2 8 3 2 3" xfId="4291"/>
    <cellStyle name="Percent 3 2 2 8 3 2 3 2" xfId="8773"/>
    <cellStyle name="Percent 3 2 2 8 3 2 3 2 2" xfId="17803"/>
    <cellStyle name="Percent 3 2 2 8 3 2 3 3" xfId="13321"/>
    <cellStyle name="Percent 3 2 2 8 3 2 4" xfId="5785"/>
    <cellStyle name="Percent 3 2 2 8 3 2 4 2" xfId="14815"/>
    <cellStyle name="Percent 3 2 2 8 3 2 5" xfId="10333"/>
    <cellStyle name="Percent 3 2 2 8 3 3" xfId="2050"/>
    <cellStyle name="Percent 3 2 2 8 3 3 2" xfId="6532"/>
    <cellStyle name="Percent 3 2 2 8 3 3 2 2" xfId="15562"/>
    <cellStyle name="Percent 3 2 2 8 3 3 3" xfId="11080"/>
    <cellStyle name="Percent 3 2 2 8 3 4" xfId="3544"/>
    <cellStyle name="Percent 3 2 2 8 3 4 2" xfId="8026"/>
    <cellStyle name="Percent 3 2 2 8 3 4 2 2" xfId="17056"/>
    <cellStyle name="Percent 3 2 2 8 3 4 3" xfId="12574"/>
    <cellStyle name="Percent 3 2 2 8 3 5" xfId="5038"/>
    <cellStyle name="Percent 3 2 2 8 3 5 2" xfId="14068"/>
    <cellStyle name="Percent 3 2 2 8 3 6" xfId="9586"/>
    <cellStyle name="Percent 3 2 2 8 4" xfId="742"/>
    <cellStyle name="Percent 3 2 2 8 4 2" xfId="1489"/>
    <cellStyle name="Percent 3 2 2 8 4 2 2" xfId="2983"/>
    <cellStyle name="Percent 3 2 2 8 4 2 2 2" xfId="7465"/>
    <cellStyle name="Percent 3 2 2 8 4 2 2 2 2" xfId="16495"/>
    <cellStyle name="Percent 3 2 2 8 4 2 2 3" xfId="12013"/>
    <cellStyle name="Percent 3 2 2 8 4 2 3" xfId="4477"/>
    <cellStyle name="Percent 3 2 2 8 4 2 3 2" xfId="8959"/>
    <cellStyle name="Percent 3 2 2 8 4 2 3 2 2" xfId="17989"/>
    <cellStyle name="Percent 3 2 2 8 4 2 3 3" xfId="13507"/>
    <cellStyle name="Percent 3 2 2 8 4 2 4" xfId="5971"/>
    <cellStyle name="Percent 3 2 2 8 4 2 4 2" xfId="15001"/>
    <cellStyle name="Percent 3 2 2 8 4 2 5" xfId="10519"/>
    <cellStyle name="Percent 3 2 2 8 4 3" xfId="2236"/>
    <cellStyle name="Percent 3 2 2 8 4 3 2" xfId="6718"/>
    <cellStyle name="Percent 3 2 2 8 4 3 2 2" xfId="15748"/>
    <cellStyle name="Percent 3 2 2 8 4 3 3" xfId="11266"/>
    <cellStyle name="Percent 3 2 2 8 4 4" xfId="3730"/>
    <cellStyle name="Percent 3 2 2 8 4 4 2" xfId="8212"/>
    <cellStyle name="Percent 3 2 2 8 4 4 2 2" xfId="17242"/>
    <cellStyle name="Percent 3 2 2 8 4 4 3" xfId="12760"/>
    <cellStyle name="Percent 3 2 2 8 4 5" xfId="5224"/>
    <cellStyle name="Percent 3 2 2 8 4 5 2" xfId="14254"/>
    <cellStyle name="Percent 3 2 2 8 4 6" xfId="9772"/>
    <cellStyle name="Percent 3 2 2 8 5" xfId="929"/>
    <cellStyle name="Percent 3 2 2 8 5 2" xfId="2423"/>
    <cellStyle name="Percent 3 2 2 8 5 2 2" xfId="6905"/>
    <cellStyle name="Percent 3 2 2 8 5 2 2 2" xfId="15935"/>
    <cellStyle name="Percent 3 2 2 8 5 2 3" xfId="11453"/>
    <cellStyle name="Percent 3 2 2 8 5 3" xfId="3917"/>
    <cellStyle name="Percent 3 2 2 8 5 3 2" xfId="8399"/>
    <cellStyle name="Percent 3 2 2 8 5 3 2 2" xfId="17429"/>
    <cellStyle name="Percent 3 2 2 8 5 3 3" xfId="12947"/>
    <cellStyle name="Percent 3 2 2 8 5 4" xfId="5411"/>
    <cellStyle name="Percent 3 2 2 8 5 4 2" xfId="14441"/>
    <cellStyle name="Percent 3 2 2 8 5 5" xfId="9959"/>
    <cellStyle name="Percent 3 2 2 8 6" xfId="1678"/>
    <cellStyle name="Percent 3 2 2 8 6 2" xfId="6160"/>
    <cellStyle name="Percent 3 2 2 8 6 2 2" xfId="15190"/>
    <cellStyle name="Percent 3 2 2 8 6 3" xfId="10708"/>
    <cellStyle name="Percent 3 2 2 8 7" xfId="3172"/>
    <cellStyle name="Percent 3 2 2 8 7 2" xfId="7654"/>
    <cellStyle name="Percent 3 2 2 8 7 2 2" xfId="16684"/>
    <cellStyle name="Percent 3 2 2 8 7 3" xfId="12202"/>
    <cellStyle name="Percent 3 2 2 8 8" xfId="4666"/>
    <cellStyle name="Percent 3 2 2 8 8 2" xfId="13696"/>
    <cellStyle name="Percent 3 2 2 8 9" xfId="9214"/>
    <cellStyle name="Percent 3 2 2 9" xfId="207"/>
    <cellStyle name="Percent 3 2 2 9 2" xfId="952"/>
    <cellStyle name="Percent 3 2 2 9 2 2" xfId="2446"/>
    <cellStyle name="Percent 3 2 2 9 2 2 2" xfId="6928"/>
    <cellStyle name="Percent 3 2 2 9 2 2 2 2" xfId="15958"/>
    <cellStyle name="Percent 3 2 2 9 2 2 3" xfId="11476"/>
    <cellStyle name="Percent 3 2 2 9 2 3" xfId="3940"/>
    <cellStyle name="Percent 3 2 2 9 2 3 2" xfId="8422"/>
    <cellStyle name="Percent 3 2 2 9 2 3 2 2" xfId="17452"/>
    <cellStyle name="Percent 3 2 2 9 2 3 3" xfId="12970"/>
    <cellStyle name="Percent 3 2 2 9 2 4" xfId="5434"/>
    <cellStyle name="Percent 3 2 2 9 2 4 2" xfId="14464"/>
    <cellStyle name="Percent 3 2 2 9 2 5" xfId="9982"/>
    <cellStyle name="Percent 3 2 2 9 3" xfId="1701"/>
    <cellStyle name="Percent 3 2 2 9 3 2" xfId="6183"/>
    <cellStyle name="Percent 3 2 2 9 3 2 2" xfId="15213"/>
    <cellStyle name="Percent 3 2 2 9 3 3" xfId="10731"/>
    <cellStyle name="Percent 3 2 2 9 4" xfId="3195"/>
    <cellStyle name="Percent 3 2 2 9 4 2" xfId="7677"/>
    <cellStyle name="Percent 3 2 2 9 4 2 2" xfId="16707"/>
    <cellStyle name="Percent 3 2 2 9 4 3" xfId="12225"/>
    <cellStyle name="Percent 3 2 2 9 5" xfId="4689"/>
    <cellStyle name="Percent 3 2 2 9 5 2" xfId="13719"/>
    <cellStyle name="Percent 3 2 2 9 6" xfId="9237"/>
    <cellStyle name="Percent 3 2 3" xfId="34"/>
    <cellStyle name="Percent 3 2 3 2" xfId="220"/>
    <cellStyle name="Percent 3 2 3 2 2" xfId="965"/>
    <cellStyle name="Percent 3 2 3 2 2 2" xfId="2459"/>
    <cellStyle name="Percent 3 2 3 2 2 2 2" xfId="6941"/>
    <cellStyle name="Percent 3 2 3 2 2 2 2 2" xfId="15971"/>
    <cellStyle name="Percent 3 2 3 2 2 2 3" xfId="11489"/>
    <cellStyle name="Percent 3 2 3 2 2 3" xfId="3953"/>
    <cellStyle name="Percent 3 2 3 2 2 3 2" xfId="8435"/>
    <cellStyle name="Percent 3 2 3 2 2 3 2 2" xfId="17465"/>
    <cellStyle name="Percent 3 2 3 2 2 3 3" xfId="12983"/>
    <cellStyle name="Percent 3 2 3 2 2 4" xfId="5447"/>
    <cellStyle name="Percent 3 2 3 2 2 4 2" xfId="14477"/>
    <cellStyle name="Percent 3 2 3 2 2 5" xfId="9995"/>
    <cellStyle name="Percent 3 2 3 2 3" xfId="1714"/>
    <cellStyle name="Percent 3 2 3 2 3 2" xfId="6196"/>
    <cellStyle name="Percent 3 2 3 2 3 2 2" xfId="15226"/>
    <cellStyle name="Percent 3 2 3 2 3 3" xfId="10744"/>
    <cellStyle name="Percent 3 2 3 2 4" xfId="3208"/>
    <cellStyle name="Percent 3 2 3 2 4 2" xfId="7690"/>
    <cellStyle name="Percent 3 2 3 2 4 2 2" xfId="16720"/>
    <cellStyle name="Percent 3 2 3 2 4 3" xfId="12238"/>
    <cellStyle name="Percent 3 2 3 2 5" xfId="4702"/>
    <cellStyle name="Percent 3 2 3 2 5 2" xfId="13732"/>
    <cellStyle name="Percent 3 2 3 2 6" xfId="9250"/>
    <cellStyle name="Percent 3 2 3 3" xfId="406"/>
    <cellStyle name="Percent 3 2 3 3 2" xfId="1153"/>
    <cellStyle name="Percent 3 2 3 3 2 2" xfId="2647"/>
    <cellStyle name="Percent 3 2 3 3 2 2 2" xfId="7129"/>
    <cellStyle name="Percent 3 2 3 3 2 2 2 2" xfId="16159"/>
    <cellStyle name="Percent 3 2 3 3 2 2 3" xfId="11677"/>
    <cellStyle name="Percent 3 2 3 3 2 3" xfId="4141"/>
    <cellStyle name="Percent 3 2 3 3 2 3 2" xfId="8623"/>
    <cellStyle name="Percent 3 2 3 3 2 3 2 2" xfId="17653"/>
    <cellStyle name="Percent 3 2 3 3 2 3 3" xfId="13171"/>
    <cellStyle name="Percent 3 2 3 3 2 4" xfId="5635"/>
    <cellStyle name="Percent 3 2 3 3 2 4 2" xfId="14665"/>
    <cellStyle name="Percent 3 2 3 3 2 5" xfId="10183"/>
    <cellStyle name="Percent 3 2 3 3 3" xfId="1900"/>
    <cellStyle name="Percent 3 2 3 3 3 2" xfId="6382"/>
    <cellStyle name="Percent 3 2 3 3 3 2 2" xfId="15412"/>
    <cellStyle name="Percent 3 2 3 3 3 3" xfId="10930"/>
    <cellStyle name="Percent 3 2 3 3 4" xfId="3394"/>
    <cellStyle name="Percent 3 2 3 3 4 2" xfId="7876"/>
    <cellStyle name="Percent 3 2 3 3 4 2 2" xfId="16906"/>
    <cellStyle name="Percent 3 2 3 3 4 3" xfId="12424"/>
    <cellStyle name="Percent 3 2 3 3 5" xfId="4888"/>
    <cellStyle name="Percent 3 2 3 3 5 2" xfId="13918"/>
    <cellStyle name="Percent 3 2 3 3 6" xfId="9436"/>
    <cellStyle name="Percent 3 2 3 4" xfId="592"/>
    <cellStyle name="Percent 3 2 3 4 2" xfId="1339"/>
    <cellStyle name="Percent 3 2 3 4 2 2" xfId="2833"/>
    <cellStyle name="Percent 3 2 3 4 2 2 2" xfId="7315"/>
    <cellStyle name="Percent 3 2 3 4 2 2 2 2" xfId="16345"/>
    <cellStyle name="Percent 3 2 3 4 2 2 3" xfId="11863"/>
    <cellStyle name="Percent 3 2 3 4 2 3" xfId="4327"/>
    <cellStyle name="Percent 3 2 3 4 2 3 2" xfId="8809"/>
    <cellStyle name="Percent 3 2 3 4 2 3 2 2" xfId="17839"/>
    <cellStyle name="Percent 3 2 3 4 2 3 3" xfId="13357"/>
    <cellStyle name="Percent 3 2 3 4 2 4" xfId="5821"/>
    <cellStyle name="Percent 3 2 3 4 2 4 2" xfId="14851"/>
    <cellStyle name="Percent 3 2 3 4 2 5" xfId="10369"/>
    <cellStyle name="Percent 3 2 3 4 3" xfId="2086"/>
    <cellStyle name="Percent 3 2 3 4 3 2" xfId="6568"/>
    <cellStyle name="Percent 3 2 3 4 3 2 2" xfId="15598"/>
    <cellStyle name="Percent 3 2 3 4 3 3" xfId="11116"/>
    <cellStyle name="Percent 3 2 3 4 4" xfId="3580"/>
    <cellStyle name="Percent 3 2 3 4 4 2" xfId="8062"/>
    <cellStyle name="Percent 3 2 3 4 4 2 2" xfId="17092"/>
    <cellStyle name="Percent 3 2 3 4 4 3" xfId="12610"/>
    <cellStyle name="Percent 3 2 3 4 5" xfId="5074"/>
    <cellStyle name="Percent 3 2 3 4 5 2" xfId="14104"/>
    <cellStyle name="Percent 3 2 3 4 6" xfId="9622"/>
    <cellStyle name="Percent 3 2 3 5" xfId="779"/>
    <cellStyle name="Percent 3 2 3 5 2" xfId="2273"/>
    <cellStyle name="Percent 3 2 3 5 2 2" xfId="6755"/>
    <cellStyle name="Percent 3 2 3 5 2 2 2" xfId="15785"/>
    <cellStyle name="Percent 3 2 3 5 2 3" xfId="11303"/>
    <cellStyle name="Percent 3 2 3 5 3" xfId="3767"/>
    <cellStyle name="Percent 3 2 3 5 3 2" xfId="8249"/>
    <cellStyle name="Percent 3 2 3 5 3 2 2" xfId="17279"/>
    <cellStyle name="Percent 3 2 3 5 3 3" xfId="12797"/>
    <cellStyle name="Percent 3 2 3 5 4" xfId="5261"/>
    <cellStyle name="Percent 3 2 3 5 4 2" xfId="14291"/>
    <cellStyle name="Percent 3 2 3 5 5" xfId="9809"/>
    <cellStyle name="Percent 3 2 3 6" xfId="1528"/>
    <cellStyle name="Percent 3 2 3 6 2" xfId="6010"/>
    <cellStyle name="Percent 3 2 3 6 2 2" xfId="15040"/>
    <cellStyle name="Percent 3 2 3 6 3" xfId="10558"/>
    <cellStyle name="Percent 3 2 3 7" xfId="3022"/>
    <cellStyle name="Percent 3 2 3 7 2" xfId="7504"/>
    <cellStyle name="Percent 3 2 3 7 2 2" xfId="16534"/>
    <cellStyle name="Percent 3 2 3 7 3" xfId="12052"/>
    <cellStyle name="Percent 3 2 3 8" xfId="4516"/>
    <cellStyle name="Percent 3 2 3 8 2" xfId="13546"/>
    <cellStyle name="Percent 3 2 3 9" xfId="9064"/>
    <cellStyle name="Percent 3 2 4" xfId="57"/>
    <cellStyle name="Percent 3 2 4 2" xfId="243"/>
    <cellStyle name="Percent 3 2 4 2 2" xfId="988"/>
    <cellStyle name="Percent 3 2 4 2 2 2" xfId="2482"/>
    <cellStyle name="Percent 3 2 4 2 2 2 2" xfId="6964"/>
    <cellStyle name="Percent 3 2 4 2 2 2 2 2" xfId="15994"/>
    <cellStyle name="Percent 3 2 4 2 2 2 3" xfId="11512"/>
    <cellStyle name="Percent 3 2 4 2 2 3" xfId="3976"/>
    <cellStyle name="Percent 3 2 4 2 2 3 2" xfId="8458"/>
    <cellStyle name="Percent 3 2 4 2 2 3 2 2" xfId="17488"/>
    <cellStyle name="Percent 3 2 4 2 2 3 3" xfId="13006"/>
    <cellStyle name="Percent 3 2 4 2 2 4" xfId="5470"/>
    <cellStyle name="Percent 3 2 4 2 2 4 2" xfId="14500"/>
    <cellStyle name="Percent 3 2 4 2 2 5" xfId="10018"/>
    <cellStyle name="Percent 3 2 4 2 3" xfId="1737"/>
    <cellStyle name="Percent 3 2 4 2 3 2" xfId="6219"/>
    <cellStyle name="Percent 3 2 4 2 3 2 2" xfId="15249"/>
    <cellStyle name="Percent 3 2 4 2 3 3" xfId="10767"/>
    <cellStyle name="Percent 3 2 4 2 4" xfId="3231"/>
    <cellStyle name="Percent 3 2 4 2 4 2" xfId="7713"/>
    <cellStyle name="Percent 3 2 4 2 4 2 2" xfId="16743"/>
    <cellStyle name="Percent 3 2 4 2 4 3" xfId="12261"/>
    <cellStyle name="Percent 3 2 4 2 5" xfId="4725"/>
    <cellStyle name="Percent 3 2 4 2 5 2" xfId="13755"/>
    <cellStyle name="Percent 3 2 4 2 6" xfId="9273"/>
    <cellStyle name="Percent 3 2 4 3" xfId="429"/>
    <cellStyle name="Percent 3 2 4 3 2" xfId="1176"/>
    <cellStyle name="Percent 3 2 4 3 2 2" xfId="2670"/>
    <cellStyle name="Percent 3 2 4 3 2 2 2" xfId="7152"/>
    <cellStyle name="Percent 3 2 4 3 2 2 2 2" xfId="16182"/>
    <cellStyle name="Percent 3 2 4 3 2 2 3" xfId="11700"/>
    <cellStyle name="Percent 3 2 4 3 2 3" xfId="4164"/>
    <cellStyle name="Percent 3 2 4 3 2 3 2" xfId="8646"/>
    <cellStyle name="Percent 3 2 4 3 2 3 2 2" xfId="17676"/>
    <cellStyle name="Percent 3 2 4 3 2 3 3" xfId="13194"/>
    <cellStyle name="Percent 3 2 4 3 2 4" xfId="5658"/>
    <cellStyle name="Percent 3 2 4 3 2 4 2" xfId="14688"/>
    <cellStyle name="Percent 3 2 4 3 2 5" xfId="10206"/>
    <cellStyle name="Percent 3 2 4 3 3" xfId="1923"/>
    <cellStyle name="Percent 3 2 4 3 3 2" xfId="6405"/>
    <cellStyle name="Percent 3 2 4 3 3 2 2" xfId="15435"/>
    <cellStyle name="Percent 3 2 4 3 3 3" xfId="10953"/>
    <cellStyle name="Percent 3 2 4 3 4" xfId="3417"/>
    <cellStyle name="Percent 3 2 4 3 4 2" xfId="7899"/>
    <cellStyle name="Percent 3 2 4 3 4 2 2" xfId="16929"/>
    <cellStyle name="Percent 3 2 4 3 4 3" xfId="12447"/>
    <cellStyle name="Percent 3 2 4 3 5" xfId="4911"/>
    <cellStyle name="Percent 3 2 4 3 5 2" xfId="13941"/>
    <cellStyle name="Percent 3 2 4 3 6" xfId="9459"/>
    <cellStyle name="Percent 3 2 4 4" xfId="615"/>
    <cellStyle name="Percent 3 2 4 4 2" xfId="1362"/>
    <cellStyle name="Percent 3 2 4 4 2 2" xfId="2856"/>
    <cellStyle name="Percent 3 2 4 4 2 2 2" xfId="7338"/>
    <cellStyle name="Percent 3 2 4 4 2 2 2 2" xfId="16368"/>
    <cellStyle name="Percent 3 2 4 4 2 2 3" xfId="11886"/>
    <cellStyle name="Percent 3 2 4 4 2 3" xfId="4350"/>
    <cellStyle name="Percent 3 2 4 4 2 3 2" xfId="8832"/>
    <cellStyle name="Percent 3 2 4 4 2 3 2 2" xfId="17862"/>
    <cellStyle name="Percent 3 2 4 4 2 3 3" xfId="13380"/>
    <cellStyle name="Percent 3 2 4 4 2 4" xfId="5844"/>
    <cellStyle name="Percent 3 2 4 4 2 4 2" xfId="14874"/>
    <cellStyle name="Percent 3 2 4 4 2 5" xfId="10392"/>
    <cellStyle name="Percent 3 2 4 4 3" xfId="2109"/>
    <cellStyle name="Percent 3 2 4 4 3 2" xfId="6591"/>
    <cellStyle name="Percent 3 2 4 4 3 2 2" xfId="15621"/>
    <cellStyle name="Percent 3 2 4 4 3 3" xfId="11139"/>
    <cellStyle name="Percent 3 2 4 4 4" xfId="3603"/>
    <cellStyle name="Percent 3 2 4 4 4 2" xfId="8085"/>
    <cellStyle name="Percent 3 2 4 4 4 2 2" xfId="17115"/>
    <cellStyle name="Percent 3 2 4 4 4 3" xfId="12633"/>
    <cellStyle name="Percent 3 2 4 4 5" xfId="5097"/>
    <cellStyle name="Percent 3 2 4 4 5 2" xfId="14127"/>
    <cellStyle name="Percent 3 2 4 4 6" xfId="9645"/>
    <cellStyle name="Percent 3 2 4 5" xfId="802"/>
    <cellStyle name="Percent 3 2 4 5 2" xfId="2296"/>
    <cellStyle name="Percent 3 2 4 5 2 2" xfId="6778"/>
    <cellStyle name="Percent 3 2 4 5 2 2 2" xfId="15808"/>
    <cellStyle name="Percent 3 2 4 5 2 3" xfId="11326"/>
    <cellStyle name="Percent 3 2 4 5 3" xfId="3790"/>
    <cellStyle name="Percent 3 2 4 5 3 2" xfId="8272"/>
    <cellStyle name="Percent 3 2 4 5 3 2 2" xfId="17302"/>
    <cellStyle name="Percent 3 2 4 5 3 3" xfId="12820"/>
    <cellStyle name="Percent 3 2 4 5 4" xfId="5284"/>
    <cellStyle name="Percent 3 2 4 5 4 2" xfId="14314"/>
    <cellStyle name="Percent 3 2 4 5 5" xfId="9832"/>
    <cellStyle name="Percent 3 2 4 6" xfId="1551"/>
    <cellStyle name="Percent 3 2 4 6 2" xfId="6033"/>
    <cellStyle name="Percent 3 2 4 6 2 2" xfId="15063"/>
    <cellStyle name="Percent 3 2 4 6 3" xfId="10581"/>
    <cellStyle name="Percent 3 2 4 7" xfId="3045"/>
    <cellStyle name="Percent 3 2 4 7 2" xfId="7527"/>
    <cellStyle name="Percent 3 2 4 7 2 2" xfId="16557"/>
    <cellStyle name="Percent 3 2 4 7 3" xfId="12075"/>
    <cellStyle name="Percent 3 2 4 8" xfId="4539"/>
    <cellStyle name="Percent 3 2 4 8 2" xfId="13569"/>
    <cellStyle name="Percent 3 2 4 9" xfId="9087"/>
    <cellStyle name="Percent 3 2 5" xfId="81"/>
    <cellStyle name="Percent 3 2 5 2" xfId="267"/>
    <cellStyle name="Percent 3 2 5 2 2" xfId="1011"/>
    <cellStyle name="Percent 3 2 5 2 2 2" xfId="2505"/>
    <cellStyle name="Percent 3 2 5 2 2 2 2" xfId="6987"/>
    <cellStyle name="Percent 3 2 5 2 2 2 2 2" xfId="16017"/>
    <cellStyle name="Percent 3 2 5 2 2 2 3" xfId="11535"/>
    <cellStyle name="Percent 3 2 5 2 2 3" xfId="3999"/>
    <cellStyle name="Percent 3 2 5 2 2 3 2" xfId="8481"/>
    <cellStyle name="Percent 3 2 5 2 2 3 2 2" xfId="17511"/>
    <cellStyle name="Percent 3 2 5 2 2 3 3" xfId="13029"/>
    <cellStyle name="Percent 3 2 5 2 2 4" xfId="5493"/>
    <cellStyle name="Percent 3 2 5 2 2 4 2" xfId="14523"/>
    <cellStyle name="Percent 3 2 5 2 2 5" xfId="10041"/>
    <cellStyle name="Percent 3 2 5 2 3" xfId="1761"/>
    <cellStyle name="Percent 3 2 5 2 3 2" xfId="6243"/>
    <cellStyle name="Percent 3 2 5 2 3 2 2" xfId="15273"/>
    <cellStyle name="Percent 3 2 5 2 3 3" xfId="10791"/>
    <cellStyle name="Percent 3 2 5 2 4" xfId="3255"/>
    <cellStyle name="Percent 3 2 5 2 4 2" xfId="7737"/>
    <cellStyle name="Percent 3 2 5 2 4 2 2" xfId="16767"/>
    <cellStyle name="Percent 3 2 5 2 4 3" xfId="12285"/>
    <cellStyle name="Percent 3 2 5 2 5" xfId="4749"/>
    <cellStyle name="Percent 3 2 5 2 5 2" xfId="13779"/>
    <cellStyle name="Percent 3 2 5 2 6" xfId="9297"/>
    <cellStyle name="Percent 3 2 5 3" xfId="453"/>
    <cellStyle name="Percent 3 2 5 3 2" xfId="1200"/>
    <cellStyle name="Percent 3 2 5 3 2 2" xfId="2694"/>
    <cellStyle name="Percent 3 2 5 3 2 2 2" xfId="7176"/>
    <cellStyle name="Percent 3 2 5 3 2 2 2 2" xfId="16206"/>
    <cellStyle name="Percent 3 2 5 3 2 2 3" xfId="11724"/>
    <cellStyle name="Percent 3 2 5 3 2 3" xfId="4188"/>
    <cellStyle name="Percent 3 2 5 3 2 3 2" xfId="8670"/>
    <cellStyle name="Percent 3 2 5 3 2 3 2 2" xfId="17700"/>
    <cellStyle name="Percent 3 2 5 3 2 3 3" xfId="13218"/>
    <cellStyle name="Percent 3 2 5 3 2 4" xfId="5682"/>
    <cellStyle name="Percent 3 2 5 3 2 4 2" xfId="14712"/>
    <cellStyle name="Percent 3 2 5 3 2 5" xfId="10230"/>
    <cellStyle name="Percent 3 2 5 3 3" xfId="1947"/>
    <cellStyle name="Percent 3 2 5 3 3 2" xfId="6429"/>
    <cellStyle name="Percent 3 2 5 3 3 2 2" xfId="15459"/>
    <cellStyle name="Percent 3 2 5 3 3 3" xfId="10977"/>
    <cellStyle name="Percent 3 2 5 3 4" xfId="3441"/>
    <cellStyle name="Percent 3 2 5 3 4 2" xfId="7923"/>
    <cellStyle name="Percent 3 2 5 3 4 2 2" xfId="16953"/>
    <cellStyle name="Percent 3 2 5 3 4 3" xfId="12471"/>
    <cellStyle name="Percent 3 2 5 3 5" xfId="4935"/>
    <cellStyle name="Percent 3 2 5 3 5 2" xfId="13965"/>
    <cellStyle name="Percent 3 2 5 3 6" xfId="9483"/>
    <cellStyle name="Percent 3 2 5 4" xfId="639"/>
    <cellStyle name="Percent 3 2 5 4 2" xfId="1386"/>
    <cellStyle name="Percent 3 2 5 4 2 2" xfId="2880"/>
    <cellStyle name="Percent 3 2 5 4 2 2 2" xfId="7362"/>
    <cellStyle name="Percent 3 2 5 4 2 2 2 2" xfId="16392"/>
    <cellStyle name="Percent 3 2 5 4 2 2 3" xfId="11910"/>
    <cellStyle name="Percent 3 2 5 4 2 3" xfId="4374"/>
    <cellStyle name="Percent 3 2 5 4 2 3 2" xfId="8856"/>
    <cellStyle name="Percent 3 2 5 4 2 3 2 2" xfId="17886"/>
    <cellStyle name="Percent 3 2 5 4 2 3 3" xfId="13404"/>
    <cellStyle name="Percent 3 2 5 4 2 4" xfId="5868"/>
    <cellStyle name="Percent 3 2 5 4 2 4 2" xfId="14898"/>
    <cellStyle name="Percent 3 2 5 4 2 5" xfId="10416"/>
    <cellStyle name="Percent 3 2 5 4 3" xfId="2133"/>
    <cellStyle name="Percent 3 2 5 4 3 2" xfId="6615"/>
    <cellStyle name="Percent 3 2 5 4 3 2 2" xfId="15645"/>
    <cellStyle name="Percent 3 2 5 4 3 3" xfId="11163"/>
    <cellStyle name="Percent 3 2 5 4 4" xfId="3627"/>
    <cellStyle name="Percent 3 2 5 4 4 2" xfId="8109"/>
    <cellStyle name="Percent 3 2 5 4 4 2 2" xfId="17139"/>
    <cellStyle name="Percent 3 2 5 4 4 3" xfId="12657"/>
    <cellStyle name="Percent 3 2 5 4 5" xfId="5121"/>
    <cellStyle name="Percent 3 2 5 4 5 2" xfId="14151"/>
    <cellStyle name="Percent 3 2 5 4 6" xfId="9669"/>
    <cellStyle name="Percent 3 2 5 5" xfId="826"/>
    <cellStyle name="Percent 3 2 5 5 2" xfId="2320"/>
    <cellStyle name="Percent 3 2 5 5 2 2" xfId="6802"/>
    <cellStyle name="Percent 3 2 5 5 2 2 2" xfId="15832"/>
    <cellStyle name="Percent 3 2 5 5 2 3" xfId="11350"/>
    <cellStyle name="Percent 3 2 5 5 3" xfId="3814"/>
    <cellStyle name="Percent 3 2 5 5 3 2" xfId="8296"/>
    <cellStyle name="Percent 3 2 5 5 3 2 2" xfId="17326"/>
    <cellStyle name="Percent 3 2 5 5 3 3" xfId="12844"/>
    <cellStyle name="Percent 3 2 5 5 4" xfId="5308"/>
    <cellStyle name="Percent 3 2 5 5 4 2" xfId="14338"/>
    <cellStyle name="Percent 3 2 5 5 5" xfId="9856"/>
    <cellStyle name="Percent 3 2 5 6" xfId="1575"/>
    <cellStyle name="Percent 3 2 5 6 2" xfId="6057"/>
    <cellStyle name="Percent 3 2 5 6 2 2" xfId="15087"/>
    <cellStyle name="Percent 3 2 5 6 3" xfId="10605"/>
    <cellStyle name="Percent 3 2 5 7" xfId="3069"/>
    <cellStyle name="Percent 3 2 5 7 2" xfId="7551"/>
    <cellStyle name="Percent 3 2 5 7 2 2" xfId="16581"/>
    <cellStyle name="Percent 3 2 5 7 3" xfId="12099"/>
    <cellStyle name="Percent 3 2 5 8" xfId="4563"/>
    <cellStyle name="Percent 3 2 5 8 2" xfId="13593"/>
    <cellStyle name="Percent 3 2 5 9" xfId="9111"/>
    <cellStyle name="Percent 3 2 6" xfId="119"/>
    <cellStyle name="Percent 3 2 6 2" xfId="305"/>
    <cellStyle name="Percent 3 2 6 2 2" xfId="1048"/>
    <cellStyle name="Percent 3 2 6 2 2 2" xfId="2542"/>
    <cellStyle name="Percent 3 2 6 2 2 2 2" xfId="7024"/>
    <cellStyle name="Percent 3 2 6 2 2 2 2 2" xfId="16054"/>
    <cellStyle name="Percent 3 2 6 2 2 2 3" xfId="11572"/>
    <cellStyle name="Percent 3 2 6 2 2 3" xfId="4036"/>
    <cellStyle name="Percent 3 2 6 2 2 3 2" xfId="8518"/>
    <cellStyle name="Percent 3 2 6 2 2 3 2 2" xfId="17548"/>
    <cellStyle name="Percent 3 2 6 2 2 3 3" xfId="13066"/>
    <cellStyle name="Percent 3 2 6 2 2 4" xfId="5530"/>
    <cellStyle name="Percent 3 2 6 2 2 4 2" xfId="14560"/>
    <cellStyle name="Percent 3 2 6 2 2 5" xfId="10078"/>
    <cellStyle name="Percent 3 2 6 2 3" xfId="1799"/>
    <cellStyle name="Percent 3 2 6 2 3 2" xfId="6281"/>
    <cellStyle name="Percent 3 2 6 2 3 2 2" xfId="15311"/>
    <cellStyle name="Percent 3 2 6 2 3 3" xfId="10829"/>
    <cellStyle name="Percent 3 2 6 2 4" xfId="3293"/>
    <cellStyle name="Percent 3 2 6 2 4 2" xfId="7775"/>
    <cellStyle name="Percent 3 2 6 2 4 2 2" xfId="16805"/>
    <cellStyle name="Percent 3 2 6 2 4 3" xfId="12323"/>
    <cellStyle name="Percent 3 2 6 2 5" xfId="4787"/>
    <cellStyle name="Percent 3 2 6 2 5 2" xfId="13817"/>
    <cellStyle name="Percent 3 2 6 2 6" xfId="9335"/>
    <cellStyle name="Percent 3 2 6 3" xfId="491"/>
    <cellStyle name="Percent 3 2 6 3 2" xfId="1238"/>
    <cellStyle name="Percent 3 2 6 3 2 2" xfId="2732"/>
    <cellStyle name="Percent 3 2 6 3 2 2 2" xfId="7214"/>
    <cellStyle name="Percent 3 2 6 3 2 2 2 2" xfId="16244"/>
    <cellStyle name="Percent 3 2 6 3 2 2 3" xfId="11762"/>
    <cellStyle name="Percent 3 2 6 3 2 3" xfId="4226"/>
    <cellStyle name="Percent 3 2 6 3 2 3 2" xfId="8708"/>
    <cellStyle name="Percent 3 2 6 3 2 3 2 2" xfId="17738"/>
    <cellStyle name="Percent 3 2 6 3 2 3 3" xfId="13256"/>
    <cellStyle name="Percent 3 2 6 3 2 4" xfId="5720"/>
    <cellStyle name="Percent 3 2 6 3 2 4 2" xfId="14750"/>
    <cellStyle name="Percent 3 2 6 3 2 5" xfId="10268"/>
    <cellStyle name="Percent 3 2 6 3 3" xfId="1985"/>
    <cellStyle name="Percent 3 2 6 3 3 2" xfId="6467"/>
    <cellStyle name="Percent 3 2 6 3 3 2 2" xfId="15497"/>
    <cellStyle name="Percent 3 2 6 3 3 3" xfId="11015"/>
    <cellStyle name="Percent 3 2 6 3 4" xfId="3479"/>
    <cellStyle name="Percent 3 2 6 3 4 2" xfId="7961"/>
    <cellStyle name="Percent 3 2 6 3 4 2 2" xfId="16991"/>
    <cellStyle name="Percent 3 2 6 3 4 3" xfId="12509"/>
    <cellStyle name="Percent 3 2 6 3 5" xfId="4973"/>
    <cellStyle name="Percent 3 2 6 3 5 2" xfId="14003"/>
    <cellStyle name="Percent 3 2 6 3 6" xfId="9521"/>
    <cellStyle name="Percent 3 2 6 4" xfId="677"/>
    <cellStyle name="Percent 3 2 6 4 2" xfId="1424"/>
    <cellStyle name="Percent 3 2 6 4 2 2" xfId="2918"/>
    <cellStyle name="Percent 3 2 6 4 2 2 2" xfId="7400"/>
    <cellStyle name="Percent 3 2 6 4 2 2 2 2" xfId="16430"/>
    <cellStyle name="Percent 3 2 6 4 2 2 3" xfId="11948"/>
    <cellStyle name="Percent 3 2 6 4 2 3" xfId="4412"/>
    <cellStyle name="Percent 3 2 6 4 2 3 2" xfId="8894"/>
    <cellStyle name="Percent 3 2 6 4 2 3 2 2" xfId="17924"/>
    <cellStyle name="Percent 3 2 6 4 2 3 3" xfId="13442"/>
    <cellStyle name="Percent 3 2 6 4 2 4" xfId="5906"/>
    <cellStyle name="Percent 3 2 6 4 2 4 2" xfId="14936"/>
    <cellStyle name="Percent 3 2 6 4 2 5" xfId="10454"/>
    <cellStyle name="Percent 3 2 6 4 3" xfId="2171"/>
    <cellStyle name="Percent 3 2 6 4 3 2" xfId="6653"/>
    <cellStyle name="Percent 3 2 6 4 3 2 2" xfId="15683"/>
    <cellStyle name="Percent 3 2 6 4 3 3" xfId="11201"/>
    <cellStyle name="Percent 3 2 6 4 4" xfId="3665"/>
    <cellStyle name="Percent 3 2 6 4 4 2" xfId="8147"/>
    <cellStyle name="Percent 3 2 6 4 4 2 2" xfId="17177"/>
    <cellStyle name="Percent 3 2 6 4 4 3" xfId="12695"/>
    <cellStyle name="Percent 3 2 6 4 5" xfId="5159"/>
    <cellStyle name="Percent 3 2 6 4 5 2" xfId="14189"/>
    <cellStyle name="Percent 3 2 6 4 6" xfId="9707"/>
    <cellStyle name="Percent 3 2 6 5" xfId="864"/>
    <cellStyle name="Percent 3 2 6 5 2" xfId="2358"/>
    <cellStyle name="Percent 3 2 6 5 2 2" xfId="6840"/>
    <cellStyle name="Percent 3 2 6 5 2 2 2" xfId="15870"/>
    <cellStyle name="Percent 3 2 6 5 2 3" xfId="11388"/>
    <cellStyle name="Percent 3 2 6 5 3" xfId="3852"/>
    <cellStyle name="Percent 3 2 6 5 3 2" xfId="8334"/>
    <cellStyle name="Percent 3 2 6 5 3 2 2" xfId="17364"/>
    <cellStyle name="Percent 3 2 6 5 3 3" xfId="12882"/>
    <cellStyle name="Percent 3 2 6 5 4" xfId="5346"/>
    <cellStyle name="Percent 3 2 6 5 4 2" xfId="14376"/>
    <cellStyle name="Percent 3 2 6 5 5" xfId="9894"/>
    <cellStyle name="Percent 3 2 6 6" xfId="1613"/>
    <cellStyle name="Percent 3 2 6 6 2" xfId="6095"/>
    <cellStyle name="Percent 3 2 6 6 2 2" xfId="15125"/>
    <cellStyle name="Percent 3 2 6 6 3" xfId="10643"/>
    <cellStyle name="Percent 3 2 6 7" xfId="3107"/>
    <cellStyle name="Percent 3 2 6 7 2" xfId="7589"/>
    <cellStyle name="Percent 3 2 6 7 2 2" xfId="16619"/>
    <cellStyle name="Percent 3 2 6 7 3" xfId="12137"/>
    <cellStyle name="Percent 3 2 6 8" xfId="4601"/>
    <cellStyle name="Percent 3 2 6 8 2" xfId="13631"/>
    <cellStyle name="Percent 3 2 6 9" xfId="9149"/>
    <cellStyle name="Percent 3 2 7" xfId="128"/>
    <cellStyle name="Percent 3 2 7 2" xfId="314"/>
    <cellStyle name="Percent 3 2 7 2 2" xfId="1057"/>
    <cellStyle name="Percent 3 2 7 2 2 2" xfId="2551"/>
    <cellStyle name="Percent 3 2 7 2 2 2 2" xfId="7033"/>
    <cellStyle name="Percent 3 2 7 2 2 2 2 2" xfId="16063"/>
    <cellStyle name="Percent 3 2 7 2 2 2 3" xfId="11581"/>
    <cellStyle name="Percent 3 2 7 2 2 3" xfId="4045"/>
    <cellStyle name="Percent 3 2 7 2 2 3 2" xfId="8527"/>
    <cellStyle name="Percent 3 2 7 2 2 3 2 2" xfId="17557"/>
    <cellStyle name="Percent 3 2 7 2 2 3 3" xfId="13075"/>
    <cellStyle name="Percent 3 2 7 2 2 4" xfId="5539"/>
    <cellStyle name="Percent 3 2 7 2 2 4 2" xfId="14569"/>
    <cellStyle name="Percent 3 2 7 2 2 5" xfId="10087"/>
    <cellStyle name="Percent 3 2 7 2 3" xfId="1808"/>
    <cellStyle name="Percent 3 2 7 2 3 2" xfId="6290"/>
    <cellStyle name="Percent 3 2 7 2 3 2 2" xfId="15320"/>
    <cellStyle name="Percent 3 2 7 2 3 3" xfId="10838"/>
    <cellStyle name="Percent 3 2 7 2 4" xfId="3302"/>
    <cellStyle name="Percent 3 2 7 2 4 2" xfId="7784"/>
    <cellStyle name="Percent 3 2 7 2 4 2 2" xfId="16814"/>
    <cellStyle name="Percent 3 2 7 2 4 3" xfId="12332"/>
    <cellStyle name="Percent 3 2 7 2 5" xfId="4796"/>
    <cellStyle name="Percent 3 2 7 2 5 2" xfId="13826"/>
    <cellStyle name="Percent 3 2 7 2 6" xfId="9344"/>
    <cellStyle name="Percent 3 2 7 3" xfId="500"/>
    <cellStyle name="Percent 3 2 7 3 2" xfId="1247"/>
    <cellStyle name="Percent 3 2 7 3 2 2" xfId="2741"/>
    <cellStyle name="Percent 3 2 7 3 2 2 2" xfId="7223"/>
    <cellStyle name="Percent 3 2 7 3 2 2 2 2" xfId="16253"/>
    <cellStyle name="Percent 3 2 7 3 2 2 3" xfId="11771"/>
    <cellStyle name="Percent 3 2 7 3 2 3" xfId="4235"/>
    <cellStyle name="Percent 3 2 7 3 2 3 2" xfId="8717"/>
    <cellStyle name="Percent 3 2 7 3 2 3 2 2" xfId="17747"/>
    <cellStyle name="Percent 3 2 7 3 2 3 3" xfId="13265"/>
    <cellStyle name="Percent 3 2 7 3 2 4" xfId="5729"/>
    <cellStyle name="Percent 3 2 7 3 2 4 2" xfId="14759"/>
    <cellStyle name="Percent 3 2 7 3 2 5" xfId="10277"/>
    <cellStyle name="Percent 3 2 7 3 3" xfId="1994"/>
    <cellStyle name="Percent 3 2 7 3 3 2" xfId="6476"/>
    <cellStyle name="Percent 3 2 7 3 3 2 2" xfId="15506"/>
    <cellStyle name="Percent 3 2 7 3 3 3" xfId="11024"/>
    <cellStyle name="Percent 3 2 7 3 4" xfId="3488"/>
    <cellStyle name="Percent 3 2 7 3 4 2" xfId="7970"/>
    <cellStyle name="Percent 3 2 7 3 4 2 2" xfId="17000"/>
    <cellStyle name="Percent 3 2 7 3 4 3" xfId="12518"/>
    <cellStyle name="Percent 3 2 7 3 5" xfId="4982"/>
    <cellStyle name="Percent 3 2 7 3 5 2" xfId="14012"/>
    <cellStyle name="Percent 3 2 7 3 6" xfId="9530"/>
    <cellStyle name="Percent 3 2 7 4" xfId="686"/>
    <cellStyle name="Percent 3 2 7 4 2" xfId="1433"/>
    <cellStyle name="Percent 3 2 7 4 2 2" xfId="2927"/>
    <cellStyle name="Percent 3 2 7 4 2 2 2" xfId="7409"/>
    <cellStyle name="Percent 3 2 7 4 2 2 2 2" xfId="16439"/>
    <cellStyle name="Percent 3 2 7 4 2 2 3" xfId="11957"/>
    <cellStyle name="Percent 3 2 7 4 2 3" xfId="4421"/>
    <cellStyle name="Percent 3 2 7 4 2 3 2" xfId="8903"/>
    <cellStyle name="Percent 3 2 7 4 2 3 2 2" xfId="17933"/>
    <cellStyle name="Percent 3 2 7 4 2 3 3" xfId="13451"/>
    <cellStyle name="Percent 3 2 7 4 2 4" xfId="5915"/>
    <cellStyle name="Percent 3 2 7 4 2 4 2" xfId="14945"/>
    <cellStyle name="Percent 3 2 7 4 2 5" xfId="10463"/>
    <cellStyle name="Percent 3 2 7 4 3" xfId="2180"/>
    <cellStyle name="Percent 3 2 7 4 3 2" xfId="6662"/>
    <cellStyle name="Percent 3 2 7 4 3 2 2" xfId="15692"/>
    <cellStyle name="Percent 3 2 7 4 3 3" xfId="11210"/>
    <cellStyle name="Percent 3 2 7 4 4" xfId="3674"/>
    <cellStyle name="Percent 3 2 7 4 4 2" xfId="8156"/>
    <cellStyle name="Percent 3 2 7 4 4 2 2" xfId="17186"/>
    <cellStyle name="Percent 3 2 7 4 4 3" xfId="12704"/>
    <cellStyle name="Percent 3 2 7 4 5" xfId="5168"/>
    <cellStyle name="Percent 3 2 7 4 5 2" xfId="14198"/>
    <cellStyle name="Percent 3 2 7 4 6" xfId="9716"/>
    <cellStyle name="Percent 3 2 7 5" xfId="873"/>
    <cellStyle name="Percent 3 2 7 5 2" xfId="2367"/>
    <cellStyle name="Percent 3 2 7 5 2 2" xfId="6849"/>
    <cellStyle name="Percent 3 2 7 5 2 2 2" xfId="15879"/>
    <cellStyle name="Percent 3 2 7 5 2 3" xfId="11397"/>
    <cellStyle name="Percent 3 2 7 5 3" xfId="3861"/>
    <cellStyle name="Percent 3 2 7 5 3 2" xfId="8343"/>
    <cellStyle name="Percent 3 2 7 5 3 2 2" xfId="17373"/>
    <cellStyle name="Percent 3 2 7 5 3 3" xfId="12891"/>
    <cellStyle name="Percent 3 2 7 5 4" xfId="5355"/>
    <cellStyle name="Percent 3 2 7 5 4 2" xfId="14385"/>
    <cellStyle name="Percent 3 2 7 5 5" xfId="9903"/>
    <cellStyle name="Percent 3 2 7 6" xfId="1622"/>
    <cellStyle name="Percent 3 2 7 6 2" xfId="6104"/>
    <cellStyle name="Percent 3 2 7 6 2 2" xfId="15134"/>
    <cellStyle name="Percent 3 2 7 6 3" xfId="10652"/>
    <cellStyle name="Percent 3 2 7 7" xfId="3116"/>
    <cellStyle name="Percent 3 2 7 7 2" xfId="7598"/>
    <cellStyle name="Percent 3 2 7 7 2 2" xfId="16628"/>
    <cellStyle name="Percent 3 2 7 7 3" xfId="12146"/>
    <cellStyle name="Percent 3 2 7 8" xfId="4610"/>
    <cellStyle name="Percent 3 2 7 8 2" xfId="13640"/>
    <cellStyle name="Percent 3 2 7 9" xfId="9158"/>
    <cellStyle name="Percent 3 2 8" xfId="151"/>
    <cellStyle name="Percent 3 2 8 2" xfId="337"/>
    <cellStyle name="Percent 3 2 8 2 2" xfId="1080"/>
    <cellStyle name="Percent 3 2 8 2 2 2" xfId="2574"/>
    <cellStyle name="Percent 3 2 8 2 2 2 2" xfId="7056"/>
    <cellStyle name="Percent 3 2 8 2 2 2 2 2" xfId="16086"/>
    <cellStyle name="Percent 3 2 8 2 2 2 3" xfId="11604"/>
    <cellStyle name="Percent 3 2 8 2 2 3" xfId="4068"/>
    <cellStyle name="Percent 3 2 8 2 2 3 2" xfId="8550"/>
    <cellStyle name="Percent 3 2 8 2 2 3 2 2" xfId="17580"/>
    <cellStyle name="Percent 3 2 8 2 2 3 3" xfId="13098"/>
    <cellStyle name="Percent 3 2 8 2 2 4" xfId="5562"/>
    <cellStyle name="Percent 3 2 8 2 2 4 2" xfId="14592"/>
    <cellStyle name="Percent 3 2 8 2 2 5" xfId="10110"/>
    <cellStyle name="Percent 3 2 8 2 3" xfId="1831"/>
    <cellStyle name="Percent 3 2 8 2 3 2" xfId="6313"/>
    <cellStyle name="Percent 3 2 8 2 3 2 2" xfId="15343"/>
    <cellStyle name="Percent 3 2 8 2 3 3" xfId="10861"/>
    <cellStyle name="Percent 3 2 8 2 4" xfId="3325"/>
    <cellStyle name="Percent 3 2 8 2 4 2" xfId="7807"/>
    <cellStyle name="Percent 3 2 8 2 4 2 2" xfId="16837"/>
    <cellStyle name="Percent 3 2 8 2 4 3" xfId="12355"/>
    <cellStyle name="Percent 3 2 8 2 5" xfId="4819"/>
    <cellStyle name="Percent 3 2 8 2 5 2" xfId="13849"/>
    <cellStyle name="Percent 3 2 8 2 6" xfId="9367"/>
    <cellStyle name="Percent 3 2 8 3" xfId="523"/>
    <cellStyle name="Percent 3 2 8 3 2" xfId="1270"/>
    <cellStyle name="Percent 3 2 8 3 2 2" xfId="2764"/>
    <cellStyle name="Percent 3 2 8 3 2 2 2" xfId="7246"/>
    <cellStyle name="Percent 3 2 8 3 2 2 2 2" xfId="16276"/>
    <cellStyle name="Percent 3 2 8 3 2 2 3" xfId="11794"/>
    <cellStyle name="Percent 3 2 8 3 2 3" xfId="4258"/>
    <cellStyle name="Percent 3 2 8 3 2 3 2" xfId="8740"/>
    <cellStyle name="Percent 3 2 8 3 2 3 2 2" xfId="17770"/>
    <cellStyle name="Percent 3 2 8 3 2 3 3" xfId="13288"/>
    <cellStyle name="Percent 3 2 8 3 2 4" xfId="5752"/>
    <cellStyle name="Percent 3 2 8 3 2 4 2" xfId="14782"/>
    <cellStyle name="Percent 3 2 8 3 2 5" xfId="10300"/>
    <cellStyle name="Percent 3 2 8 3 3" xfId="2017"/>
    <cellStyle name="Percent 3 2 8 3 3 2" xfId="6499"/>
    <cellStyle name="Percent 3 2 8 3 3 2 2" xfId="15529"/>
    <cellStyle name="Percent 3 2 8 3 3 3" xfId="11047"/>
    <cellStyle name="Percent 3 2 8 3 4" xfId="3511"/>
    <cellStyle name="Percent 3 2 8 3 4 2" xfId="7993"/>
    <cellStyle name="Percent 3 2 8 3 4 2 2" xfId="17023"/>
    <cellStyle name="Percent 3 2 8 3 4 3" xfId="12541"/>
    <cellStyle name="Percent 3 2 8 3 5" xfId="5005"/>
    <cellStyle name="Percent 3 2 8 3 5 2" xfId="14035"/>
    <cellStyle name="Percent 3 2 8 3 6" xfId="9553"/>
    <cellStyle name="Percent 3 2 8 4" xfId="709"/>
    <cellStyle name="Percent 3 2 8 4 2" xfId="1456"/>
    <cellStyle name="Percent 3 2 8 4 2 2" xfId="2950"/>
    <cellStyle name="Percent 3 2 8 4 2 2 2" xfId="7432"/>
    <cellStyle name="Percent 3 2 8 4 2 2 2 2" xfId="16462"/>
    <cellStyle name="Percent 3 2 8 4 2 2 3" xfId="11980"/>
    <cellStyle name="Percent 3 2 8 4 2 3" xfId="4444"/>
    <cellStyle name="Percent 3 2 8 4 2 3 2" xfId="8926"/>
    <cellStyle name="Percent 3 2 8 4 2 3 2 2" xfId="17956"/>
    <cellStyle name="Percent 3 2 8 4 2 3 3" xfId="13474"/>
    <cellStyle name="Percent 3 2 8 4 2 4" xfId="5938"/>
    <cellStyle name="Percent 3 2 8 4 2 4 2" xfId="14968"/>
    <cellStyle name="Percent 3 2 8 4 2 5" xfId="10486"/>
    <cellStyle name="Percent 3 2 8 4 3" xfId="2203"/>
    <cellStyle name="Percent 3 2 8 4 3 2" xfId="6685"/>
    <cellStyle name="Percent 3 2 8 4 3 2 2" xfId="15715"/>
    <cellStyle name="Percent 3 2 8 4 3 3" xfId="11233"/>
    <cellStyle name="Percent 3 2 8 4 4" xfId="3697"/>
    <cellStyle name="Percent 3 2 8 4 4 2" xfId="8179"/>
    <cellStyle name="Percent 3 2 8 4 4 2 2" xfId="17209"/>
    <cellStyle name="Percent 3 2 8 4 4 3" xfId="12727"/>
    <cellStyle name="Percent 3 2 8 4 5" xfId="5191"/>
    <cellStyle name="Percent 3 2 8 4 5 2" xfId="14221"/>
    <cellStyle name="Percent 3 2 8 4 6" xfId="9739"/>
    <cellStyle name="Percent 3 2 8 5" xfId="896"/>
    <cellStyle name="Percent 3 2 8 5 2" xfId="2390"/>
    <cellStyle name="Percent 3 2 8 5 2 2" xfId="6872"/>
    <cellStyle name="Percent 3 2 8 5 2 2 2" xfId="15902"/>
    <cellStyle name="Percent 3 2 8 5 2 3" xfId="11420"/>
    <cellStyle name="Percent 3 2 8 5 3" xfId="3884"/>
    <cellStyle name="Percent 3 2 8 5 3 2" xfId="8366"/>
    <cellStyle name="Percent 3 2 8 5 3 2 2" xfId="17396"/>
    <cellStyle name="Percent 3 2 8 5 3 3" xfId="12914"/>
    <cellStyle name="Percent 3 2 8 5 4" xfId="5378"/>
    <cellStyle name="Percent 3 2 8 5 4 2" xfId="14408"/>
    <cellStyle name="Percent 3 2 8 5 5" xfId="9926"/>
    <cellStyle name="Percent 3 2 8 6" xfId="1645"/>
    <cellStyle name="Percent 3 2 8 6 2" xfId="6127"/>
    <cellStyle name="Percent 3 2 8 6 2 2" xfId="15157"/>
    <cellStyle name="Percent 3 2 8 6 3" xfId="10675"/>
    <cellStyle name="Percent 3 2 8 7" xfId="3139"/>
    <cellStyle name="Percent 3 2 8 7 2" xfId="7621"/>
    <cellStyle name="Percent 3 2 8 7 2 2" xfId="16651"/>
    <cellStyle name="Percent 3 2 8 7 3" xfId="12169"/>
    <cellStyle name="Percent 3 2 8 8" xfId="4633"/>
    <cellStyle name="Percent 3 2 8 8 2" xfId="13663"/>
    <cellStyle name="Percent 3 2 8 9" xfId="9181"/>
    <cellStyle name="Percent 3 2 9" xfId="174"/>
    <cellStyle name="Percent 3 2 9 2" xfId="360"/>
    <cellStyle name="Percent 3 2 9 2 2" xfId="1103"/>
    <cellStyle name="Percent 3 2 9 2 2 2" xfId="2597"/>
    <cellStyle name="Percent 3 2 9 2 2 2 2" xfId="7079"/>
    <cellStyle name="Percent 3 2 9 2 2 2 2 2" xfId="16109"/>
    <cellStyle name="Percent 3 2 9 2 2 2 3" xfId="11627"/>
    <cellStyle name="Percent 3 2 9 2 2 3" xfId="4091"/>
    <cellStyle name="Percent 3 2 9 2 2 3 2" xfId="8573"/>
    <cellStyle name="Percent 3 2 9 2 2 3 2 2" xfId="17603"/>
    <cellStyle name="Percent 3 2 9 2 2 3 3" xfId="13121"/>
    <cellStyle name="Percent 3 2 9 2 2 4" xfId="5585"/>
    <cellStyle name="Percent 3 2 9 2 2 4 2" xfId="14615"/>
    <cellStyle name="Percent 3 2 9 2 2 5" xfId="10133"/>
    <cellStyle name="Percent 3 2 9 2 3" xfId="1854"/>
    <cellStyle name="Percent 3 2 9 2 3 2" xfId="6336"/>
    <cellStyle name="Percent 3 2 9 2 3 2 2" xfId="15366"/>
    <cellStyle name="Percent 3 2 9 2 3 3" xfId="10884"/>
    <cellStyle name="Percent 3 2 9 2 4" xfId="3348"/>
    <cellStyle name="Percent 3 2 9 2 4 2" xfId="7830"/>
    <cellStyle name="Percent 3 2 9 2 4 2 2" xfId="16860"/>
    <cellStyle name="Percent 3 2 9 2 4 3" xfId="12378"/>
    <cellStyle name="Percent 3 2 9 2 5" xfId="4842"/>
    <cellStyle name="Percent 3 2 9 2 5 2" xfId="13872"/>
    <cellStyle name="Percent 3 2 9 2 6" xfId="9390"/>
    <cellStyle name="Percent 3 2 9 3" xfId="546"/>
    <cellStyle name="Percent 3 2 9 3 2" xfId="1293"/>
    <cellStyle name="Percent 3 2 9 3 2 2" xfId="2787"/>
    <cellStyle name="Percent 3 2 9 3 2 2 2" xfId="7269"/>
    <cellStyle name="Percent 3 2 9 3 2 2 2 2" xfId="16299"/>
    <cellStyle name="Percent 3 2 9 3 2 2 3" xfId="11817"/>
    <cellStyle name="Percent 3 2 9 3 2 3" xfId="4281"/>
    <cellStyle name="Percent 3 2 9 3 2 3 2" xfId="8763"/>
    <cellStyle name="Percent 3 2 9 3 2 3 2 2" xfId="17793"/>
    <cellStyle name="Percent 3 2 9 3 2 3 3" xfId="13311"/>
    <cellStyle name="Percent 3 2 9 3 2 4" xfId="5775"/>
    <cellStyle name="Percent 3 2 9 3 2 4 2" xfId="14805"/>
    <cellStyle name="Percent 3 2 9 3 2 5" xfId="10323"/>
    <cellStyle name="Percent 3 2 9 3 3" xfId="2040"/>
    <cellStyle name="Percent 3 2 9 3 3 2" xfId="6522"/>
    <cellStyle name="Percent 3 2 9 3 3 2 2" xfId="15552"/>
    <cellStyle name="Percent 3 2 9 3 3 3" xfId="11070"/>
    <cellStyle name="Percent 3 2 9 3 4" xfId="3534"/>
    <cellStyle name="Percent 3 2 9 3 4 2" xfId="8016"/>
    <cellStyle name="Percent 3 2 9 3 4 2 2" xfId="17046"/>
    <cellStyle name="Percent 3 2 9 3 4 3" xfId="12564"/>
    <cellStyle name="Percent 3 2 9 3 5" xfId="5028"/>
    <cellStyle name="Percent 3 2 9 3 5 2" xfId="14058"/>
    <cellStyle name="Percent 3 2 9 3 6" xfId="9576"/>
    <cellStyle name="Percent 3 2 9 4" xfId="732"/>
    <cellStyle name="Percent 3 2 9 4 2" xfId="1479"/>
    <cellStyle name="Percent 3 2 9 4 2 2" xfId="2973"/>
    <cellStyle name="Percent 3 2 9 4 2 2 2" xfId="7455"/>
    <cellStyle name="Percent 3 2 9 4 2 2 2 2" xfId="16485"/>
    <cellStyle name="Percent 3 2 9 4 2 2 3" xfId="12003"/>
    <cellStyle name="Percent 3 2 9 4 2 3" xfId="4467"/>
    <cellStyle name="Percent 3 2 9 4 2 3 2" xfId="8949"/>
    <cellStyle name="Percent 3 2 9 4 2 3 2 2" xfId="17979"/>
    <cellStyle name="Percent 3 2 9 4 2 3 3" xfId="13497"/>
    <cellStyle name="Percent 3 2 9 4 2 4" xfId="5961"/>
    <cellStyle name="Percent 3 2 9 4 2 4 2" xfId="14991"/>
    <cellStyle name="Percent 3 2 9 4 2 5" xfId="10509"/>
    <cellStyle name="Percent 3 2 9 4 3" xfId="2226"/>
    <cellStyle name="Percent 3 2 9 4 3 2" xfId="6708"/>
    <cellStyle name="Percent 3 2 9 4 3 2 2" xfId="15738"/>
    <cellStyle name="Percent 3 2 9 4 3 3" xfId="11256"/>
    <cellStyle name="Percent 3 2 9 4 4" xfId="3720"/>
    <cellStyle name="Percent 3 2 9 4 4 2" xfId="8202"/>
    <cellStyle name="Percent 3 2 9 4 4 2 2" xfId="17232"/>
    <cellStyle name="Percent 3 2 9 4 4 3" xfId="12750"/>
    <cellStyle name="Percent 3 2 9 4 5" xfId="5214"/>
    <cellStyle name="Percent 3 2 9 4 5 2" xfId="14244"/>
    <cellStyle name="Percent 3 2 9 4 6" xfId="9762"/>
    <cellStyle name="Percent 3 2 9 5" xfId="919"/>
    <cellStyle name="Percent 3 2 9 5 2" xfId="2413"/>
    <cellStyle name="Percent 3 2 9 5 2 2" xfId="6895"/>
    <cellStyle name="Percent 3 2 9 5 2 2 2" xfId="15925"/>
    <cellStyle name="Percent 3 2 9 5 2 3" xfId="11443"/>
    <cellStyle name="Percent 3 2 9 5 3" xfId="3907"/>
    <cellStyle name="Percent 3 2 9 5 3 2" xfId="8389"/>
    <cellStyle name="Percent 3 2 9 5 3 2 2" xfId="17419"/>
    <cellStyle name="Percent 3 2 9 5 3 3" xfId="12937"/>
    <cellStyle name="Percent 3 2 9 5 4" xfId="5401"/>
    <cellStyle name="Percent 3 2 9 5 4 2" xfId="14431"/>
    <cellStyle name="Percent 3 2 9 5 5" xfId="9949"/>
    <cellStyle name="Percent 3 2 9 6" xfId="1668"/>
    <cellStyle name="Percent 3 2 9 6 2" xfId="6150"/>
    <cellStyle name="Percent 3 2 9 6 2 2" xfId="15180"/>
    <cellStyle name="Percent 3 2 9 6 3" xfId="10698"/>
    <cellStyle name="Percent 3 2 9 7" xfId="3162"/>
    <cellStyle name="Percent 3 2 9 7 2" xfId="7644"/>
    <cellStyle name="Percent 3 2 9 7 2 2" xfId="16674"/>
    <cellStyle name="Percent 3 2 9 7 3" xfId="12192"/>
    <cellStyle name="Percent 3 2 9 8" xfId="4656"/>
    <cellStyle name="Percent 3 2 9 8 2" xfId="13686"/>
    <cellStyle name="Percent 3 2 9 9" xfId="9204"/>
    <cellStyle name="Percent 3 3" xfId="16"/>
    <cellStyle name="Percent 3 3 10" xfId="388"/>
    <cellStyle name="Percent 3 3 10 2" xfId="1135"/>
    <cellStyle name="Percent 3 3 10 2 2" xfId="2629"/>
    <cellStyle name="Percent 3 3 10 2 2 2" xfId="7111"/>
    <cellStyle name="Percent 3 3 10 2 2 2 2" xfId="16141"/>
    <cellStyle name="Percent 3 3 10 2 2 3" xfId="11659"/>
    <cellStyle name="Percent 3 3 10 2 3" xfId="4123"/>
    <cellStyle name="Percent 3 3 10 2 3 2" xfId="8605"/>
    <cellStyle name="Percent 3 3 10 2 3 2 2" xfId="17635"/>
    <cellStyle name="Percent 3 3 10 2 3 3" xfId="13153"/>
    <cellStyle name="Percent 3 3 10 2 4" xfId="5617"/>
    <cellStyle name="Percent 3 3 10 2 4 2" xfId="14647"/>
    <cellStyle name="Percent 3 3 10 2 5" xfId="10165"/>
    <cellStyle name="Percent 3 3 10 3" xfId="1882"/>
    <cellStyle name="Percent 3 3 10 3 2" xfId="6364"/>
    <cellStyle name="Percent 3 3 10 3 2 2" xfId="15394"/>
    <cellStyle name="Percent 3 3 10 3 3" xfId="10912"/>
    <cellStyle name="Percent 3 3 10 4" xfId="3376"/>
    <cellStyle name="Percent 3 3 10 4 2" xfId="7858"/>
    <cellStyle name="Percent 3 3 10 4 2 2" xfId="16888"/>
    <cellStyle name="Percent 3 3 10 4 3" xfId="12406"/>
    <cellStyle name="Percent 3 3 10 5" xfId="4870"/>
    <cellStyle name="Percent 3 3 10 5 2" xfId="13900"/>
    <cellStyle name="Percent 3 3 10 6" xfId="9418"/>
    <cellStyle name="Percent 3 3 11" xfId="574"/>
    <cellStyle name="Percent 3 3 11 2" xfId="1321"/>
    <cellStyle name="Percent 3 3 11 2 2" xfId="2815"/>
    <cellStyle name="Percent 3 3 11 2 2 2" xfId="7297"/>
    <cellStyle name="Percent 3 3 11 2 2 2 2" xfId="16327"/>
    <cellStyle name="Percent 3 3 11 2 2 3" xfId="11845"/>
    <cellStyle name="Percent 3 3 11 2 3" xfId="4309"/>
    <cellStyle name="Percent 3 3 11 2 3 2" xfId="8791"/>
    <cellStyle name="Percent 3 3 11 2 3 2 2" xfId="17821"/>
    <cellStyle name="Percent 3 3 11 2 3 3" xfId="13339"/>
    <cellStyle name="Percent 3 3 11 2 4" xfId="5803"/>
    <cellStyle name="Percent 3 3 11 2 4 2" xfId="14833"/>
    <cellStyle name="Percent 3 3 11 2 5" xfId="10351"/>
    <cellStyle name="Percent 3 3 11 3" xfId="2068"/>
    <cellStyle name="Percent 3 3 11 3 2" xfId="6550"/>
    <cellStyle name="Percent 3 3 11 3 2 2" xfId="15580"/>
    <cellStyle name="Percent 3 3 11 3 3" xfId="11098"/>
    <cellStyle name="Percent 3 3 11 4" xfId="3562"/>
    <cellStyle name="Percent 3 3 11 4 2" xfId="8044"/>
    <cellStyle name="Percent 3 3 11 4 2 2" xfId="17074"/>
    <cellStyle name="Percent 3 3 11 4 3" xfId="12592"/>
    <cellStyle name="Percent 3 3 11 5" xfId="5056"/>
    <cellStyle name="Percent 3 3 11 5 2" xfId="14086"/>
    <cellStyle name="Percent 3 3 11 6" xfId="9604"/>
    <cellStyle name="Percent 3 3 12" xfId="761"/>
    <cellStyle name="Percent 3 3 12 2" xfId="2255"/>
    <cellStyle name="Percent 3 3 12 2 2" xfId="6737"/>
    <cellStyle name="Percent 3 3 12 2 2 2" xfId="15767"/>
    <cellStyle name="Percent 3 3 12 2 3" xfId="11285"/>
    <cellStyle name="Percent 3 3 12 3" xfId="3749"/>
    <cellStyle name="Percent 3 3 12 3 2" xfId="8231"/>
    <cellStyle name="Percent 3 3 12 3 2 2" xfId="17261"/>
    <cellStyle name="Percent 3 3 12 3 3" xfId="12779"/>
    <cellStyle name="Percent 3 3 12 4" xfId="5243"/>
    <cellStyle name="Percent 3 3 12 4 2" xfId="14273"/>
    <cellStyle name="Percent 3 3 12 5" xfId="9791"/>
    <cellStyle name="Percent 3 3 13" xfId="1510"/>
    <cellStyle name="Percent 3 3 13 2" xfId="5992"/>
    <cellStyle name="Percent 3 3 13 2 2" xfId="15022"/>
    <cellStyle name="Percent 3 3 13 3" xfId="10540"/>
    <cellStyle name="Percent 3 3 14" xfId="3004"/>
    <cellStyle name="Percent 3 3 14 2" xfId="7486"/>
    <cellStyle name="Percent 3 3 14 2 2" xfId="16516"/>
    <cellStyle name="Percent 3 3 14 3" xfId="12034"/>
    <cellStyle name="Percent 3 3 15" xfId="4498"/>
    <cellStyle name="Percent 3 3 15 2" xfId="13528"/>
    <cellStyle name="Percent 3 3 16" xfId="9046"/>
    <cellStyle name="Percent 3 3 2" xfId="39"/>
    <cellStyle name="Percent 3 3 2 2" xfId="225"/>
    <cellStyle name="Percent 3 3 2 2 2" xfId="970"/>
    <cellStyle name="Percent 3 3 2 2 2 2" xfId="2464"/>
    <cellStyle name="Percent 3 3 2 2 2 2 2" xfId="6946"/>
    <cellStyle name="Percent 3 3 2 2 2 2 2 2" xfId="15976"/>
    <cellStyle name="Percent 3 3 2 2 2 2 3" xfId="11494"/>
    <cellStyle name="Percent 3 3 2 2 2 3" xfId="3958"/>
    <cellStyle name="Percent 3 3 2 2 2 3 2" xfId="8440"/>
    <cellStyle name="Percent 3 3 2 2 2 3 2 2" xfId="17470"/>
    <cellStyle name="Percent 3 3 2 2 2 3 3" xfId="12988"/>
    <cellStyle name="Percent 3 3 2 2 2 4" xfId="5452"/>
    <cellStyle name="Percent 3 3 2 2 2 4 2" xfId="14482"/>
    <cellStyle name="Percent 3 3 2 2 2 5" xfId="10000"/>
    <cellStyle name="Percent 3 3 2 2 3" xfId="1719"/>
    <cellStyle name="Percent 3 3 2 2 3 2" xfId="6201"/>
    <cellStyle name="Percent 3 3 2 2 3 2 2" xfId="15231"/>
    <cellStyle name="Percent 3 3 2 2 3 3" xfId="10749"/>
    <cellStyle name="Percent 3 3 2 2 4" xfId="3213"/>
    <cellStyle name="Percent 3 3 2 2 4 2" xfId="7695"/>
    <cellStyle name="Percent 3 3 2 2 4 2 2" xfId="16725"/>
    <cellStyle name="Percent 3 3 2 2 4 3" xfId="12243"/>
    <cellStyle name="Percent 3 3 2 2 5" xfId="4707"/>
    <cellStyle name="Percent 3 3 2 2 5 2" xfId="13737"/>
    <cellStyle name="Percent 3 3 2 2 6" xfId="9255"/>
    <cellStyle name="Percent 3 3 2 3" xfId="411"/>
    <cellStyle name="Percent 3 3 2 3 2" xfId="1158"/>
    <cellStyle name="Percent 3 3 2 3 2 2" xfId="2652"/>
    <cellStyle name="Percent 3 3 2 3 2 2 2" xfId="7134"/>
    <cellStyle name="Percent 3 3 2 3 2 2 2 2" xfId="16164"/>
    <cellStyle name="Percent 3 3 2 3 2 2 3" xfId="11682"/>
    <cellStyle name="Percent 3 3 2 3 2 3" xfId="4146"/>
    <cellStyle name="Percent 3 3 2 3 2 3 2" xfId="8628"/>
    <cellStyle name="Percent 3 3 2 3 2 3 2 2" xfId="17658"/>
    <cellStyle name="Percent 3 3 2 3 2 3 3" xfId="13176"/>
    <cellStyle name="Percent 3 3 2 3 2 4" xfId="5640"/>
    <cellStyle name="Percent 3 3 2 3 2 4 2" xfId="14670"/>
    <cellStyle name="Percent 3 3 2 3 2 5" xfId="10188"/>
    <cellStyle name="Percent 3 3 2 3 3" xfId="1905"/>
    <cellStyle name="Percent 3 3 2 3 3 2" xfId="6387"/>
    <cellStyle name="Percent 3 3 2 3 3 2 2" xfId="15417"/>
    <cellStyle name="Percent 3 3 2 3 3 3" xfId="10935"/>
    <cellStyle name="Percent 3 3 2 3 4" xfId="3399"/>
    <cellStyle name="Percent 3 3 2 3 4 2" xfId="7881"/>
    <cellStyle name="Percent 3 3 2 3 4 2 2" xfId="16911"/>
    <cellStyle name="Percent 3 3 2 3 4 3" xfId="12429"/>
    <cellStyle name="Percent 3 3 2 3 5" xfId="4893"/>
    <cellStyle name="Percent 3 3 2 3 5 2" xfId="13923"/>
    <cellStyle name="Percent 3 3 2 3 6" xfId="9441"/>
    <cellStyle name="Percent 3 3 2 4" xfId="597"/>
    <cellStyle name="Percent 3 3 2 4 2" xfId="1344"/>
    <cellStyle name="Percent 3 3 2 4 2 2" xfId="2838"/>
    <cellStyle name="Percent 3 3 2 4 2 2 2" xfId="7320"/>
    <cellStyle name="Percent 3 3 2 4 2 2 2 2" xfId="16350"/>
    <cellStyle name="Percent 3 3 2 4 2 2 3" xfId="11868"/>
    <cellStyle name="Percent 3 3 2 4 2 3" xfId="4332"/>
    <cellStyle name="Percent 3 3 2 4 2 3 2" xfId="8814"/>
    <cellStyle name="Percent 3 3 2 4 2 3 2 2" xfId="17844"/>
    <cellStyle name="Percent 3 3 2 4 2 3 3" xfId="13362"/>
    <cellStyle name="Percent 3 3 2 4 2 4" xfId="5826"/>
    <cellStyle name="Percent 3 3 2 4 2 4 2" xfId="14856"/>
    <cellStyle name="Percent 3 3 2 4 2 5" xfId="10374"/>
    <cellStyle name="Percent 3 3 2 4 3" xfId="2091"/>
    <cellStyle name="Percent 3 3 2 4 3 2" xfId="6573"/>
    <cellStyle name="Percent 3 3 2 4 3 2 2" xfId="15603"/>
    <cellStyle name="Percent 3 3 2 4 3 3" xfId="11121"/>
    <cellStyle name="Percent 3 3 2 4 4" xfId="3585"/>
    <cellStyle name="Percent 3 3 2 4 4 2" xfId="8067"/>
    <cellStyle name="Percent 3 3 2 4 4 2 2" xfId="17097"/>
    <cellStyle name="Percent 3 3 2 4 4 3" xfId="12615"/>
    <cellStyle name="Percent 3 3 2 4 5" xfId="5079"/>
    <cellStyle name="Percent 3 3 2 4 5 2" xfId="14109"/>
    <cellStyle name="Percent 3 3 2 4 6" xfId="9627"/>
    <cellStyle name="Percent 3 3 2 5" xfId="784"/>
    <cellStyle name="Percent 3 3 2 5 2" xfId="2278"/>
    <cellStyle name="Percent 3 3 2 5 2 2" xfId="6760"/>
    <cellStyle name="Percent 3 3 2 5 2 2 2" xfId="15790"/>
    <cellStyle name="Percent 3 3 2 5 2 3" xfId="11308"/>
    <cellStyle name="Percent 3 3 2 5 3" xfId="3772"/>
    <cellStyle name="Percent 3 3 2 5 3 2" xfId="8254"/>
    <cellStyle name="Percent 3 3 2 5 3 2 2" xfId="17284"/>
    <cellStyle name="Percent 3 3 2 5 3 3" xfId="12802"/>
    <cellStyle name="Percent 3 3 2 5 4" xfId="5266"/>
    <cellStyle name="Percent 3 3 2 5 4 2" xfId="14296"/>
    <cellStyle name="Percent 3 3 2 5 5" xfId="9814"/>
    <cellStyle name="Percent 3 3 2 6" xfId="1533"/>
    <cellStyle name="Percent 3 3 2 6 2" xfId="6015"/>
    <cellStyle name="Percent 3 3 2 6 2 2" xfId="15045"/>
    <cellStyle name="Percent 3 3 2 6 3" xfId="10563"/>
    <cellStyle name="Percent 3 3 2 7" xfId="3027"/>
    <cellStyle name="Percent 3 3 2 7 2" xfId="7509"/>
    <cellStyle name="Percent 3 3 2 7 2 2" xfId="16539"/>
    <cellStyle name="Percent 3 3 2 7 3" xfId="12057"/>
    <cellStyle name="Percent 3 3 2 8" xfId="4521"/>
    <cellStyle name="Percent 3 3 2 8 2" xfId="13551"/>
    <cellStyle name="Percent 3 3 2 9" xfId="9069"/>
    <cellStyle name="Percent 3 3 3" xfId="62"/>
    <cellStyle name="Percent 3 3 3 2" xfId="248"/>
    <cellStyle name="Percent 3 3 3 2 2" xfId="993"/>
    <cellStyle name="Percent 3 3 3 2 2 2" xfId="2487"/>
    <cellStyle name="Percent 3 3 3 2 2 2 2" xfId="6969"/>
    <cellStyle name="Percent 3 3 3 2 2 2 2 2" xfId="15999"/>
    <cellStyle name="Percent 3 3 3 2 2 2 3" xfId="11517"/>
    <cellStyle name="Percent 3 3 3 2 2 3" xfId="3981"/>
    <cellStyle name="Percent 3 3 3 2 2 3 2" xfId="8463"/>
    <cellStyle name="Percent 3 3 3 2 2 3 2 2" xfId="17493"/>
    <cellStyle name="Percent 3 3 3 2 2 3 3" xfId="13011"/>
    <cellStyle name="Percent 3 3 3 2 2 4" xfId="5475"/>
    <cellStyle name="Percent 3 3 3 2 2 4 2" xfId="14505"/>
    <cellStyle name="Percent 3 3 3 2 2 5" xfId="10023"/>
    <cellStyle name="Percent 3 3 3 2 3" xfId="1742"/>
    <cellStyle name="Percent 3 3 3 2 3 2" xfId="6224"/>
    <cellStyle name="Percent 3 3 3 2 3 2 2" xfId="15254"/>
    <cellStyle name="Percent 3 3 3 2 3 3" xfId="10772"/>
    <cellStyle name="Percent 3 3 3 2 4" xfId="3236"/>
    <cellStyle name="Percent 3 3 3 2 4 2" xfId="7718"/>
    <cellStyle name="Percent 3 3 3 2 4 2 2" xfId="16748"/>
    <cellStyle name="Percent 3 3 3 2 4 3" xfId="12266"/>
    <cellStyle name="Percent 3 3 3 2 5" xfId="4730"/>
    <cellStyle name="Percent 3 3 3 2 5 2" xfId="13760"/>
    <cellStyle name="Percent 3 3 3 2 6" xfId="9278"/>
    <cellStyle name="Percent 3 3 3 3" xfId="434"/>
    <cellStyle name="Percent 3 3 3 3 2" xfId="1181"/>
    <cellStyle name="Percent 3 3 3 3 2 2" xfId="2675"/>
    <cellStyle name="Percent 3 3 3 3 2 2 2" xfId="7157"/>
    <cellStyle name="Percent 3 3 3 3 2 2 2 2" xfId="16187"/>
    <cellStyle name="Percent 3 3 3 3 2 2 3" xfId="11705"/>
    <cellStyle name="Percent 3 3 3 3 2 3" xfId="4169"/>
    <cellStyle name="Percent 3 3 3 3 2 3 2" xfId="8651"/>
    <cellStyle name="Percent 3 3 3 3 2 3 2 2" xfId="17681"/>
    <cellStyle name="Percent 3 3 3 3 2 3 3" xfId="13199"/>
    <cellStyle name="Percent 3 3 3 3 2 4" xfId="5663"/>
    <cellStyle name="Percent 3 3 3 3 2 4 2" xfId="14693"/>
    <cellStyle name="Percent 3 3 3 3 2 5" xfId="10211"/>
    <cellStyle name="Percent 3 3 3 3 3" xfId="1928"/>
    <cellStyle name="Percent 3 3 3 3 3 2" xfId="6410"/>
    <cellStyle name="Percent 3 3 3 3 3 2 2" xfId="15440"/>
    <cellStyle name="Percent 3 3 3 3 3 3" xfId="10958"/>
    <cellStyle name="Percent 3 3 3 3 4" xfId="3422"/>
    <cellStyle name="Percent 3 3 3 3 4 2" xfId="7904"/>
    <cellStyle name="Percent 3 3 3 3 4 2 2" xfId="16934"/>
    <cellStyle name="Percent 3 3 3 3 4 3" xfId="12452"/>
    <cellStyle name="Percent 3 3 3 3 5" xfId="4916"/>
    <cellStyle name="Percent 3 3 3 3 5 2" xfId="13946"/>
    <cellStyle name="Percent 3 3 3 3 6" xfId="9464"/>
    <cellStyle name="Percent 3 3 3 4" xfId="620"/>
    <cellStyle name="Percent 3 3 3 4 2" xfId="1367"/>
    <cellStyle name="Percent 3 3 3 4 2 2" xfId="2861"/>
    <cellStyle name="Percent 3 3 3 4 2 2 2" xfId="7343"/>
    <cellStyle name="Percent 3 3 3 4 2 2 2 2" xfId="16373"/>
    <cellStyle name="Percent 3 3 3 4 2 2 3" xfId="11891"/>
    <cellStyle name="Percent 3 3 3 4 2 3" xfId="4355"/>
    <cellStyle name="Percent 3 3 3 4 2 3 2" xfId="8837"/>
    <cellStyle name="Percent 3 3 3 4 2 3 2 2" xfId="17867"/>
    <cellStyle name="Percent 3 3 3 4 2 3 3" xfId="13385"/>
    <cellStyle name="Percent 3 3 3 4 2 4" xfId="5849"/>
    <cellStyle name="Percent 3 3 3 4 2 4 2" xfId="14879"/>
    <cellStyle name="Percent 3 3 3 4 2 5" xfId="10397"/>
    <cellStyle name="Percent 3 3 3 4 3" xfId="2114"/>
    <cellStyle name="Percent 3 3 3 4 3 2" xfId="6596"/>
    <cellStyle name="Percent 3 3 3 4 3 2 2" xfId="15626"/>
    <cellStyle name="Percent 3 3 3 4 3 3" xfId="11144"/>
    <cellStyle name="Percent 3 3 3 4 4" xfId="3608"/>
    <cellStyle name="Percent 3 3 3 4 4 2" xfId="8090"/>
    <cellStyle name="Percent 3 3 3 4 4 2 2" xfId="17120"/>
    <cellStyle name="Percent 3 3 3 4 4 3" xfId="12638"/>
    <cellStyle name="Percent 3 3 3 4 5" xfId="5102"/>
    <cellStyle name="Percent 3 3 3 4 5 2" xfId="14132"/>
    <cellStyle name="Percent 3 3 3 4 6" xfId="9650"/>
    <cellStyle name="Percent 3 3 3 5" xfId="807"/>
    <cellStyle name="Percent 3 3 3 5 2" xfId="2301"/>
    <cellStyle name="Percent 3 3 3 5 2 2" xfId="6783"/>
    <cellStyle name="Percent 3 3 3 5 2 2 2" xfId="15813"/>
    <cellStyle name="Percent 3 3 3 5 2 3" xfId="11331"/>
    <cellStyle name="Percent 3 3 3 5 3" xfId="3795"/>
    <cellStyle name="Percent 3 3 3 5 3 2" xfId="8277"/>
    <cellStyle name="Percent 3 3 3 5 3 2 2" xfId="17307"/>
    <cellStyle name="Percent 3 3 3 5 3 3" xfId="12825"/>
    <cellStyle name="Percent 3 3 3 5 4" xfId="5289"/>
    <cellStyle name="Percent 3 3 3 5 4 2" xfId="14319"/>
    <cellStyle name="Percent 3 3 3 5 5" xfId="9837"/>
    <cellStyle name="Percent 3 3 3 6" xfId="1556"/>
    <cellStyle name="Percent 3 3 3 6 2" xfId="6038"/>
    <cellStyle name="Percent 3 3 3 6 2 2" xfId="15068"/>
    <cellStyle name="Percent 3 3 3 6 3" xfId="10586"/>
    <cellStyle name="Percent 3 3 3 7" xfId="3050"/>
    <cellStyle name="Percent 3 3 3 7 2" xfId="7532"/>
    <cellStyle name="Percent 3 3 3 7 2 2" xfId="16562"/>
    <cellStyle name="Percent 3 3 3 7 3" xfId="12080"/>
    <cellStyle name="Percent 3 3 3 8" xfId="4544"/>
    <cellStyle name="Percent 3 3 3 8 2" xfId="13574"/>
    <cellStyle name="Percent 3 3 3 9" xfId="9092"/>
    <cellStyle name="Percent 3 3 4" xfId="86"/>
    <cellStyle name="Percent 3 3 4 2" xfId="272"/>
    <cellStyle name="Percent 3 3 4 2 2" xfId="1016"/>
    <cellStyle name="Percent 3 3 4 2 2 2" xfId="2510"/>
    <cellStyle name="Percent 3 3 4 2 2 2 2" xfId="6992"/>
    <cellStyle name="Percent 3 3 4 2 2 2 2 2" xfId="16022"/>
    <cellStyle name="Percent 3 3 4 2 2 2 3" xfId="11540"/>
    <cellStyle name="Percent 3 3 4 2 2 3" xfId="4004"/>
    <cellStyle name="Percent 3 3 4 2 2 3 2" xfId="8486"/>
    <cellStyle name="Percent 3 3 4 2 2 3 2 2" xfId="17516"/>
    <cellStyle name="Percent 3 3 4 2 2 3 3" xfId="13034"/>
    <cellStyle name="Percent 3 3 4 2 2 4" xfId="5498"/>
    <cellStyle name="Percent 3 3 4 2 2 4 2" xfId="14528"/>
    <cellStyle name="Percent 3 3 4 2 2 5" xfId="10046"/>
    <cellStyle name="Percent 3 3 4 2 3" xfId="1766"/>
    <cellStyle name="Percent 3 3 4 2 3 2" xfId="6248"/>
    <cellStyle name="Percent 3 3 4 2 3 2 2" xfId="15278"/>
    <cellStyle name="Percent 3 3 4 2 3 3" xfId="10796"/>
    <cellStyle name="Percent 3 3 4 2 4" xfId="3260"/>
    <cellStyle name="Percent 3 3 4 2 4 2" xfId="7742"/>
    <cellStyle name="Percent 3 3 4 2 4 2 2" xfId="16772"/>
    <cellStyle name="Percent 3 3 4 2 4 3" xfId="12290"/>
    <cellStyle name="Percent 3 3 4 2 5" xfId="4754"/>
    <cellStyle name="Percent 3 3 4 2 5 2" xfId="13784"/>
    <cellStyle name="Percent 3 3 4 2 6" xfId="9302"/>
    <cellStyle name="Percent 3 3 4 3" xfId="458"/>
    <cellStyle name="Percent 3 3 4 3 2" xfId="1205"/>
    <cellStyle name="Percent 3 3 4 3 2 2" xfId="2699"/>
    <cellStyle name="Percent 3 3 4 3 2 2 2" xfId="7181"/>
    <cellStyle name="Percent 3 3 4 3 2 2 2 2" xfId="16211"/>
    <cellStyle name="Percent 3 3 4 3 2 2 3" xfId="11729"/>
    <cellStyle name="Percent 3 3 4 3 2 3" xfId="4193"/>
    <cellStyle name="Percent 3 3 4 3 2 3 2" xfId="8675"/>
    <cellStyle name="Percent 3 3 4 3 2 3 2 2" xfId="17705"/>
    <cellStyle name="Percent 3 3 4 3 2 3 3" xfId="13223"/>
    <cellStyle name="Percent 3 3 4 3 2 4" xfId="5687"/>
    <cellStyle name="Percent 3 3 4 3 2 4 2" xfId="14717"/>
    <cellStyle name="Percent 3 3 4 3 2 5" xfId="10235"/>
    <cellStyle name="Percent 3 3 4 3 3" xfId="1952"/>
    <cellStyle name="Percent 3 3 4 3 3 2" xfId="6434"/>
    <cellStyle name="Percent 3 3 4 3 3 2 2" xfId="15464"/>
    <cellStyle name="Percent 3 3 4 3 3 3" xfId="10982"/>
    <cellStyle name="Percent 3 3 4 3 4" xfId="3446"/>
    <cellStyle name="Percent 3 3 4 3 4 2" xfId="7928"/>
    <cellStyle name="Percent 3 3 4 3 4 2 2" xfId="16958"/>
    <cellStyle name="Percent 3 3 4 3 4 3" xfId="12476"/>
    <cellStyle name="Percent 3 3 4 3 5" xfId="4940"/>
    <cellStyle name="Percent 3 3 4 3 5 2" xfId="13970"/>
    <cellStyle name="Percent 3 3 4 3 6" xfId="9488"/>
    <cellStyle name="Percent 3 3 4 4" xfId="644"/>
    <cellStyle name="Percent 3 3 4 4 2" xfId="1391"/>
    <cellStyle name="Percent 3 3 4 4 2 2" xfId="2885"/>
    <cellStyle name="Percent 3 3 4 4 2 2 2" xfId="7367"/>
    <cellStyle name="Percent 3 3 4 4 2 2 2 2" xfId="16397"/>
    <cellStyle name="Percent 3 3 4 4 2 2 3" xfId="11915"/>
    <cellStyle name="Percent 3 3 4 4 2 3" xfId="4379"/>
    <cellStyle name="Percent 3 3 4 4 2 3 2" xfId="8861"/>
    <cellStyle name="Percent 3 3 4 4 2 3 2 2" xfId="17891"/>
    <cellStyle name="Percent 3 3 4 4 2 3 3" xfId="13409"/>
    <cellStyle name="Percent 3 3 4 4 2 4" xfId="5873"/>
    <cellStyle name="Percent 3 3 4 4 2 4 2" xfId="14903"/>
    <cellStyle name="Percent 3 3 4 4 2 5" xfId="10421"/>
    <cellStyle name="Percent 3 3 4 4 3" xfId="2138"/>
    <cellStyle name="Percent 3 3 4 4 3 2" xfId="6620"/>
    <cellStyle name="Percent 3 3 4 4 3 2 2" xfId="15650"/>
    <cellStyle name="Percent 3 3 4 4 3 3" xfId="11168"/>
    <cellStyle name="Percent 3 3 4 4 4" xfId="3632"/>
    <cellStyle name="Percent 3 3 4 4 4 2" xfId="8114"/>
    <cellStyle name="Percent 3 3 4 4 4 2 2" xfId="17144"/>
    <cellStyle name="Percent 3 3 4 4 4 3" xfId="12662"/>
    <cellStyle name="Percent 3 3 4 4 5" xfId="5126"/>
    <cellStyle name="Percent 3 3 4 4 5 2" xfId="14156"/>
    <cellStyle name="Percent 3 3 4 4 6" xfId="9674"/>
    <cellStyle name="Percent 3 3 4 5" xfId="831"/>
    <cellStyle name="Percent 3 3 4 5 2" xfId="2325"/>
    <cellStyle name="Percent 3 3 4 5 2 2" xfId="6807"/>
    <cellStyle name="Percent 3 3 4 5 2 2 2" xfId="15837"/>
    <cellStyle name="Percent 3 3 4 5 2 3" xfId="11355"/>
    <cellStyle name="Percent 3 3 4 5 3" xfId="3819"/>
    <cellStyle name="Percent 3 3 4 5 3 2" xfId="8301"/>
    <cellStyle name="Percent 3 3 4 5 3 2 2" xfId="17331"/>
    <cellStyle name="Percent 3 3 4 5 3 3" xfId="12849"/>
    <cellStyle name="Percent 3 3 4 5 4" xfId="5313"/>
    <cellStyle name="Percent 3 3 4 5 4 2" xfId="14343"/>
    <cellStyle name="Percent 3 3 4 5 5" xfId="9861"/>
    <cellStyle name="Percent 3 3 4 6" xfId="1580"/>
    <cellStyle name="Percent 3 3 4 6 2" xfId="6062"/>
    <cellStyle name="Percent 3 3 4 6 2 2" xfId="15092"/>
    <cellStyle name="Percent 3 3 4 6 3" xfId="10610"/>
    <cellStyle name="Percent 3 3 4 7" xfId="3074"/>
    <cellStyle name="Percent 3 3 4 7 2" xfId="7556"/>
    <cellStyle name="Percent 3 3 4 7 2 2" xfId="16586"/>
    <cellStyle name="Percent 3 3 4 7 3" xfId="12104"/>
    <cellStyle name="Percent 3 3 4 8" xfId="4568"/>
    <cellStyle name="Percent 3 3 4 8 2" xfId="13598"/>
    <cellStyle name="Percent 3 3 4 9" xfId="9116"/>
    <cellStyle name="Percent 3 3 5" xfId="121"/>
    <cellStyle name="Percent 3 3 5 2" xfId="307"/>
    <cellStyle name="Percent 3 3 5 2 2" xfId="1050"/>
    <cellStyle name="Percent 3 3 5 2 2 2" xfId="2544"/>
    <cellStyle name="Percent 3 3 5 2 2 2 2" xfId="7026"/>
    <cellStyle name="Percent 3 3 5 2 2 2 2 2" xfId="16056"/>
    <cellStyle name="Percent 3 3 5 2 2 2 3" xfId="11574"/>
    <cellStyle name="Percent 3 3 5 2 2 3" xfId="4038"/>
    <cellStyle name="Percent 3 3 5 2 2 3 2" xfId="8520"/>
    <cellStyle name="Percent 3 3 5 2 2 3 2 2" xfId="17550"/>
    <cellStyle name="Percent 3 3 5 2 2 3 3" xfId="13068"/>
    <cellStyle name="Percent 3 3 5 2 2 4" xfId="5532"/>
    <cellStyle name="Percent 3 3 5 2 2 4 2" xfId="14562"/>
    <cellStyle name="Percent 3 3 5 2 2 5" xfId="10080"/>
    <cellStyle name="Percent 3 3 5 2 3" xfId="1801"/>
    <cellStyle name="Percent 3 3 5 2 3 2" xfId="6283"/>
    <cellStyle name="Percent 3 3 5 2 3 2 2" xfId="15313"/>
    <cellStyle name="Percent 3 3 5 2 3 3" xfId="10831"/>
    <cellStyle name="Percent 3 3 5 2 4" xfId="3295"/>
    <cellStyle name="Percent 3 3 5 2 4 2" xfId="7777"/>
    <cellStyle name="Percent 3 3 5 2 4 2 2" xfId="16807"/>
    <cellStyle name="Percent 3 3 5 2 4 3" xfId="12325"/>
    <cellStyle name="Percent 3 3 5 2 5" xfId="4789"/>
    <cellStyle name="Percent 3 3 5 2 5 2" xfId="13819"/>
    <cellStyle name="Percent 3 3 5 2 6" xfId="9337"/>
    <cellStyle name="Percent 3 3 5 3" xfId="493"/>
    <cellStyle name="Percent 3 3 5 3 2" xfId="1240"/>
    <cellStyle name="Percent 3 3 5 3 2 2" xfId="2734"/>
    <cellStyle name="Percent 3 3 5 3 2 2 2" xfId="7216"/>
    <cellStyle name="Percent 3 3 5 3 2 2 2 2" xfId="16246"/>
    <cellStyle name="Percent 3 3 5 3 2 2 3" xfId="11764"/>
    <cellStyle name="Percent 3 3 5 3 2 3" xfId="4228"/>
    <cellStyle name="Percent 3 3 5 3 2 3 2" xfId="8710"/>
    <cellStyle name="Percent 3 3 5 3 2 3 2 2" xfId="17740"/>
    <cellStyle name="Percent 3 3 5 3 2 3 3" xfId="13258"/>
    <cellStyle name="Percent 3 3 5 3 2 4" xfId="5722"/>
    <cellStyle name="Percent 3 3 5 3 2 4 2" xfId="14752"/>
    <cellStyle name="Percent 3 3 5 3 2 5" xfId="10270"/>
    <cellStyle name="Percent 3 3 5 3 3" xfId="1987"/>
    <cellStyle name="Percent 3 3 5 3 3 2" xfId="6469"/>
    <cellStyle name="Percent 3 3 5 3 3 2 2" xfId="15499"/>
    <cellStyle name="Percent 3 3 5 3 3 3" xfId="11017"/>
    <cellStyle name="Percent 3 3 5 3 4" xfId="3481"/>
    <cellStyle name="Percent 3 3 5 3 4 2" xfId="7963"/>
    <cellStyle name="Percent 3 3 5 3 4 2 2" xfId="16993"/>
    <cellStyle name="Percent 3 3 5 3 4 3" xfId="12511"/>
    <cellStyle name="Percent 3 3 5 3 5" xfId="4975"/>
    <cellStyle name="Percent 3 3 5 3 5 2" xfId="14005"/>
    <cellStyle name="Percent 3 3 5 3 6" xfId="9523"/>
    <cellStyle name="Percent 3 3 5 4" xfId="679"/>
    <cellStyle name="Percent 3 3 5 4 2" xfId="1426"/>
    <cellStyle name="Percent 3 3 5 4 2 2" xfId="2920"/>
    <cellStyle name="Percent 3 3 5 4 2 2 2" xfId="7402"/>
    <cellStyle name="Percent 3 3 5 4 2 2 2 2" xfId="16432"/>
    <cellStyle name="Percent 3 3 5 4 2 2 3" xfId="11950"/>
    <cellStyle name="Percent 3 3 5 4 2 3" xfId="4414"/>
    <cellStyle name="Percent 3 3 5 4 2 3 2" xfId="8896"/>
    <cellStyle name="Percent 3 3 5 4 2 3 2 2" xfId="17926"/>
    <cellStyle name="Percent 3 3 5 4 2 3 3" xfId="13444"/>
    <cellStyle name="Percent 3 3 5 4 2 4" xfId="5908"/>
    <cellStyle name="Percent 3 3 5 4 2 4 2" xfId="14938"/>
    <cellStyle name="Percent 3 3 5 4 2 5" xfId="10456"/>
    <cellStyle name="Percent 3 3 5 4 3" xfId="2173"/>
    <cellStyle name="Percent 3 3 5 4 3 2" xfId="6655"/>
    <cellStyle name="Percent 3 3 5 4 3 2 2" xfId="15685"/>
    <cellStyle name="Percent 3 3 5 4 3 3" xfId="11203"/>
    <cellStyle name="Percent 3 3 5 4 4" xfId="3667"/>
    <cellStyle name="Percent 3 3 5 4 4 2" xfId="8149"/>
    <cellStyle name="Percent 3 3 5 4 4 2 2" xfId="17179"/>
    <cellStyle name="Percent 3 3 5 4 4 3" xfId="12697"/>
    <cellStyle name="Percent 3 3 5 4 5" xfId="5161"/>
    <cellStyle name="Percent 3 3 5 4 5 2" xfId="14191"/>
    <cellStyle name="Percent 3 3 5 4 6" xfId="9709"/>
    <cellStyle name="Percent 3 3 5 5" xfId="866"/>
    <cellStyle name="Percent 3 3 5 5 2" xfId="2360"/>
    <cellStyle name="Percent 3 3 5 5 2 2" xfId="6842"/>
    <cellStyle name="Percent 3 3 5 5 2 2 2" xfId="15872"/>
    <cellStyle name="Percent 3 3 5 5 2 3" xfId="11390"/>
    <cellStyle name="Percent 3 3 5 5 3" xfId="3854"/>
    <cellStyle name="Percent 3 3 5 5 3 2" xfId="8336"/>
    <cellStyle name="Percent 3 3 5 5 3 2 2" xfId="17366"/>
    <cellStyle name="Percent 3 3 5 5 3 3" xfId="12884"/>
    <cellStyle name="Percent 3 3 5 5 4" xfId="5348"/>
    <cellStyle name="Percent 3 3 5 5 4 2" xfId="14378"/>
    <cellStyle name="Percent 3 3 5 5 5" xfId="9896"/>
    <cellStyle name="Percent 3 3 5 6" xfId="1615"/>
    <cellStyle name="Percent 3 3 5 6 2" xfId="6097"/>
    <cellStyle name="Percent 3 3 5 6 2 2" xfId="15127"/>
    <cellStyle name="Percent 3 3 5 6 3" xfId="10645"/>
    <cellStyle name="Percent 3 3 5 7" xfId="3109"/>
    <cellStyle name="Percent 3 3 5 7 2" xfId="7591"/>
    <cellStyle name="Percent 3 3 5 7 2 2" xfId="16621"/>
    <cellStyle name="Percent 3 3 5 7 3" xfId="12139"/>
    <cellStyle name="Percent 3 3 5 8" xfId="4603"/>
    <cellStyle name="Percent 3 3 5 8 2" xfId="13633"/>
    <cellStyle name="Percent 3 3 5 9" xfId="9151"/>
    <cellStyle name="Percent 3 3 6" xfId="133"/>
    <cellStyle name="Percent 3 3 6 2" xfId="319"/>
    <cellStyle name="Percent 3 3 6 2 2" xfId="1062"/>
    <cellStyle name="Percent 3 3 6 2 2 2" xfId="2556"/>
    <cellStyle name="Percent 3 3 6 2 2 2 2" xfId="7038"/>
    <cellStyle name="Percent 3 3 6 2 2 2 2 2" xfId="16068"/>
    <cellStyle name="Percent 3 3 6 2 2 2 3" xfId="11586"/>
    <cellStyle name="Percent 3 3 6 2 2 3" xfId="4050"/>
    <cellStyle name="Percent 3 3 6 2 2 3 2" xfId="8532"/>
    <cellStyle name="Percent 3 3 6 2 2 3 2 2" xfId="17562"/>
    <cellStyle name="Percent 3 3 6 2 2 3 3" xfId="13080"/>
    <cellStyle name="Percent 3 3 6 2 2 4" xfId="5544"/>
    <cellStyle name="Percent 3 3 6 2 2 4 2" xfId="14574"/>
    <cellStyle name="Percent 3 3 6 2 2 5" xfId="10092"/>
    <cellStyle name="Percent 3 3 6 2 3" xfId="1813"/>
    <cellStyle name="Percent 3 3 6 2 3 2" xfId="6295"/>
    <cellStyle name="Percent 3 3 6 2 3 2 2" xfId="15325"/>
    <cellStyle name="Percent 3 3 6 2 3 3" xfId="10843"/>
    <cellStyle name="Percent 3 3 6 2 4" xfId="3307"/>
    <cellStyle name="Percent 3 3 6 2 4 2" xfId="7789"/>
    <cellStyle name="Percent 3 3 6 2 4 2 2" xfId="16819"/>
    <cellStyle name="Percent 3 3 6 2 4 3" xfId="12337"/>
    <cellStyle name="Percent 3 3 6 2 5" xfId="4801"/>
    <cellStyle name="Percent 3 3 6 2 5 2" xfId="13831"/>
    <cellStyle name="Percent 3 3 6 2 6" xfId="9349"/>
    <cellStyle name="Percent 3 3 6 3" xfId="505"/>
    <cellStyle name="Percent 3 3 6 3 2" xfId="1252"/>
    <cellStyle name="Percent 3 3 6 3 2 2" xfId="2746"/>
    <cellStyle name="Percent 3 3 6 3 2 2 2" xfId="7228"/>
    <cellStyle name="Percent 3 3 6 3 2 2 2 2" xfId="16258"/>
    <cellStyle name="Percent 3 3 6 3 2 2 3" xfId="11776"/>
    <cellStyle name="Percent 3 3 6 3 2 3" xfId="4240"/>
    <cellStyle name="Percent 3 3 6 3 2 3 2" xfId="8722"/>
    <cellStyle name="Percent 3 3 6 3 2 3 2 2" xfId="17752"/>
    <cellStyle name="Percent 3 3 6 3 2 3 3" xfId="13270"/>
    <cellStyle name="Percent 3 3 6 3 2 4" xfId="5734"/>
    <cellStyle name="Percent 3 3 6 3 2 4 2" xfId="14764"/>
    <cellStyle name="Percent 3 3 6 3 2 5" xfId="10282"/>
    <cellStyle name="Percent 3 3 6 3 3" xfId="1999"/>
    <cellStyle name="Percent 3 3 6 3 3 2" xfId="6481"/>
    <cellStyle name="Percent 3 3 6 3 3 2 2" xfId="15511"/>
    <cellStyle name="Percent 3 3 6 3 3 3" xfId="11029"/>
    <cellStyle name="Percent 3 3 6 3 4" xfId="3493"/>
    <cellStyle name="Percent 3 3 6 3 4 2" xfId="7975"/>
    <cellStyle name="Percent 3 3 6 3 4 2 2" xfId="17005"/>
    <cellStyle name="Percent 3 3 6 3 4 3" xfId="12523"/>
    <cellStyle name="Percent 3 3 6 3 5" xfId="4987"/>
    <cellStyle name="Percent 3 3 6 3 5 2" xfId="14017"/>
    <cellStyle name="Percent 3 3 6 3 6" xfId="9535"/>
    <cellStyle name="Percent 3 3 6 4" xfId="691"/>
    <cellStyle name="Percent 3 3 6 4 2" xfId="1438"/>
    <cellStyle name="Percent 3 3 6 4 2 2" xfId="2932"/>
    <cellStyle name="Percent 3 3 6 4 2 2 2" xfId="7414"/>
    <cellStyle name="Percent 3 3 6 4 2 2 2 2" xfId="16444"/>
    <cellStyle name="Percent 3 3 6 4 2 2 3" xfId="11962"/>
    <cellStyle name="Percent 3 3 6 4 2 3" xfId="4426"/>
    <cellStyle name="Percent 3 3 6 4 2 3 2" xfId="8908"/>
    <cellStyle name="Percent 3 3 6 4 2 3 2 2" xfId="17938"/>
    <cellStyle name="Percent 3 3 6 4 2 3 3" xfId="13456"/>
    <cellStyle name="Percent 3 3 6 4 2 4" xfId="5920"/>
    <cellStyle name="Percent 3 3 6 4 2 4 2" xfId="14950"/>
    <cellStyle name="Percent 3 3 6 4 2 5" xfId="10468"/>
    <cellStyle name="Percent 3 3 6 4 3" xfId="2185"/>
    <cellStyle name="Percent 3 3 6 4 3 2" xfId="6667"/>
    <cellStyle name="Percent 3 3 6 4 3 2 2" xfId="15697"/>
    <cellStyle name="Percent 3 3 6 4 3 3" xfId="11215"/>
    <cellStyle name="Percent 3 3 6 4 4" xfId="3679"/>
    <cellStyle name="Percent 3 3 6 4 4 2" xfId="8161"/>
    <cellStyle name="Percent 3 3 6 4 4 2 2" xfId="17191"/>
    <cellStyle name="Percent 3 3 6 4 4 3" xfId="12709"/>
    <cellStyle name="Percent 3 3 6 4 5" xfId="5173"/>
    <cellStyle name="Percent 3 3 6 4 5 2" xfId="14203"/>
    <cellStyle name="Percent 3 3 6 4 6" xfId="9721"/>
    <cellStyle name="Percent 3 3 6 5" xfId="878"/>
    <cellStyle name="Percent 3 3 6 5 2" xfId="2372"/>
    <cellStyle name="Percent 3 3 6 5 2 2" xfId="6854"/>
    <cellStyle name="Percent 3 3 6 5 2 2 2" xfId="15884"/>
    <cellStyle name="Percent 3 3 6 5 2 3" xfId="11402"/>
    <cellStyle name="Percent 3 3 6 5 3" xfId="3866"/>
    <cellStyle name="Percent 3 3 6 5 3 2" xfId="8348"/>
    <cellStyle name="Percent 3 3 6 5 3 2 2" xfId="17378"/>
    <cellStyle name="Percent 3 3 6 5 3 3" xfId="12896"/>
    <cellStyle name="Percent 3 3 6 5 4" xfId="5360"/>
    <cellStyle name="Percent 3 3 6 5 4 2" xfId="14390"/>
    <cellStyle name="Percent 3 3 6 5 5" xfId="9908"/>
    <cellStyle name="Percent 3 3 6 6" xfId="1627"/>
    <cellStyle name="Percent 3 3 6 6 2" xfId="6109"/>
    <cellStyle name="Percent 3 3 6 6 2 2" xfId="15139"/>
    <cellStyle name="Percent 3 3 6 6 3" xfId="10657"/>
    <cellStyle name="Percent 3 3 6 7" xfId="3121"/>
    <cellStyle name="Percent 3 3 6 7 2" xfId="7603"/>
    <cellStyle name="Percent 3 3 6 7 2 2" xfId="16633"/>
    <cellStyle name="Percent 3 3 6 7 3" xfId="12151"/>
    <cellStyle name="Percent 3 3 6 8" xfId="4615"/>
    <cellStyle name="Percent 3 3 6 8 2" xfId="13645"/>
    <cellStyle name="Percent 3 3 6 9" xfId="9163"/>
    <cellStyle name="Percent 3 3 7" xfId="156"/>
    <cellStyle name="Percent 3 3 7 2" xfId="342"/>
    <cellStyle name="Percent 3 3 7 2 2" xfId="1085"/>
    <cellStyle name="Percent 3 3 7 2 2 2" xfId="2579"/>
    <cellStyle name="Percent 3 3 7 2 2 2 2" xfId="7061"/>
    <cellStyle name="Percent 3 3 7 2 2 2 2 2" xfId="16091"/>
    <cellStyle name="Percent 3 3 7 2 2 2 3" xfId="11609"/>
    <cellStyle name="Percent 3 3 7 2 2 3" xfId="4073"/>
    <cellStyle name="Percent 3 3 7 2 2 3 2" xfId="8555"/>
    <cellStyle name="Percent 3 3 7 2 2 3 2 2" xfId="17585"/>
    <cellStyle name="Percent 3 3 7 2 2 3 3" xfId="13103"/>
    <cellStyle name="Percent 3 3 7 2 2 4" xfId="5567"/>
    <cellStyle name="Percent 3 3 7 2 2 4 2" xfId="14597"/>
    <cellStyle name="Percent 3 3 7 2 2 5" xfId="10115"/>
    <cellStyle name="Percent 3 3 7 2 3" xfId="1836"/>
    <cellStyle name="Percent 3 3 7 2 3 2" xfId="6318"/>
    <cellStyle name="Percent 3 3 7 2 3 2 2" xfId="15348"/>
    <cellStyle name="Percent 3 3 7 2 3 3" xfId="10866"/>
    <cellStyle name="Percent 3 3 7 2 4" xfId="3330"/>
    <cellStyle name="Percent 3 3 7 2 4 2" xfId="7812"/>
    <cellStyle name="Percent 3 3 7 2 4 2 2" xfId="16842"/>
    <cellStyle name="Percent 3 3 7 2 4 3" xfId="12360"/>
    <cellStyle name="Percent 3 3 7 2 5" xfId="4824"/>
    <cellStyle name="Percent 3 3 7 2 5 2" xfId="13854"/>
    <cellStyle name="Percent 3 3 7 2 6" xfId="9372"/>
    <cellStyle name="Percent 3 3 7 3" xfId="528"/>
    <cellStyle name="Percent 3 3 7 3 2" xfId="1275"/>
    <cellStyle name="Percent 3 3 7 3 2 2" xfId="2769"/>
    <cellStyle name="Percent 3 3 7 3 2 2 2" xfId="7251"/>
    <cellStyle name="Percent 3 3 7 3 2 2 2 2" xfId="16281"/>
    <cellStyle name="Percent 3 3 7 3 2 2 3" xfId="11799"/>
    <cellStyle name="Percent 3 3 7 3 2 3" xfId="4263"/>
    <cellStyle name="Percent 3 3 7 3 2 3 2" xfId="8745"/>
    <cellStyle name="Percent 3 3 7 3 2 3 2 2" xfId="17775"/>
    <cellStyle name="Percent 3 3 7 3 2 3 3" xfId="13293"/>
    <cellStyle name="Percent 3 3 7 3 2 4" xfId="5757"/>
    <cellStyle name="Percent 3 3 7 3 2 4 2" xfId="14787"/>
    <cellStyle name="Percent 3 3 7 3 2 5" xfId="10305"/>
    <cellStyle name="Percent 3 3 7 3 3" xfId="2022"/>
    <cellStyle name="Percent 3 3 7 3 3 2" xfId="6504"/>
    <cellStyle name="Percent 3 3 7 3 3 2 2" xfId="15534"/>
    <cellStyle name="Percent 3 3 7 3 3 3" xfId="11052"/>
    <cellStyle name="Percent 3 3 7 3 4" xfId="3516"/>
    <cellStyle name="Percent 3 3 7 3 4 2" xfId="7998"/>
    <cellStyle name="Percent 3 3 7 3 4 2 2" xfId="17028"/>
    <cellStyle name="Percent 3 3 7 3 4 3" xfId="12546"/>
    <cellStyle name="Percent 3 3 7 3 5" xfId="5010"/>
    <cellStyle name="Percent 3 3 7 3 5 2" xfId="14040"/>
    <cellStyle name="Percent 3 3 7 3 6" xfId="9558"/>
    <cellStyle name="Percent 3 3 7 4" xfId="714"/>
    <cellStyle name="Percent 3 3 7 4 2" xfId="1461"/>
    <cellStyle name="Percent 3 3 7 4 2 2" xfId="2955"/>
    <cellStyle name="Percent 3 3 7 4 2 2 2" xfId="7437"/>
    <cellStyle name="Percent 3 3 7 4 2 2 2 2" xfId="16467"/>
    <cellStyle name="Percent 3 3 7 4 2 2 3" xfId="11985"/>
    <cellStyle name="Percent 3 3 7 4 2 3" xfId="4449"/>
    <cellStyle name="Percent 3 3 7 4 2 3 2" xfId="8931"/>
    <cellStyle name="Percent 3 3 7 4 2 3 2 2" xfId="17961"/>
    <cellStyle name="Percent 3 3 7 4 2 3 3" xfId="13479"/>
    <cellStyle name="Percent 3 3 7 4 2 4" xfId="5943"/>
    <cellStyle name="Percent 3 3 7 4 2 4 2" xfId="14973"/>
    <cellStyle name="Percent 3 3 7 4 2 5" xfId="10491"/>
    <cellStyle name="Percent 3 3 7 4 3" xfId="2208"/>
    <cellStyle name="Percent 3 3 7 4 3 2" xfId="6690"/>
    <cellStyle name="Percent 3 3 7 4 3 2 2" xfId="15720"/>
    <cellStyle name="Percent 3 3 7 4 3 3" xfId="11238"/>
    <cellStyle name="Percent 3 3 7 4 4" xfId="3702"/>
    <cellStyle name="Percent 3 3 7 4 4 2" xfId="8184"/>
    <cellStyle name="Percent 3 3 7 4 4 2 2" xfId="17214"/>
    <cellStyle name="Percent 3 3 7 4 4 3" xfId="12732"/>
    <cellStyle name="Percent 3 3 7 4 5" xfId="5196"/>
    <cellStyle name="Percent 3 3 7 4 5 2" xfId="14226"/>
    <cellStyle name="Percent 3 3 7 4 6" xfId="9744"/>
    <cellStyle name="Percent 3 3 7 5" xfId="901"/>
    <cellStyle name="Percent 3 3 7 5 2" xfId="2395"/>
    <cellStyle name="Percent 3 3 7 5 2 2" xfId="6877"/>
    <cellStyle name="Percent 3 3 7 5 2 2 2" xfId="15907"/>
    <cellStyle name="Percent 3 3 7 5 2 3" xfId="11425"/>
    <cellStyle name="Percent 3 3 7 5 3" xfId="3889"/>
    <cellStyle name="Percent 3 3 7 5 3 2" xfId="8371"/>
    <cellStyle name="Percent 3 3 7 5 3 2 2" xfId="17401"/>
    <cellStyle name="Percent 3 3 7 5 3 3" xfId="12919"/>
    <cellStyle name="Percent 3 3 7 5 4" xfId="5383"/>
    <cellStyle name="Percent 3 3 7 5 4 2" xfId="14413"/>
    <cellStyle name="Percent 3 3 7 5 5" xfId="9931"/>
    <cellStyle name="Percent 3 3 7 6" xfId="1650"/>
    <cellStyle name="Percent 3 3 7 6 2" xfId="6132"/>
    <cellStyle name="Percent 3 3 7 6 2 2" xfId="15162"/>
    <cellStyle name="Percent 3 3 7 6 3" xfId="10680"/>
    <cellStyle name="Percent 3 3 7 7" xfId="3144"/>
    <cellStyle name="Percent 3 3 7 7 2" xfId="7626"/>
    <cellStyle name="Percent 3 3 7 7 2 2" xfId="16656"/>
    <cellStyle name="Percent 3 3 7 7 3" xfId="12174"/>
    <cellStyle name="Percent 3 3 7 8" xfId="4638"/>
    <cellStyle name="Percent 3 3 7 8 2" xfId="13668"/>
    <cellStyle name="Percent 3 3 7 9" xfId="9186"/>
    <cellStyle name="Percent 3 3 8" xfId="179"/>
    <cellStyle name="Percent 3 3 8 2" xfId="365"/>
    <cellStyle name="Percent 3 3 8 2 2" xfId="1108"/>
    <cellStyle name="Percent 3 3 8 2 2 2" xfId="2602"/>
    <cellStyle name="Percent 3 3 8 2 2 2 2" xfId="7084"/>
    <cellStyle name="Percent 3 3 8 2 2 2 2 2" xfId="16114"/>
    <cellStyle name="Percent 3 3 8 2 2 2 3" xfId="11632"/>
    <cellStyle name="Percent 3 3 8 2 2 3" xfId="4096"/>
    <cellStyle name="Percent 3 3 8 2 2 3 2" xfId="8578"/>
    <cellStyle name="Percent 3 3 8 2 2 3 2 2" xfId="17608"/>
    <cellStyle name="Percent 3 3 8 2 2 3 3" xfId="13126"/>
    <cellStyle name="Percent 3 3 8 2 2 4" xfId="5590"/>
    <cellStyle name="Percent 3 3 8 2 2 4 2" xfId="14620"/>
    <cellStyle name="Percent 3 3 8 2 2 5" xfId="10138"/>
    <cellStyle name="Percent 3 3 8 2 3" xfId="1859"/>
    <cellStyle name="Percent 3 3 8 2 3 2" xfId="6341"/>
    <cellStyle name="Percent 3 3 8 2 3 2 2" xfId="15371"/>
    <cellStyle name="Percent 3 3 8 2 3 3" xfId="10889"/>
    <cellStyle name="Percent 3 3 8 2 4" xfId="3353"/>
    <cellStyle name="Percent 3 3 8 2 4 2" xfId="7835"/>
    <cellStyle name="Percent 3 3 8 2 4 2 2" xfId="16865"/>
    <cellStyle name="Percent 3 3 8 2 4 3" xfId="12383"/>
    <cellStyle name="Percent 3 3 8 2 5" xfId="4847"/>
    <cellStyle name="Percent 3 3 8 2 5 2" xfId="13877"/>
    <cellStyle name="Percent 3 3 8 2 6" xfId="9395"/>
    <cellStyle name="Percent 3 3 8 3" xfId="551"/>
    <cellStyle name="Percent 3 3 8 3 2" xfId="1298"/>
    <cellStyle name="Percent 3 3 8 3 2 2" xfId="2792"/>
    <cellStyle name="Percent 3 3 8 3 2 2 2" xfId="7274"/>
    <cellStyle name="Percent 3 3 8 3 2 2 2 2" xfId="16304"/>
    <cellStyle name="Percent 3 3 8 3 2 2 3" xfId="11822"/>
    <cellStyle name="Percent 3 3 8 3 2 3" xfId="4286"/>
    <cellStyle name="Percent 3 3 8 3 2 3 2" xfId="8768"/>
    <cellStyle name="Percent 3 3 8 3 2 3 2 2" xfId="17798"/>
    <cellStyle name="Percent 3 3 8 3 2 3 3" xfId="13316"/>
    <cellStyle name="Percent 3 3 8 3 2 4" xfId="5780"/>
    <cellStyle name="Percent 3 3 8 3 2 4 2" xfId="14810"/>
    <cellStyle name="Percent 3 3 8 3 2 5" xfId="10328"/>
    <cellStyle name="Percent 3 3 8 3 3" xfId="2045"/>
    <cellStyle name="Percent 3 3 8 3 3 2" xfId="6527"/>
    <cellStyle name="Percent 3 3 8 3 3 2 2" xfId="15557"/>
    <cellStyle name="Percent 3 3 8 3 3 3" xfId="11075"/>
    <cellStyle name="Percent 3 3 8 3 4" xfId="3539"/>
    <cellStyle name="Percent 3 3 8 3 4 2" xfId="8021"/>
    <cellStyle name="Percent 3 3 8 3 4 2 2" xfId="17051"/>
    <cellStyle name="Percent 3 3 8 3 4 3" xfId="12569"/>
    <cellStyle name="Percent 3 3 8 3 5" xfId="5033"/>
    <cellStyle name="Percent 3 3 8 3 5 2" xfId="14063"/>
    <cellStyle name="Percent 3 3 8 3 6" xfId="9581"/>
    <cellStyle name="Percent 3 3 8 4" xfId="737"/>
    <cellStyle name="Percent 3 3 8 4 2" xfId="1484"/>
    <cellStyle name="Percent 3 3 8 4 2 2" xfId="2978"/>
    <cellStyle name="Percent 3 3 8 4 2 2 2" xfId="7460"/>
    <cellStyle name="Percent 3 3 8 4 2 2 2 2" xfId="16490"/>
    <cellStyle name="Percent 3 3 8 4 2 2 3" xfId="12008"/>
    <cellStyle name="Percent 3 3 8 4 2 3" xfId="4472"/>
    <cellStyle name="Percent 3 3 8 4 2 3 2" xfId="8954"/>
    <cellStyle name="Percent 3 3 8 4 2 3 2 2" xfId="17984"/>
    <cellStyle name="Percent 3 3 8 4 2 3 3" xfId="13502"/>
    <cellStyle name="Percent 3 3 8 4 2 4" xfId="5966"/>
    <cellStyle name="Percent 3 3 8 4 2 4 2" xfId="14996"/>
    <cellStyle name="Percent 3 3 8 4 2 5" xfId="10514"/>
    <cellStyle name="Percent 3 3 8 4 3" xfId="2231"/>
    <cellStyle name="Percent 3 3 8 4 3 2" xfId="6713"/>
    <cellStyle name="Percent 3 3 8 4 3 2 2" xfId="15743"/>
    <cellStyle name="Percent 3 3 8 4 3 3" xfId="11261"/>
    <cellStyle name="Percent 3 3 8 4 4" xfId="3725"/>
    <cellStyle name="Percent 3 3 8 4 4 2" xfId="8207"/>
    <cellStyle name="Percent 3 3 8 4 4 2 2" xfId="17237"/>
    <cellStyle name="Percent 3 3 8 4 4 3" xfId="12755"/>
    <cellStyle name="Percent 3 3 8 4 5" xfId="5219"/>
    <cellStyle name="Percent 3 3 8 4 5 2" xfId="14249"/>
    <cellStyle name="Percent 3 3 8 4 6" xfId="9767"/>
    <cellStyle name="Percent 3 3 8 5" xfId="924"/>
    <cellStyle name="Percent 3 3 8 5 2" xfId="2418"/>
    <cellStyle name="Percent 3 3 8 5 2 2" xfId="6900"/>
    <cellStyle name="Percent 3 3 8 5 2 2 2" xfId="15930"/>
    <cellStyle name="Percent 3 3 8 5 2 3" xfId="11448"/>
    <cellStyle name="Percent 3 3 8 5 3" xfId="3912"/>
    <cellStyle name="Percent 3 3 8 5 3 2" xfId="8394"/>
    <cellStyle name="Percent 3 3 8 5 3 2 2" xfId="17424"/>
    <cellStyle name="Percent 3 3 8 5 3 3" xfId="12942"/>
    <cellStyle name="Percent 3 3 8 5 4" xfId="5406"/>
    <cellStyle name="Percent 3 3 8 5 4 2" xfId="14436"/>
    <cellStyle name="Percent 3 3 8 5 5" xfId="9954"/>
    <cellStyle name="Percent 3 3 8 6" xfId="1673"/>
    <cellStyle name="Percent 3 3 8 6 2" xfId="6155"/>
    <cellStyle name="Percent 3 3 8 6 2 2" xfId="15185"/>
    <cellStyle name="Percent 3 3 8 6 3" xfId="10703"/>
    <cellStyle name="Percent 3 3 8 7" xfId="3167"/>
    <cellStyle name="Percent 3 3 8 7 2" xfId="7649"/>
    <cellStyle name="Percent 3 3 8 7 2 2" xfId="16679"/>
    <cellStyle name="Percent 3 3 8 7 3" xfId="12197"/>
    <cellStyle name="Percent 3 3 8 8" xfId="4661"/>
    <cellStyle name="Percent 3 3 8 8 2" xfId="13691"/>
    <cellStyle name="Percent 3 3 8 9" xfId="9209"/>
    <cellStyle name="Percent 3 3 9" xfId="202"/>
    <cellStyle name="Percent 3 3 9 2" xfId="947"/>
    <cellStyle name="Percent 3 3 9 2 2" xfId="2441"/>
    <cellStyle name="Percent 3 3 9 2 2 2" xfId="6923"/>
    <cellStyle name="Percent 3 3 9 2 2 2 2" xfId="15953"/>
    <cellStyle name="Percent 3 3 9 2 2 3" xfId="11471"/>
    <cellStyle name="Percent 3 3 9 2 3" xfId="3935"/>
    <cellStyle name="Percent 3 3 9 2 3 2" xfId="8417"/>
    <cellStyle name="Percent 3 3 9 2 3 2 2" xfId="17447"/>
    <cellStyle name="Percent 3 3 9 2 3 3" xfId="12965"/>
    <cellStyle name="Percent 3 3 9 2 4" xfId="5429"/>
    <cellStyle name="Percent 3 3 9 2 4 2" xfId="14459"/>
    <cellStyle name="Percent 3 3 9 2 5" xfId="9977"/>
    <cellStyle name="Percent 3 3 9 3" xfId="1696"/>
    <cellStyle name="Percent 3 3 9 3 2" xfId="6178"/>
    <cellStyle name="Percent 3 3 9 3 2 2" xfId="15208"/>
    <cellStyle name="Percent 3 3 9 3 3" xfId="10726"/>
    <cellStyle name="Percent 3 3 9 4" xfId="3190"/>
    <cellStyle name="Percent 3 3 9 4 2" xfId="7672"/>
    <cellStyle name="Percent 3 3 9 4 2 2" xfId="16702"/>
    <cellStyle name="Percent 3 3 9 4 3" xfId="12220"/>
    <cellStyle name="Percent 3 3 9 5" xfId="4684"/>
    <cellStyle name="Percent 3 3 9 5 2" xfId="13714"/>
    <cellStyle name="Percent 3 3 9 6" xfId="9232"/>
    <cellStyle name="Percent 3 4" xfId="29"/>
    <cellStyle name="Percent 3 4 2" xfId="215"/>
    <cellStyle name="Percent 3 4 2 2" xfId="960"/>
    <cellStyle name="Percent 3 4 2 2 2" xfId="2454"/>
    <cellStyle name="Percent 3 4 2 2 2 2" xfId="6936"/>
    <cellStyle name="Percent 3 4 2 2 2 2 2" xfId="15966"/>
    <cellStyle name="Percent 3 4 2 2 2 3" xfId="11484"/>
    <cellStyle name="Percent 3 4 2 2 3" xfId="3948"/>
    <cellStyle name="Percent 3 4 2 2 3 2" xfId="8430"/>
    <cellStyle name="Percent 3 4 2 2 3 2 2" xfId="17460"/>
    <cellStyle name="Percent 3 4 2 2 3 3" xfId="12978"/>
    <cellStyle name="Percent 3 4 2 2 4" xfId="5442"/>
    <cellStyle name="Percent 3 4 2 2 4 2" xfId="14472"/>
    <cellStyle name="Percent 3 4 2 2 5" xfId="9990"/>
    <cellStyle name="Percent 3 4 2 3" xfId="1709"/>
    <cellStyle name="Percent 3 4 2 3 2" xfId="6191"/>
    <cellStyle name="Percent 3 4 2 3 2 2" xfId="15221"/>
    <cellStyle name="Percent 3 4 2 3 3" xfId="10739"/>
    <cellStyle name="Percent 3 4 2 4" xfId="3203"/>
    <cellStyle name="Percent 3 4 2 4 2" xfId="7685"/>
    <cellStyle name="Percent 3 4 2 4 2 2" xfId="16715"/>
    <cellStyle name="Percent 3 4 2 4 3" xfId="12233"/>
    <cellStyle name="Percent 3 4 2 5" xfId="4697"/>
    <cellStyle name="Percent 3 4 2 5 2" xfId="13727"/>
    <cellStyle name="Percent 3 4 2 6" xfId="9245"/>
    <cellStyle name="Percent 3 4 3" xfId="401"/>
    <cellStyle name="Percent 3 4 3 2" xfId="1148"/>
    <cellStyle name="Percent 3 4 3 2 2" xfId="2642"/>
    <cellStyle name="Percent 3 4 3 2 2 2" xfId="7124"/>
    <cellStyle name="Percent 3 4 3 2 2 2 2" xfId="16154"/>
    <cellStyle name="Percent 3 4 3 2 2 3" xfId="11672"/>
    <cellStyle name="Percent 3 4 3 2 3" xfId="4136"/>
    <cellStyle name="Percent 3 4 3 2 3 2" xfId="8618"/>
    <cellStyle name="Percent 3 4 3 2 3 2 2" xfId="17648"/>
    <cellStyle name="Percent 3 4 3 2 3 3" xfId="13166"/>
    <cellStyle name="Percent 3 4 3 2 4" xfId="5630"/>
    <cellStyle name="Percent 3 4 3 2 4 2" xfId="14660"/>
    <cellStyle name="Percent 3 4 3 2 5" xfId="10178"/>
    <cellStyle name="Percent 3 4 3 3" xfId="1895"/>
    <cellStyle name="Percent 3 4 3 3 2" xfId="6377"/>
    <cellStyle name="Percent 3 4 3 3 2 2" xfId="15407"/>
    <cellStyle name="Percent 3 4 3 3 3" xfId="10925"/>
    <cellStyle name="Percent 3 4 3 4" xfId="3389"/>
    <cellStyle name="Percent 3 4 3 4 2" xfId="7871"/>
    <cellStyle name="Percent 3 4 3 4 2 2" xfId="16901"/>
    <cellStyle name="Percent 3 4 3 4 3" xfId="12419"/>
    <cellStyle name="Percent 3 4 3 5" xfId="4883"/>
    <cellStyle name="Percent 3 4 3 5 2" xfId="13913"/>
    <cellStyle name="Percent 3 4 3 6" xfId="9431"/>
    <cellStyle name="Percent 3 4 4" xfId="587"/>
    <cellStyle name="Percent 3 4 4 2" xfId="1334"/>
    <cellStyle name="Percent 3 4 4 2 2" xfId="2828"/>
    <cellStyle name="Percent 3 4 4 2 2 2" xfId="7310"/>
    <cellStyle name="Percent 3 4 4 2 2 2 2" xfId="16340"/>
    <cellStyle name="Percent 3 4 4 2 2 3" xfId="11858"/>
    <cellStyle name="Percent 3 4 4 2 3" xfId="4322"/>
    <cellStyle name="Percent 3 4 4 2 3 2" xfId="8804"/>
    <cellStyle name="Percent 3 4 4 2 3 2 2" xfId="17834"/>
    <cellStyle name="Percent 3 4 4 2 3 3" xfId="13352"/>
    <cellStyle name="Percent 3 4 4 2 4" xfId="5816"/>
    <cellStyle name="Percent 3 4 4 2 4 2" xfId="14846"/>
    <cellStyle name="Percent 3 4 4 2 5" xfId="10364"/>
    <cellStyle name="Percent 3 4 4 3" xfId="2081"/>
    <cellStyle name="Percent 3 4 4 3 2" xfId="6563"/>
    <cellStyle name="Percent 3 4 4 3 2 2" xfId="15593"/>
    <cellStyle name="Percent 3 4 4 3 3" xfId="11111"/>
    <cellStyle name="Percent 3 4 4 4" xfId="3575"/>
    <cellStyle name="Percent 3 4 4 4 2" xfId="8057"/>
    <cellStyle name="Percent 3 4 4 4 2 2" xfId="17087"/>
    <cellStyle name="Percent 3 4 4 4 3" xfId="12605"/>
    <cellStyle name="Percent 3 4 4 5" xfId="5069"/>
    <cellStyle name="Percent 3 4 4 5 2" xfId="14099"/>
    <cellStyle name="Percent 3 4 4 6" xfId="9617"/>
    <cellStyle name="Percent 3 4 5" xfId="774"/>
    <cellStyle name="Percent 3 4 5 2" xfId="2268"/>
    <cellStyle name="Percent 3 4 5 2 2" xfId="6750"/>
    <cellStyle name="Percent 3 4 5 2 2 2" xfId="15780"/>
    <cellStyle name="Percent 3 4 5 2 3" xfId="11298"/>
    <cellStyle name="Percent 3 4 5 3" xfId="3762"/>
    <cellStyle name="Percent 3 4 5 3 2" xfId="8244"/>
    <cellStyle name="Percent 3 4 5 3 2 2" xfId="17274"/>
    <cellStyle name="Percent 3 4 5 3 3" xfId="12792"/>
    <cellStyle name="Percent 3 4 5 4" xfId="5256"/>
    <cellStyle name="Percent 3 4 5 4 2" xfId="14286"/>
    <cellStyle name="Percent 3 4 5 5" xfId="9804"/>
    <cellStyle name="Percent 3 4 6" xfId="1523"/>
    <cellStyle name="Percent 3 4 6 2" xfId="6005"/>
    <cellStyle name="Percent 3 4 6 2 2" xfId="15035"/>
    <cellStyle name="Percent 3 4 6 3" xfId="10553"/>
    <cellStyle name="Percent 3 4 7" xfId="3017"/>
    <cellStyle name="Percent 3 4 7 2" xfId="7499"/>
    <cellStyle name="Percent 3 4 7 2 2" xfId="16529"/>
    <cellStyle name="Percent 3 4 7 3" xfId="12047"/>
    <cellStyle name="Percent 3 4 8" xfId="4511"/>
    <cellStyle name="Percent 3 4 8 2" xfId="13541"/>
    <cellStyle name="Percent 3 4 9" xfId="9059"/>
    <cellStyle name="Percent 3 5" xfId="52"/>
    <cellStyle name="Percent 3 5 2" xfId="238"/>
    <cellStyle name="Percent 3 5 2 2" xfId="983"/>
    <cellStyle name="Percent 3 5 2 2 2" xfId="2477"/>
    <cellStyle name="Percent 3 5 2 2 2 2" xfId="6959"/>
    <cellStyle name="Percent 3 5 2 2 2 2 2" xfId="15989"/>
    <cellStyle name="Percent 3 5 2 2 2 3" xfId="11507"/>
    <cellStyle name="Percent 3 5 2 2 3" xfId="3971"/>
    <cellStyle name="Percent 3 5 2 2 3 2" xfId="8453"/>
    <cellStyle name="Percent 3 5 2 2 3 2 2" xfId="17483"/>
    <cellStyle name="Percent 3 5 2 2 3 3" xfId="13001"/>
    <cellStyle name="Percent 3 5 2 2 4" xfId="5465"/>
    <cellStyle name="Percent 3 5 2 2 4 2" xfId="14495"/>
    <cellStyle name="Percent 3 5 2 2 5" xfId="10013"/>
    <cellStyle name="Percent 3 5 2 3" xfId="1732"/>
    <cellStyle name="Percent 3 5 2 3 2" xfId="6214"/>
    <cellStyle name="Percent 3 5 2 3 2 2" xfId="15244"/>
    <cellStyle name="Percent 3 5 2 3 3" xfId="10762"/>
    <cellStyle name="Percent 3 5 2 4" xfId="3226"/>
    <cellStyle name="Percent 3 5 2 4 2" xfId="7708"/>
    <cellStyle name="Percent 3 5 2 4 2 2" xfId="16738"/>
    <cellStyle name="Percent 3 5 2 4 3" xfId="12256"/>
    <cellStyle name="Percent 3 5 2 5" xfId="4720"/>
    <cellStyle name="Percent 3 5 2 5 2" xfId="13750"/>
    <cellStyle name="Percent 3 5 2 6" xfId="9268"/>
    <cellStyle name="Percent 3 5 3" xfId="424"/>
    <cellStyle name="Percent 3 5 3 2" xfId="1171"/>
    <cellStyle name="Percent 3 5 3 2 2" xfId="2665"/>
    <cellStyle name="Percent 3 5 3 2 2 2" xfId="7147"/>
    <cellStyle name="Percent 3 5 3 2 2 2 2" xfId="16177"/>
    <cellStyle name="Percent 3 5 3 2 2 3" xfId="11695"/>
    <cellStyle name="Percent 3 5 3 2 3" xfId="4159"/>
    <cellStyle name="Percent 3 5 3 2 3 2" xfId="8641"/>
    <cellStyle name="Percent 3 5 3 2 3 2 2" xfId="17671"/>
    <cellStyle name="Percent 3 5 3 2 3 3" xfId="13189"/>
    <cellStyle name="Percent 3 5 3 2 4" xfId="5653"/>
    <cellStyle name="Percent 3 5 3 2 4 2" xfId="14683"/>
    <cellStyle name="Percent 3 5 3 2 5" xfId="10201"/>
    <cellStyle name="Percent 3 5 3 3" xfId="1918"/>
    <cellStyle name="Percent 3 5 3 3 2" xfId="6400"/>
    <cellStyle name="Percent 3 5 3 3 2 2" xfId="15430"/>
    <cellStyle name="Percent 3 5 3 3 3" xfId="10948"/>
    <cellStyle name="Percent 3 5 3 4" xfId="3412"/>
    <cellStyle name="Percent 3 5 3 4 2" xfId="7894"/>
    <cellStyle name="Percent 3 5 3 4 2 2" xfId="16924"/>
    <cellStyle name="Percent 3 5 3 4 3" xfId="12442"/>
    <cellStyle name="Percent 3 5 3 5" xfId="4906"/>
    <cellStyle name="Percent 3 5 3 5 2" xfId="13936"/>
    <cellStyle name="Percent 3 5 3 6" xfId="9454"/>
    <cellStyle name="Percent 3 5 4" xfId="610"/>
    <cellStyle name="Percent 3 5 4 2" xfId="1357"/>
    <cellStyle name="Percent 3 5 4 2 2" xfId="2851"/>
    <cellStyle name="Percent 3 5 4 2 2 2" xfId="7333"/>
    <cellStyle name="Percent 3 5 4 2 2 2 2" xfId="16363"/>
    <cellStyle name="Percent 3 5 4 2 2 3" xfId="11881"/>
    <cellStyle name="Percent 3 5 4 2 3" xfId="4345"/>
    <cellStyle name="Percent 3 5 4 2 3 2" xfId="8827"/>
    <cellStyle name="Percent 3 5 4 2 3 2 2" xfId="17857"/>
    <cellStyle name="Percent 3 5 4 2 3 3" xfId="13375"/>
    <cellStyle name="Percent 3 5 4 2 4" xfId="5839"/>
    <cellStyle name="Percent 3 5 4 2 4 2" xfId="14869"/>
    <cellStyle name="Percent 3 5 4 2 5" xfId="10387"/>
    <cellStyle name="Percent 3 5 4 3" xfId="2104"/>
    <cellStyle name="Percent 3 5 4 3 2" xfId="6586"/>
    <cellStyle name="Percent 3 5 4 3 2 2" xfId="15616"/>
    <cellStyle name="Percent 3 5 4 3 3" xfId="11134"/>
    <cellStyle name="Percent 3 5 4 4" xfId="3598"/>
    <cellStyle name="Percent 3 5 4 4 2" xfId="8080"/>
    <cellStyle name="Percent 3 5 4 4 2 2" xfId="17110"/>
    <cellStyle name="Percent 3 5 4 4 3" xfId="12628"/>
    <cellStyle name="Percent 3 5 4 5" xfId="5092"/>
    <cellStyle name="Percent 3 5 4 5 2" xfId="14122"/>
    <cellStyle name="Percent 3 5 4 6" xfId="9640"/>
    <cellStyle name="Percent 3 5 5" xfId="797"/>
    <cellStyle name="Percent 3 5 5 2" xfId="2291"/>
    <cellStyle name="Percent 3 5 5 2 2" xfId="6773"/>
    <cellStyle name="Percent 3 5 5 2 2 2" xfId="15803"/>
    <cellStyle name="Percent 3 5 5 2 3" xfId="11321"/>
    <cellStyle name="Percent 3 5 5 3" xfId="3785"/>
    <cellStyle name="Percent 3 5 5 3 2" xfId="8267"/>
    <cellStyle name="Percent 3 5 5 3 2 2" xfId="17297"/>
    <cellStyle name="Percent 3 5 5 3 3" xfId="12815"/>
    <cellStyle name="Percent 3 5 5 4" xfId="5279"/>
    <cellStyle name="Percent 3 5 5 4 2" xfId="14309"/>
    <cellStyle name="Percent 3 5 5 5" xfId="9827"/>
    <cellStyle name="Percent 3 5 6" xfId="1546"/>
    <cellStyle name="Percent 3 5 6 2" xfId="6028"/>
    <cellStyle name="Percent 3 5 6 2 2" xfId="15058"/>
    <cellStyle name="Percent 3 5 6 3" xfId="10576"/>
    <cellStyle name="Percent 3 5 7" xfId="3040"/>
    <cellStyle name="Percent 3 5 7 2" xfId="7522"/>
    <cellStyle name="Percent 3 5 7 2 2" xfId="16552"/>
    <cellStyle name="Percent 3 5 7 3" xfId="12070"/>
    <cellStyle name="Percent 3 5 8" xfId="4534"/>
    <cellStyle name="Percent 3 5 8 2" xfId="13564"/>
    <cellStyle name="Percent 3 5 9" xfId="9082"/>
    <cellStyle name="Percent 3 6" xfId="76"/>
    <cellStyle name="Percent 3 6 2" xfId="262"/>
    <cellStyle name="Percent 3 6 2 2" xfId="1006"/>
    <cellStyle name="Percent 3 6 2 2 2" xfId="2500"/>
    <cellStyle name="Percent 3 6 2 2 2 2" xfId="6982"/>
    <cellStyle name="Percent 3 6 2 2 2 2 2" xfId="16012"/>
    <cellStyle name="Percent 3 6 2 2 2 3" xfId="11530"/>
    <cellStyle name="Percent 3 6 2 2 3" xfId="3994"/>
    <cellStyle name="Percent 3 6 2 2 3 2" xfId="8476"/>
    <cellStyle name="Percent 3 6 2 2 3 2 2" xfId="17506"/>
    <cellStyle name="Percent 3 6 2 2 3 3" xfId="13024"/>
    <cellStyle name="Percent 3 6 2 2 4" xfId="5488"/>
    <cellStyle name="Percent 3 6 2 2 4 2" xfId="14518"/>
    <cellStyle name="Percent 3 6 2 2 5" xfId="10036"/>
    <cellStyle name="Percent 3 6 2 3" xfId="1756"/>
    <cellStyle name="Percent 3 6 2 3 2" xfId="6238"/>
    <cellStyle name="Percent 3 6 2 3 2 2" xfId="15268"/>
    <cellStyle name="Percent 3 6 2 3 3" xfId="10786"/>
    <cellStyle name="Percent 3 6 2 4" xfId="3250"/>
    <cellStyle name="Percent 3 6 2 4 2" xfId="7732"/>
    <cellStyle name="Percent 3 6 2 4 2 2" xfId="16762"/>
    <cellStyle name="Percent 3 6 2 4 3" xfId="12280"/>
    <cellStyle name="Percent 3 6 2 5" xfId="4744"/>
    <cellStyle name="Percent 3 6 2 5 2" xfId="13774"/>
    <cellStyle name="Percent 3 6 2 6" xfId="9292"/>
    <cellStyle name="Percent 3 6 3" xfId="448"/>
    <cellStyle name="Percent 3 6 3 2" xfId="1195"/>
    <cellStyle name="Percent 3 6 3 2 2" xfId="2689"/>
    <cellStyle name="Percent 3 6 3 2 2 2" xfId="7171"/>
    <cellStyle name="Percent 3 6 3 2 2 2 2" xfId="16201"/>
    <cellStyle name="Percent 3 6 3 2 2 3" xfId="11719"/>
    <cellStyle name="Percent 3 6 3 2 3" xfId="4183"/>
    <cellStyle name="Percent 3 6 3 2 3 2" xfId="8665"/>
    <cellStyle name="Percent 3 6 3 2 3 2 2" xfId="17695"/>
    <cellStyle name="Percent 3 6 3 2 3 3" xfId="13213"/>
    <cellStyle name="Percent 3 6 3 2 4" xfId="5677"/>
    <cellStyle name="Percent 3 6 3 2 4 2" xfId="14707"/>
    <cellStyle name="Percent 3 6 3 2 5" xfId="10225"/>
    <cellStyle name="Percent 3 6 3 3" xfId="1942"/>
    <cellStyle name="Percent 3 6 3 3 2" xfId="6424"/>
    <cellStyle name="Percent 3 6 3 3 2 2" xfId="15454"/>
    <cellStyle name="Percent 3 6 3 3 3" xfId="10972"/>
    <cellStyle name="Percent 3 6 3 4" xfId="3436"/>
    <cellStyle name="Percent 3 6 3 4 2" xfId="7918"/>
    <cellStyle name="Percent 3 6 3 4 2 2" xfId="16948"/>
    <cellStyle name="Percent 3 6 3 4 3" xfId="12466"/>
    <cellStyle name="Percent 3 6 3 5" xfId="4930"/>
    <cellStyle name="Percent 3 6 3 5 2" xfId="13960"/>
    <cellStyle name="Percent 3 6 3 6" xfId="9478"/>
    <cellStyle name="Percent 3 6 4" xfId="634"/>
    <cellStyle name="Percent 3 6 4 2" xfId="1381"/>
    <cellStyle name="Percent 3 6 4 2 2" xfId="2875"/>
    <cellStyle name="Percent 3 6 4 2 2 2" xfId="7357"/>
    <cellStyle name="Percent 3 6 4 2 2 2 2" xfId="16387"/>
    <cellStyle name="Percent 3 6 4 2 2 3" xfId="11905"/>
    <cellStyle name="Percent 3 6 4 2 3" xfId="4369"/>
    <cellStyle name="Percent 3 6 4 2 3 2" xfId="8851"/>
    <cellStyle name="Percent 3 6 4 2 3 2 2" xfId="17881"/>
    <cellStyle name="Percent 3 6 4 2 3 3" xfId="13399"/>
    <cellStyle name="Percent 3 6 4 2 4" xfId="5863"/>
    <cellStyle name="Percent 3 6 4 2 4 2" xfId="14893"/>
    <cellStyle name="Percent 3 6 4 2 5" xfId="10411"/>
    <cellStyle name="Percent 3 6 4 3" xfId="2128"/>
    <cellStyle name="Percent 3 6 4 3 2" xfId="6610"/>
    <cellStyle name="Percent 3 6 4 3 2 2" xfId="15640"/>
    <cellStyle name="Percent 3 6 4 3 3" xfId="11158"/>
    <cellStyle name="Percent 3 6 4 4" xfId="3622"/>
    <cellStyle name="Percent 3 6 4 4 2" xfId="8104"/>
    <cellStyle name="Percent 3 6 4 4 2 2" xfId="17134"/>
    <cellStyle name="Percent 3 6 4 4 3" xfId="12652"/>
    <cellStyle name="Percent 3 6 4 5" xfId="5116"/>
    <cellStyle name="Percent 3 6 4 5 2" xfId="14146"/>
    <cellStyle name="Percent 3 6 4 6" xfId="9664"/>
    <cellStyle name="Percent 3 6 5" xfId="821"/>
    <cellStyle name="Percent 3 6 5 2" xfId="2315"/>
    <cellStyle name="Percent 3 6 5 2 2" xfId="6797"/>
    <cellStyle name="Percent 3 6 5 2 2 2" xfId="15827"/>
    <cellStyle name="Percent 3 6 5 2 3" xfId="11345"/>
    <cellStyle name="Percent 3 6 5 3" xfId="3809"/>
    <cellStyle name="Percent 3 6 5 3 2" xfId="8291"/>
    <cellStyle name="Percent 3 6 5 3 2 2" xfId="17321"/>
    <cellStyle name="Percent 3 6 5 3 3" xfId="12839"/>
    <cellStyle name="Percent 3 6 5 4" xfId="5303"/>
    <cellStyle name="Percent 3 6 5 4 2" xfId="14333"/>
    <cellStyle name="Percent 3 6 5 5" xfId="9851"/>
    <cellStyle name="Percent 3 6 6" xfId="1570"/>
    <cellStyle name="Percent 3 6 6 2" xfId="6052"/>
    <cellStyle name="Percent 3 6 6 2 2" xfId="15082"/>
    <cellStyle name="Percent 3 6 6 3" xfId="10600"/>
    <cellStyle name="Percent 3 6 7" xfId="3064"/>
    <cellStyle name="Percent 3 6 7 2" xfId="7546"/>
    <cellStyle name="Percent 3 6 7 2 2" xfId="16576"/>
    <cellStyle name="Percent 3 6 7 3" xfId="12094"/>
    <cellStyle name="Percent 3 6 8" xfId="4558"/>
    <cellStyle name="Percent 3 6 8 2" xfId="13588"/>
    <cellStyle name="Percent 3 6 9" xfId="9106"/>
    <cellStyle name="Percent 3 7" xfId="118"/>
    <cellStyle name="Percent 3 7 2" xfId="304"/>
    <cellStyle name="Percent 3 7 2 2" xfId="1047"/>
    <cellStyle name="Percent 3 7 2 2 2" xfId="2541"/>
    <cellStyle name="Percent 3 7 2 2 2 2" xfId="7023"/>
    <cellStyle name="Percent 3 7 2 2 2 2 2" xfId="16053"/>
    <cellStyle name="Percent 3 7 2 2 2 3" xfId="11571"/>
    <cellStyle name="Percent 3 7 2 2 3" xfId="4035"/>
    <cellStyle name="Percent 3 7 2 2 3 2" xfId="8517"/>
    <cellStyle name="Percent 3 7 2 2 3 2 2" xfId="17547"/>
    <cellStyle name="Percent 3 7 2 2 3 3" xfId="13065"/>
    <cellStyle name="Percent 3 7 2 2 4" xfId="5529"/>
    <cellStyle name="Percent 3 7 2 2 4 2" xfId="14559"/>
    <cellStyle name="Percent 3 7 2 2 5" xfId="10077"/>
    <cellStyle name="Percent 3 7 2 3" xfId="1798"/>
    <cellStyle name="Percent 3 7 2 3 2" xfId="6280"/>
    <cellStyle name="Percent 3 7 2 3 2 2" xfId="15310"/>
    <cellStyle name="Percent 3 7 2 3 3" xfId="10828"/>
    <cellStyle name="Percent 3 7 2 4" xfId="3292"/>
    <cellStyle name="Percent 3 7 2 4 2" xfId="7774"/>
    <cellStyle name="Percent 3 7 2 4 2 2" xfId="16804"/>
    <cellStyle name="Percent 3 7 2 4 3" xfId="12322"/>
    <cellStyle name="Percent 3 7 2 5" xfId="4786"/>
    <cellStyle name="Percent 3 7 2 5 2" xfId="13816"/>
    <cellStyle name="Percent 3 7 2 6" xfId="9334"/>
    <cellStyle name="Percent 3 7 3" xfId="490"/>
    <cellStyle name="Percent 3 7 3 2" xfId="1237"/>
    <cellStyle name="Percent 3 7 3 2 2" xfId="2731"/>
    <cellStyle name="Percent 3 7 3 2 2 2" xfId="7213"/>
    <cellStyle name="Percent 3 7 3 2 2 2 2" xfId="16243"/>
    <cellStyle name="Percent 3 7 3 2 2 3" xfId="11761"/>
    <cellStyle name="Percent 3 7 3 2 3" xfId="4225"/>
    <cellStyle name="Percent 3 7 3 2 3 2" xfId="8707"/>
    <cellStyle name="Percent 3 7 3 2 3 2 2" xfId="17737"/>
    <cellStyle name="Percent 3 7 3 2 3 3" xfId="13255"/>
    <cellStyle name="Percent 3 7 3 2 4" xfId="5719"/>
    <cellStyle name="Percent 3 7 3 2 4 2" xfId="14749"/>
    <cellStyle name="Percent 3 7 3 2 5" xfId="10267"/>
    <cellStyle name="Percent 3 7 3 3" xfId="1984"/>
    <cellStyle name="Percent 3 7 3 3 2" xfId="6466"/>
    <cellStyle name="Percent 3 7 3 3 2 2" xfId="15496"/>
    <cellStyle name="Percent 3 7 3 3 3" xfId="11014"/>
    <cellStyle name="Percent 3 7 3 4" xfId="3478"/>
    <cellStyle name="Percent 3 7 3 4 2" xfId="7960"/>
    <cellStyle name="Percent 3 7 3 4 2 2" xfId="16990"/>
    <cellStyle name="Percent 3 7 3 4 3" xfId="12508"/>
    <cellStyle name="Percent 3 7 3 5" xfId="4972"/>
    <cellStyle name="Percent 3 7 3 5 2" xfId="14002"/>
    <cellStyle name="Percent 3 7 3 6" xfId="9520"/>
    <cellStyle name="Percent 3 7 4" xfId="676"/>
    <cellStyle name="Percent 3 7 4 2" xfId="1423"/>
    <cellStyle name="Percent 3 7 4 2 2" xfId="2917"/>
    <cellStyle name="Percent 3 7 4 2 2 2" xfId="7399"/>
    <cellStyle name="Percent 3 7 4 2 2 2 2" xfId="16429"/>
    <cellStyle name="Percent 3 7 4 2 2 3" xfId="11947"/>
    <cellStyle name="Percent 3 7 4 2 3" xfId="4411"/>
    <cellStyle name="Percent 3 7 4 2 3 2" xfId="8893"/>
    <cellStyle name="Percent 3 7 4 2 3 2 2" xfId="17923"/>
    <cellStyle name="Percent 3 7 4 2 3 3" xfId="13441"/>
    <cellStyle name="Percent 3 7 4 2 4" xfId="5905"/>
    <cellStyle name="Percent 3 7 4 2 4 2" xfId="14935"/>
    <cellStyle name="Percent 3 7 4 2 5" xfId="10453"/>
    <cellStyle name="Percent 3 7 4 3" xfId="2170"/>
    <cellStyle name="Percent 3 7 4 3 2" xfId="6652"/>
    <cellStyle name="Percent 3 7 4 3 2 2" xfId="15682"/>
    <cellStyle name="Percent 3 7 4 3 3" xfId="11200"/>
    <cellStyle name="Percent 3 7 4 4" xfId="3664"/>
    <cellStyle name="Percent 3 7 4 4 2" xfId="8146"/>
    <cellStyle name="Percent 3 7 4 4 2 2" xfId="17176"/>
    <cellStyle name="Percent 3 7 4 4 3" xfId="12694"/>
    <cellStyle name="Percent 3 7 4 5" xfId="5158"/>
    <cellStyle name="Percent 3 7 4 5 2" xfId="14188"/>
    <cellStyle name="Percent 3 7 4 6" xfId="9706"/>
    <cellStyle name="Percent 3 7 5" xfId="863"/>
    <cellStyle name="Percent 3 7 5 2" xfId="2357"/>
    <cellStyle name="Percent 3 7 5 2 2" xfId="6839"/>
    <cellStyle name="Percent 3 7 5 2 2 2" xfId="15869"/>
    <cellStyle name="Percent 3 7 5 2 3" xfId="11387"/>
    <cellStyle name="Percent 3 7 5 3" xfId="3851"/>
    <cellStyle name="Percent 3 7 5 3 2" xfId="8333"/>
    <cellStyle name="Percent 3 7 5 3 2 2" xfId="17363"/>
    <cellStyle name="Percent 3 7 5 3 3" xfId="12881"/>
    <cellStyle name="Percent 3 7 5 4" xfId="5345"/>
    <cellStyle name="Percent 3 7 5 4 2" xfId="14375"/>
    <cellStyle name="Percent 3 7 5 5" xfId="9893"/>
    <cellStyle name="Percent 3 7 6" xfId="1612"/>
    <cellStyle name="Percent 3 7 6 2" xfId="6094"/>
    <cellStyle name="Percent 3 7 6 2 2" xfId="15124"/>
    <cellStyle name="Percent 3 7 6 3" xfId="10642"/>
    <cellStyle name="Percent 3 7 7" xfId="3106"/>
    <cellStyle name="Percent 3 7 7 2" xfId="7588"/>
    <cellStyle name="Percent 3 7 7 2 2" xfId="16618"/>
    <cellStyle name="Percent 3 7 7 3" xfId="12136"/>
    <cellStyle name="Percent 3 7 8" xfId="4600"/>
    <cellStyle name="Percent 3 7 8 2" xfId="13630"/>
    <cellStyle name="Percent 3 7 9" xfId="9148"/>
    <cellStyle name="Percent 3 8" xfId="123"/>
    <cellStyle name="Percent 3 8 2" xfId="309"/>
    <cellStyle name="Percent 3 8 2 2" xfId="1052"/>
    <cellStyle name="Percent 3 8 2 2 2" xfId="2546"/>
    <cellStyle name="Percent 3 8 2 2 2 2" xfId="7028"/>
    <cellStyle name="Percent 3 8 2 2 2 2 2" xfId="16058"/>
    <cellStyle name="Percent 3 8 2 2 2 3" xfId="11576"/>
    <cellStyle name="Percent 3 8 2 2 3" xfId="4040"/>
    <cellStyle name="Percent 3 8 2 2 3 2" xfId="8522"/>
    <cellStyle name="Percent 3 8 2 2 3 2 2" xfId="17552"/>
    <cellStyle name="Percent 3 8 2 2 3 3" xfId="13070"/>
    <cellStyle name="Percent 3 8 2 2 4" xfId="5534"/>
    <cellStyle name="Percent 3 8 2 2 4 2" xfId="14564"/>
    <cellStyle name="Percent 3 8 2 2 5" xfId="10082"/>
    <cellStyle name="Percent 3 8 2 3" xfId="1803"/>
    <cellStyle name="Percent 3 8 2 3 2" xfId="6285"/>
    <cellStyle name="Percent 3 8 2 3 2 2" xfId="15315"/>
    <cellStyle name="Percent 3 8 2 3 3" xfId="10833"/>
    <cellStyle name="Percent 3 8 2 4" xfId="3297"/>
    <cellStyle name="Percent 3 8 2 4 2" xfId="7779"/>
    <cellStyle name="Percent 3 8 2 4 2 2" xfId="16809"/>
    <cellStyle name="Percent 3 8 2 4 3" xfId="12327"/>
    <cellStyle name="Percent 3 8 2 5" xfId="4791"/>
    <cellStyle name="Percent 3 8 2 5 2" xfId="13821"/>
    <cellStyle name="Percent 3 8 2 6" xfId="9339"/>
    <cellStyle name="Percent 3 8 3" xfId="495"/>
    <cellStyle name="Percent 3 8 3 2" xfId="1242"/>
    <cellStyle name="Percent 3 8 3 2 2" xfId="2736"/>
    <cellStyle name="Percent 3 8 3 2 2 2" xfId="7218"/>
    <cellStyle name="Percent 3 8 3 2 2 2 2" xfId="16248"/>
    <cellStyle name="Percent 3 8 3 2 2 3" xfId="11766"/>
    <cellStyle name="Percent 3 8 3 2 3" xfId="4230"/>
    <cellStyle name="Percent 3 8 3 2 3 2" xfId="8712"/>
    <cellStyle name="Percent 3 8 3 2 3 2 2" xfId="17742"/>
    <cellStyle name="Percent 3 8 3 2 3 3" xfId="13260"/>
    <cellStyle name="Percent 3 8 3 2 4" xfId="5724"/>
    <cellStyle name="Percent 3 8 3 2 4 2" xfId="14754"/>
    <cellStyle name="Percent 3 8 3 2 5" xfId="10272"/>
    <cellStyle name="Percent 3 8 3 3" xfId="1989"/>
    <cellStyle name="Percent 3 8 3 3 2" xfId="6471"/>
    <cellStyle name="Percent 3 8 3 3 2 2" xfId="15501"/>
    <cellStyle name="Percent 3 8 3 3 3" xfId="11019"/>
    <cellStyle name="Percent 3 8 3 4" xfId="3483"/>
    <cellStyle name="Percent 3 8 3 4 2" xfId="7965"/>
    <cellStyle name="Percent 3 8 3 4 2 2" xfId="16995"/>
    <cellStyle name="Percent 3 8 3 4 3" xfId="12513"/>
    <cellStyle name="Percent 3 8 3 5" xfId="4977"/>
    <cellStyle name="Percent 3 8 3 5 2" xfId="14007"/>
    <cellStyle name="Percent 3 8 3 6" xfId="9525"/>
    <cellStyle name="Percent 3 8 4" xfId="681"/>
    <cellStyle name="Percent 3 8 4 2" xfId="1428"/>
    <cellStyle name="Percent 3 8 4 2 2" xfId="2922"/>
    <cellStyle name="Percent 3 8 4 2 2 2" xfId="7404"/>
    <cellStyle name="Percent 3 8 4 2 2 2 2" xfId="16434"/>
    <cellStyle name="Percent 3 8 4 2 2 3" xfId="11952"/>
    <cellStyle name="Percent 3 8 4 2 3" xfId="4416"/>
    <cellStyle name="Percent 3 8 4 2 3 2" xfId="8898"/>
    <cellStyle name="Percent 3 8 4 2 3 2 2" xfId="17928"/>
    <cellStyle name="Percent 3 8 4 2 3 3" xfId="13446"/>
    <cellStyle name="Percent 3 8 4 2 4" xfId="5910"/>
    <cellStyle name="Percent 3 8 4 2 4 2" xfId="14940"/>
    <cellStyle name="Percent 3 8 4 2 5" xfId="10458"/>
    <cellStyle name="Percent 3 8 4 3" xfId="2175"/>
    <cellStyle name="Percent 3 8 4 3 2" xfId="6657"/>
    <cellStyle name="Percent 3 8 4 3 2 2" xfId="15687"/>
    <cellStyle name="Percent 3 8 4 3 3" xfId="11205"/>
    <cellStyle name="Percent 3 8 4 4" xfId="3669"/>
    <cellStyle name="Percent 3 8 4 4 2" xfId="8151"/>
    <cellStyle name="Percent 3 8 4 4 2 2" xfId="17181"/>
    <cellStyle name="Percent 3 8 4 4 3" xfId="12699"/>
    <cellStyle name="Percent 3 8 4 5" xfId="5163"/>
    <cellStyle name="Percent 3 8 4 5 2" xfId="14193"/>
    <cellStyle name="Percent 3 8 4 6" xfId="9711"/>
    <cellStyle name="Percent 3 8 5" xfId="868"/>
    <cellStyle name="Percent 3 8 5 2" xfId="2362"/>
    <cellStyle name="Percent 3 8 5 2 2" xfId="6844"/>
    <cellStyle name="Percent 3 8 5 2 2 2" xfId="15874"/>
    <cellStyle name="Percent 3 8 5 2 3" xfId="11392"/>
    <cellStyle name="Percent 3 8 5 3" xfId="3856"/>
    <cellStyle name="Percent 3 8 5 3 2" xfId="8338"/>
    <cellStyle name="Percent 3 8 5 3 2 2" xfId="17368"/>
    <cellStyle name="Percent 3 8 5 3 3" xfId="12886"/>
    <cellStyle name="Percent 3 8 5 4" xfId="5350"/>
    <cellStyle name="Percent 3 8 5 4 2" xfId="14380"/>
    <cellStyle name="Percent 3 8 5 5" xfId="9898"/>
    <cellStyle name="Percent 3 8 6" xfId="1617"/>
    <cellStyle name="Percent 3 8 6 2" xfId="6099"/>
    <cellStyle name="Percent 3 8 6 2 2" xfId="15129"/>
    <cellStyle name="Percent 3 8 6 3" xfId="10647"/>
    <cellStyle name="Percent 3 8 7" xfId="3111"/>
    <cellStyle name="Percent 3 8 7 2" xfId="7593"/>
    <cellStyle name="Percent 3 8 7 2 2" xfId="16623"/>
    <cellStyle name="Percent 3 8 7 3" xfId="12141"/>
    <cellStyle name="Percent 3 8 8" xfId="4605"/>
    <cellStyle name="Percent 3 8 8 2" xfId="13635"/>
    <cellStyle name="Percent 3 8 9" xfId="9153"/>
    <cellStyle name="Percent 3 9" xfId="146"/>
    <cellStyle name="Percent 3 9 2" xfId="332"/>
    <cellStyle name="Percent 3 9 2 2" xfId="1075"/>
    <cellStyle name="Percent 3 9 2 2 2" xfId="2569"/>
    <cellStyle name="Percent 3 9 2 2 2 2" xfId="7051"/>
    <cellStyle name="Percent 3 9 2 2 2 2 2" xfId="16081"/>
    <cellStyle name="Percent 3 9 2 2 2 3" xfId="11599"/>
    <cellStyle name="Percent 3 9 2 2 3" xfId="4063"/>
    <cellStyle name="Percent 3 9 2 2 3 2" xfId="8545"/>
    <cellStyle name="Percent 3 9 2 2 3 2 2" xfId="17575"/>
    <cellStyle name="Percent 3 9 2 2 3 3" xfId="13093"/>
    <cellStyle name="Percent 3 9 2 2 4" xfId="5557"/>
    <cellStyle name="Percent 3 9 2 2 4 2" xfId="14587"/>
    <cellStyle name="Percent 3 9 2 2 5" xfId="10105"/>
    <cellStyle name="Percent 3 9 2 3" xfId="1826"/>
    <cellStyle name="Percent 3 9 2 3 2" xfId="6308"/>
    <cellStyle name="Percent 3 9 2 3 2 2" xfId="15338"/>
    <cellStyle name="Percent 3 9 2 3 3" xfId="10856"/>
    <cellStyle name="Percent 3 9 2 4" xfId="3320"/>
    <cellStyle name="Percent 3 9 2 4 2" xfId="7802"/>
    <cellStyle name="Percent 3 9 2 4 2 2" xfId="16832"/>
    <cellStyle name="Percent 3 9 2 4 3" xfId="12350"/>
    <cellStyle name="Percent 3 9 2 5" xfId="4814"/>
    <cellStyle name="Percent 3 9 2 5 2" xfId="13844"/>
    <cellStyle name="Percent 3 9 2 6" xfId="9362"/>
    <cellStyle name="Percent 3 9 3" xfId="518"/>
    <cellStyle name="Percent 3 9 3 2" xfId="1265"/>
    <cellStyle name="Percent 3 9 3 2 2" xfId="2759"/>
    <cellStyle name="Percent 3 9 3 2 2 2" xfId="7241"/>
    <cellStyle name="Percent 3 9 3 2 2 2 2" xfId="16271"/>
    <cellStyle name="Percent 3 9 3 2 2 3" xfId="11789"/>
    <cellStyle name="Percent 3 9 3 2 3" xfId="4253"/>
    <cellStyle name="Percent 3 9 3 2 3 2" xfId="8735"/>
    <cellStyle name="Percent 3 9 3 2 3 2 2" xfId="17765"/>
    <cellStyle name="Percent 3 9 3 2 3 3" xfId="13283"/>
    <cellStyle name="Percent 3 9 3 2 4" xfId="5747"/>
    <cellStyle name="Percent 3 9 3 2 4 2" xfId="14777"/>
    <cellStyle name="Percent 3 9 3 2 5" xfId="10295"/>
    <cellStyle name="Percent 3 9 3 3" xfId="2012"/>
    <cellStyle name="Percent 3 9 3 3 2" xfId="6494"/>
    <cellStyle name="Percent 3 9 3 3 2 2" xfId="15524"/>
    <cellStyle name="Percent 3 9 3 3 3" xfId="11042"/>
    <cellStyle name="Percent 3 9 3 4" xfId="3506"/>
    <cellStyle name="Percent 3 9 3 4 2" xfId="7988"/>
    <cellStyle name="Percent 3 9 3 4 2 2" xfId="17018"/>
    <cellStyle name="Percent 3 9 3 4 3" xfId="12536"/>
    <cellStyle name="Percent 3 9 3 5" xfId="5000"/>
    <cellStyle name="Percent 3 9 3 5 2" xfId="14030"/>
    <cellStyle name="Percent 3 9 3 6" xfId="9548"/>
    <cellStyle name="Percent 3 9 4" xfId="704"/>
    <cellStyle name="Percent 3 9 4 2" xfId="1451"/>
    <cellStyle name="Percent 3 9 4 2 2" xfId="2945"/>
    <cellStyle name="Percent 3 9 4 2 2 2" xfId="7427"/>
    <cellStyle name="Percent 3 9 4 2 2 2 2" xfId="16457"/>
    <cellStyle name="Percent 3 9 4 2 2 3" xfId="11975"/>
    <cellStyle name="Percent 3 9 4 2 3" xfId="4439"/>
    <cellStyle name="Percent 3 9 4 2 3 2" xfId="8921"/>
    <cellStyle name="Percent 3 9 4 2 3 2 2" xfId="17951"/>
    <cellStyle name="Percent 3 9 4 2 3 3" xfId="13469"/>
    <cellStyle name="Percent 3 9 4 2 4" xfId="5933"/>
    <cellStyle name="Percent 3 9 4 2 4 2" xfId="14963"/>
    <cellStyle name="Percent 3 9 4 2 5" xfId="10481"/>
    <cellStyle name="Percent 3 9 4 3" xfId="2198"/>
    <cellStyle name="Percent 3 9 4 3 2" xfId="6680"/>
    <cellStyle name="Percent 3 9 4 3 2 2" xfId="15710"/>
    <cellStyle name="Percent 3 9 4 3 3" xfId="11228"/>
    <cellStyle name="Percent 3 9 4 4" xfId="3692"/>
    <cellStyle name="Percent 3 9 4 4 2" xfId="8174"/>
    <cellStyle name="Percent 3 9 4 4 2 2" xfId="17204"/>
    <cellStyle name="Percent 3 9 4 4 3" xfId="12722"/>
    <cellStyle name="Percent 3 9 4 5" xfId="5186"/>
    <cellStyle name="Percent 3 9 4 5 2" xfId="14216"/>
    <cellStyle name="Percent 3 9 4 6" xfId="9734"/>
    <cellStyle name="Percent 3 9 5" xfId="891"/>
    <cellStyle name="Percent 3 9 5 2" xfId="2385"/>
    <cellStyle name="Percent 3 9 5 2 2" xfId="6867"/>
    <cellStyle name="Percent 3 9 5 2 2 2" xfId="15897"/>
    <cellStyle name="Percent 3 9 5 2 3" xfId="11415"/>
    <cellStyle name="Percent 3 9 5 3" xfId="3879"/>
    <cellStyle name="Percent 3 9 5 3 2" xfId="8361"/>
    <cellStyle name="Percent 3 9 5 3 2 2" xfId="17391"/>
    <cellStyle name="Percent 3 9 5 3 3" xfId="12909"/>
    <cellStyle name="Percent 3 9 5 4" xfId="5373"/>
    <cellStyle name="Percent 3 9 5 4 2" xfId="14403"/>
    <cellStyle name="Percent 3 9 5 5" xfId="9921"/>
    <cellStyle name="Percent 3 9 6" xfId="1640"/>
    <cellStyle name="Percent 3 9 6 2" xfId="6122"/>
    <cellStyle name="Percent 3 9 6 2 2" xfId="15152"/>
    <cellStyle name="Percent 3 9 6 3" xfId="10670"/>
    <cellStyle name="Percent 3 9 7" xfId="3134"/>
    <cellStyle name="Percent 3 9 7 2" xfId="7616"/>
    <cellStyle name="Percent 3 9 7 2 2" xfId="16646"/>
    <cellStyle name="Percent 3 9 7 3" xfId="12164"/>
    <cellStyle name="Percent 3 9 8" xfId="4628"/>
    <cellStyle name="Percent 3 9 8 2" xfId="13658"/>
    <cellStyle name="Percent 3 9 9" xfId="9176"/>
  </cellStyles>
  <dxfs count="0"/>
  <tableStyles count="0" defaultTableStyle="TableStyleMedium2" defaultPivotStyle="PivotStyleLight16"/>
  <colors>
    <mruColors>
      <color rgb="FF63F84A"/>
      <color rgb="FF56E5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outlinePr summaryBelow="0" summaryRight="0"/>
    <pageSetUpPr fitToPage="1"/>
  </sheetPr>
  <dimension ref="A1:AV195"/>
  <sheetViews>
    <sheetView tabSelected="1" view="pageLayout" topLeftCell="B1" zoomScale="80" zoomScaleNormal="85" zoomScalePageLayoutView="80" workbookViewId="0">
      <selection activeCell="G1" sqref="G1"/>
    </sheetView>
  </sheetViews>
  <sheetFormatPr defaultColWidth="9" defaultRowHeight="12.75" x14ac:dyDescent="0.2"/>
  <cols>
    <col min="1" max="1" width="4.625" style="7" hidden="1" customWidth="1"/>
    <col min="2" max="2" width="8" style="7" customWidth="1"/>
    <col min="3" max="3" width="34.875" style="7" customWidth="1"/>
    <col min="4" max="4" width="6.125" style="7" customWidth="1"/>
    <col min="5" max="5" width="7.5" style="7" customWidth="1"/>
    <col min="6" max="6" width="7" style="7" customWidth="1"/>
    <col min="7" max="8" width="13.5" style="7" customWidth="1"/>
    <col min="9" max="9" width="15.25" style="7" hidden="1" customWidth="1"/>
    <col min="10" max="10" width="14.875" style="7" hidden="1" customWidth="1"/>
    <col min="11" max="11" width="16.5" style="7" hidden="1" customWidth="1"/>
    <col min="12" max="12" width="8.25" style="7" hidden="1" customWidth="1"/>
    <col min="13" max="13" width="12.625" style="7" hidden="1" customWidth="1"/>
    <col min="14" max="14" width="10.75" style="7" hidden="1" customWidth="1"/>
    <col min="15" max="15" width="8.25" style="7" hidden="1" customWidth="1"/>
    <col min="16" max="16" width="12.5" style="7" hidden="1" customWidth="1"/>
    <col min="17" max="17" width="8.25" style="7" hidden="1" customWidth="1"/>
    <col min="18" max="18" width="11.25" style="7" hidden="1" customWidth="1"/>
    <col min="19" max="20" width="11.25" style="8" hidden="1" customWidth="1"/>
    <col min="21" max="21" width="33.125" style="8" hidden="1" customWidth="1"/>
    <col min="22" max="22" width="21.125" style="8" hidden="1" customWidth="1"/>
    <col min="23" max="24" width="14.125" style="9" hidden="1" customWidth="1"/>
    <col min="25" max="27" width="14" style="9" customWidth="1"/>
    <col min="28" max="28" width="13.375" style="9" customWidth="1"/>
    <col min="29" max="29" width="15.125" style="9" customWidth="1"/>
    <col min="30" max="31" width="13.375" style="9" customWidth="1"/>
    <col min="32" max="32" width="13.75" style="176" customWidth="1"/>
    <col min="33" max="33" width="13.75" style="9" customWidth="1"/>
    <col min="34" max="34" width="13.75" style="177" customWidth="1"/>
    <col min="35" max="35" width="15.5" style="9" customWidth="1"/>
    <col min="36" max="16384" width="9" style="7"/>
  </cols>
  <sheetData>
    <row r="1" spans="1:35" ht="33.75" customHeight="1" x14ac:dyDescent="0.25">
      <c r="Z1" s="193" t="s">
        <v>752</v>
      </c>
      <c r="AA1" s="193"/>
      <c r="AB1" s="193"/>
      <c r="AC1" s="193"/>
      <c r="AD1" s="193"/>
      <c r="AE1" s="193"/>
      <c r="AF1" s="193"/>
      <c r="AG1" s="193"/>
      <c r="AH1" s="193"/>
      <c r="AI1" s="193"/>
    </row>
    <row r="2" spans="1:35" ht="16.5" customHeight="1" x14ac:dyDescent="0.2">
      <c r="B2" s="195"/>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c r="AD2" s="195"/>
      <c r="AE2" s="195"/>
      <c r="AF2" s="10"/>
      <c r="AG2" s="11"/>
      <c r="AH2" s="12"/>
      <c r="AI2" s="11"/>
    </row>
    <row r="3" spans="1:35" ht="16.5" customHeight="1" x14ac:dyDescent="0.25">
      <c r="B3" s="11"/>
      <c r="C3" s="201" t="s">
        <v>753</v>
      </c>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10"/>
      <c r="AG3" s="11"/>
      <c r="AH3" s="12"/>
      <c r="AI3" s="11"/>
    </row>
    <row r="4" spans="1:35" ht="30" customHeight="1" thickBot="1" x14ac:dyDescent="0.25">
      <c r="B4" s="13"/>
      <c r="C4" s="202" t="s">
        <v>754</v>
      </c>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2"/>
      <c r="AD4" s="202"/>
      <c r="AE4" s="202"/>
      <c r="AF4" s="14"/>
      <c r="AG4" s="15"/>
      <c r="AH4" s="16"/>
      <c r="AI4" s="15"/>
    </row>
    <row r="5" spans="1:35" s="18" customFormat="1" ht="50.25" customHeight="1" x14ac:dyDescent="0.2">
      <c r="A5" s="190" t="s">
        <v>438</v>
      </c>
      <c r="B5" s="194" t="s">
        <v>594</v>
      </c>
      <c r="C5" s="194" t="s">
        <v>285</v>
      </c>
      <c r="D5" s="194" t="s">
        <v>737</v>
      </c>
      <c r="E5" s="194" t="s">
        <v>738</v>
      </c>
      <c r="F5" s="194" t="s">
        <v>739</v>
      </c>
      <c r="G5" s="200" t="s">
        <v>721</v>
      </c>
      <c r="H5" s="200" t="s">
        <v>591</v>
      </c>
      <c r="I5" s="200" t="s">
        <v>393</v>
      </c>
      <c r="J5" s="200" t="s">
        <v>394</v>
      </c>
      <c r="K5" s="200" t="s">
        <v>395</v>
      </c>
      <c r="L5" s="200" t="s">
        <v>396</v>
      </c>
      <c r="M5" s="200" t="s">
        <v>397</v>
      </c>
      <c r="N5" s="200" t="s">
        <v>398</v>
      </c>
      <c r="O5" s="200" t="s">
        <v>399</v>
      </c>
      <c r="P5" s="200" t="s">
        <v>400</v>
      </c>
      <c r="Q5" s="200" t="s">
        <v>401</v>
      </c>
      <c r="R5" s="200" t="s">
        <v>402</v>
      </c>
      <c r="S5" s="200" t="s">
        <v>403</v>
      </c>
      <c r="T5" s="203" t="s">
        <v>370</v>
      </c>
      <c r="U5" s="203"/>
      <c r="V5" s="203"/>
      <c r="W5" s="199" t="s">
        <v>740</v>
      </c>
      <c r="X5" s="199"/>
      <c r="Y5" s="199" t="s">
        <v>741</v>
      </c>
      <c r="Z5" s="199"/>
      <c r="AA5" s="192" t="s">
        <v>742</v>
      </c>
      <c r="AB5" s="199" t="s">
        <v>386</v>
      </c>
      <c r="AC5" s="199"/>
      <c r="AD5" s="199"/>
      <c r="AE5" s="17"/>
      <c r="AF5" s="197" t="s">
        <v>515</v>
      </c>
      <c r="AG5" s="196"/>
      <c r="AH5" s="198" t="s">
        <v>743</v>
      </c>
      <c r="AI5" s="196" t="s">
        <v>744</v>
      </c>
    </row>
    <row r="6" spans="1:35" s="18" customFormat="1" ht="99" customHeight="1" x14ac:dyDescent="0.2">
      <c r="A6" s="191" t="s">
        <v>438</v>
      </c>
      <c r="B6" s="194"/>
      <c r="C6" s="194"/>
      <c r="D6" s="194"/>
      <c r="E6" s="194"/>
      <c r="F6" s="194"/>
      <c r="G6" s="200"/>
      <c r="H6" s="200"/>
      <c r="I6" s="200"/>
      <c r="J6" s="200"/>
      <c r="K6" s="200"/>
      <c r="L6" s="200"/>
      <c r="M6" s="200"/>
      <c r="N6" s="200"/>
      <c r="O6" s="200"/>
      <c r="P6" s="200"/>
      <c r="Q6" s="200"/>
      <c r="R6" s="200"/>
      <c r="S6" s="200"/>
      <c r="T6" s="19" t="s">
        <v>404</v>
      </c>
      <c r="U6" s="20" t="s">
        <v>371</v>
      </c>
      <c r="V6" s="20" t="s">
        <v>372</v>
      </c>
      <c r="W6" s="17" t="s">
        <v>463</v>
      </c>
      <c r="X6" s="17" t="s">
        <v>745</v>
      </c>
      <c r="Y6" s="17" t="s">
        <v>464</v>
      </c>
      <c r="Z6" s="17" t="s">
        <v>745</v>
      </c>
      <c r="AA6" s="192"/>
      <c r="AB6" s="17" t="s">
        <v>573</v>
      </c>
      <c r="AC6" s="17" t="s">
        <v>746</v>
      </c>
      <c r="AD6" s="17" t="s">
        <v>536</v>
      </c>
      <c r="AE6" s="17" t="s">
        <v>747</v>
      </c>
      <c r="AF6" s="21" t="s">
        <v>748</v>
      </c>
      <c r="AG6" s="22" t="s">
        <v>749</v>
      </c>
      <c r="AH6" s="198"/>
      <c r="AI6" s="196"/>
    </row>
    <row r="7" spans="1:35" s="18" customFormat="1" ht="20.25" customHeight="1" x14ac:dyDescent="0.2">
      <c r="A7" s="23">
        <v>1</v>
      </c>
      <c r="B7" s="24">
        <v>1</v>
      </c>
      <c r="C7" s="24">
        <v>2</v>
      </c>
      <c r="D7" s="24">
        <v>3</v>
      </c>
      <c r="E7" s="24">
        <v>4</v>
      </c>
      <c r="F7" s="24">
        <v>5</v>
      </c>
      <c r="G7" s="24">
        <v>6</v>
      </c>
      <c r="H7" s="24">
        <v>7</v>
      </c>
      <c r="I7" s="24">
        <v>9</v>
      </c>
      <c r="J7" s="24">
        <v>10</v>
      </c>
      <c r="K7" s="24">
        <v>11</v>
      </c>
      <c r="L7" s="24">
        <v>12</v>
      </c>
      <c r="M7" s="24">
        <v>13</v>
      </c>
      <c r="N7" s="24">
        <v>14</v>
      </c>
      <c r="O7" s="24">
        <v>15</v>
      </c>
      <c r="P7" s="24">
        <v>16</v>
      </c>
      <c r="Q7" s="24">
        <v>17</v>
      </c>
      <c r="R7" s="24">
        <v>18</v>
      </c>
      <c r="S7" s="24">
        <v>19</v>
      </c>
      <c r="T7" s="24">
        <v>9</v>
      </c>
      <c r="U7" s="24">
        <v>10</v>
      </c>
      <c r="V7" s="24">
        <v>11</v>
      </c>
      <c r="W7" s="24">
        <v>12</v>
      </c>
      <c r="X7" s="24">
        <v>13</v>
      </c>
      <c r="Y7" s="24">
        <v>8</v>
      </c>
      <c r="Z7" s="24">
        <v>9</v>
      </c>
      <c r="AA7" s="24">
        <v>10</v>
      </c>
      <c r="AB7" s="24">
        <v>11</v>
      </c>
      <c r="AC7" s="24">
        <v>12</v>
      </c>
      <c r="AD7" s="24">
        <v>13</v>
      </c>
      <c r="AE7" s="24">
        <v>14</v>
      </c>
      <c r="AF7" s="24">
        <v>15</v>
      </c>
      <c r="AG7" s="24">
        <v>16</v>
      </c>
      <c r="AH7" s="24">
        <v>17</v>
      </c>
      <c r="AI7" s="24">
        <v>18</v>
      </c>
    </row>
    <row r="8" spans="1:35" ht="103.5" customHeight="1" x14ac:dyDescent="0.2">
      <c r="A8" s="25">
        <v>120</v>
      </c>
      <c r="B8" s="26" t="s">
        <v>99</v>
      </c>
      <c r="C8" s="27" t="s">
        <v>111</v>
      </c>
      <c r="D8" s="28" t="s">
        <v>7</v>
      </c>
      <c r="E8" s="29" t="s">
        <v>19</v>
      </c>
      <c r="F8" s="28" t="s">
        <v>5</v>
      </c>
      <c r="G8" s="30">
        <f t="shared" ref="G8:G41" si="0">H8+M8</f>
        <v>4352315</v>
      </c>
      <c r="H8" s="30">
        <f t="shared" ref="H8:H42" si="1">I8+J8+K8</f>
        <v>3699467</v>
      </c>
      <c r="I8" s="31">
        <v>0</v>
      </c>
      <c r="J8" s="31">
        <v>0</v>
      </c>
      <c r="K8" s="32">
        <v>3699467</v>
      </c>
      <c r="L8" s="33">
        <f t="shared" ref="L8:L39" si="2">H8/G8</f>
        <v>0.84999982767791393</v>
      </c>
      <c r="M8" s="34">
        <f t="shared" ref="M8:M39" si="3">N8+P8+R8</f>
        <v>652848</v>
      </c>
      <c r="N8" s="31">
        <v>652848</v>
      </c>
      <c r="O8" s="33">
        <f t="shared" ref="O8:O39" si="4">N8/G8</f>
        <v>0.15000017232208607</v>
      </c>
      <c r="P8" s="31">
        <v>0</v>
      </c>
      <c r="Q8" s="33">
        <f t="shared" ref="Q8:Q39" si="5">P8/G8</f>
        <v>0</v>
      </c>
      <c r="R8" s="31">
        <v>0</v>
      </c>
      <c r="S8" s="33">
        <f t="shared" ref="S8:S39" si="6">R8/G8</f>
        <v>0</v>
      </c>
      <c r="T8" s="35" t="s">
        <v>129</v>
      </c>
      <c r="U8" s="35" t="s">
        <v>129</v>
      </c>
      <c r="V8" s="35" t="s">
        <v>129</v>
      </c>
      <c r="W8" s="36" t="s">
        <v>129</v>
      </c>
      <c r="X8" s="36" t="s">
        <v>129</v>
      </c>
      <c r="Y8" s="36" t="s">
        <v>129</v>
      </c>
      <c r="Z8" s="36" t="s">
        <v>129</v>
      </c>
      <c r="AA8" s="37" t="s">
        <v>703</v>
      </c>
      <c r="AB8" s="36" t="s">
        <v>146</v>
      </c>
      <c r="AC8" s="38" t="s">
        <v>507</v>
      </c>
      <c r="AD8" s="39" t="s">
        <v>130</v>
      </c>
      <c r="AE8" s="38" t="s">
        <v>506</v>
      </c>
      <c r="AF8" s="40" t="s">
        <v>229</v>
      </c>
      <c r="AG8" s="38" t="s">
        <v>455</v>
      </c>
      <c r="AH8" s="41" t="s">
        <v>215</v>
      </c>
      <c r="AI8" s="42" t="s">
        <v>561</v>
      </c>
    </row>
    <row r="9" spans="1:35" ht="41.25" customHeight="1" x14ac:dyDescent="0.2">
      <c r="A9" s="25">
        <v>72</v>
      </c>
      <c r="B9" s="43" t="s">
        <v>36</v>
      </c>
      <c r="C9" s="44" t="s">
        <v>82</v>
      </c>
      <c r="D9" s="45" t="s">
        <v>7</v>
      </c>
      <c r="E9" s="46" t="s">
        <v>18</v>
      </c>
      <c r="F9" s="45" t="s">
        <v>5</v>
      </c>
      <c r="G9" s="47">
        <f t="shared" si="0"/>
        <v>96428049</v>
      </c>
      <c r="H9" s="47">
        <f t="shared" si="1"/>
        <v>81963841</v>
      </c>
      <c r="I9" s="48">
        <v>0</v>
      </c>
      <c r="J9" s="48">
        <v>0</v>
      </c>
      <c r="K9" s="48">
        <v>81963841</v>
      </c>
      <c r="L9" s="49">
        <f t="shared" si="2"/>
        <v>0.84999999325922271</v>
      </c>
      <c r="M9" s="47">
        <f t="shared" si="3"/>
        <v>14464208</v>
      </c>
      <c r="N9" s="48">
        <v>12185719</v>
      </c>
      <c r="O9" s="49">
        <f t="shared" si="4"/>
        <v>0.12637110390981776</v>
      </c>
      <c r="P9" s="48">
        <v>0</v>
      </c>
      <c r="Q9" s="49">
        <f t="shared" si="5"/>
        <v>0</v>
      </c>
      <c r="R9" s="48">
        <v>2278489</v>
      </c>
      <c r="S9" s="49">
        <f t="shared" si="6"/>
        <v>2.3628902830959485E-2</v>
      </c>
      <c r="T9" s="50" t="s">
        <v>129</v>
      </c>
      <c r="U9" s="50" t="s">
        <v>129</v>
      </c>
      <c r="V9" s="50" t="s">
        <v>129</v>
      </c>
      <c r="W9" s="51" t="s">
        <v>130</v>
      </c>
      <c r="X9" s="38" t="s">
        <v>332</v>
      </c>
      <c r="Y9" s="51" t="s">
        <v>130</v>
      </c>
      <c r="Z9" s="38" t="s">
        <v>332</v>
      </c>
      <c r="AA9" s="37" t="s">
        <v>703</v>
      </c>
      <c r="AB9" s="51" t="s">
        <v>130</v>
      </c>
      <c r="AC9" s="38" t="s">
        <v>347</v>
      </c>
      <c r="AD9" s="51" t="s">
        <v>130</v>
      </c>
      <c r="AE9" s="38" t="s">
        <v>493</v>
      </c>
      <c r="AF9" s="52" t="s">
        <v>213</v>
      </c>
      <c r="AG9" s="38" t="s">
        <v>381</v>
      </c>
      <c r="AH9" s="41" t="s">
        <v>218</v>
      </c>
      <c r="AI9" s="42" t="s">
        <v>548</v>
      </c>
    </row>
    <row r="10" spans="1:35" ht="40.5" customHeight="1" x14ac:dyDescent="0.2">
      <c r="A10" s="25">
        <v>106</v>
      </c>
      <c r="B10" s="53" t="s">
        <v>25</v>
      </c>
      <c r="C10" s="54" t="s">
        <v>210</v>
      </c>
      <c r="D10" s="28" t="s">
        <v>7</v>
      </c>
      <c r="E10" s="29" t="s">
        <v>18</v>
      </c>
      <c r="F10" s="28" t="s">
        <v>5</v>
      </c>
      <c r="G10" s="30">
        <f t="shared" si="0"/>
        <v>29205260</v>
      </c>
      <c r="H10" s="30">
        <f t="shared" si="1"/>
        <v>24824471</v>
      </c>
      <c r="I10" s="31">
        <v>0</v>
      </c>
      <c r="J10" s="31">
        <v>0</v>
      </c>
      <c r="K10" s="31">
        <v>24824471</v>
      </c>
      <c r="L10" s="33">
        <f t="shared" si="2"/>
        <v>0.85</v>
      </c>
      <c r="M10" s="34">
        <f t="shared" si="3"/>
        <v>4380789</v>
      </c>
      <c r="N10" s="31">
        <v>2625393</v>
      </c>
      <c r="O10" s="33">
        <f t="shared" si="4"/>
        <v>8.9894525849110743E-2</v>
      </c>
      <c r="P10" s="31">
        <v>0</v>
      </c>
      <c r="Q10" s="33">
        <f t="shared" si="5"/>
        <v>0</v>
      </c>
      <c r="R10" s="31">
        <v>1755396</v>
      </c>
      <c r="S10" s="33">
        <f t="shared" si="6"/>
        <v>6.0105474150889258E-2</v>
      </c>
      <c r="T10" s="55" t="s">
        <v>129</v>
      </c>
      <c r="U10" s="55" t="s">
        <v>129</v>
      </c>
      <c r="V10" s="55" t="s">
        <v>129</v>
      </c>
      <c r="W10" s="36" t="s">
        <v>147</v>
      </c>
      <c r="X10" s="38" t="s">
        <v>355</v>
      </c>
      <c r="Y10" s="36" t="s">
        <v>147</v>
      </c>
      <c r="Z10" s="38" t="s">
        <v>355</v>
      </c>
      <c r="AA10" s="37" t="s">
        <v>703</v>
      </c>
      <c r="AB10" s="36" t="s">
        <v>147</v>
      </c>
      <c r="AC10" s="38" t="s">
        <v>348</v>
      </c>
      <c r="AD10" s="39" t="s">
        <v>213</v>
      </c>
      <c r="AE10" s="38" t="s">
        <v>498</v>
      </c>
      <c r="AF10" s="56" t="s">
        <v>213</v>
      </c>
      <c r="AG10" s="38" t="s">
        <v>326</v>
      </c>
      <c r="AH10" s="41" t="s">
        <v>214</v>
      </c>
      <c r="AI10" s="42" t="s">
        <v>554</v>
      </c>
    </row>
    <row r="11" spans="1:35" ht="58.5" customHeight="1" x14ac:dyDescent="0.2">
      <c r="A11" s="57">
        <v>45</v>
      </c>
      <c r="B11" s="43" t="s">
        <v>43</v>
      </c>
      <c r="C11" s="44" t="s">
        <v>288</v>
      </c>
      <c r="D11" s="45" t="s">
        <v>7</v>
      </c>
      <c r="E11" s="46" t="s">
        <v>12</v>
      </c>
      <c r="F11" s="45" t="s">
        <v>4</v>
      </c>
      <c r="G11" s="47">
        <f t="shared" si="0"/>
        <v>1310848</v>
      </c>
      <c r="H11" s="47">
        <f t="shared" si="1"/>
        <v>1114221</v>
      </c>
      <c r="I11" s="48">
        <v>0</v>
      </c>
      <c r="J11" s="48">
        <v>1114221</v>
      </c>
      <c r="K11" s="48">
        <v>0</v>
      </c>
      <c r="L11" s="49">
        <f t="shared" si="2"/>
        <v>0.85000015257299089</v>
      </c>
      <c r="M11" s="47">
        <f t="shared" si="3"/>
        <v>196627</v>
      </c>
      <c r="N11" s="47">
        <v>0</v>
      </c>
      <c r="O11" s="49">
        <f t="shared" si="4"/>
        <v>0</v>
      </c>
      <c r="P11" s="47">
        <v>196627</v>
      </c>
      <c r="Q11" s="49">
        <f t="shared" si="5"/>
        <v>0.14999984742700909</v>
      </c>
      <c r="R11" s="47">
        <v>0</v>
      </c>
      <c r="S11" s="49">
        <f t="shared" si="6"/>
        <v>0</v>
      </c>
      <c r="T11" s="58" t="s">
        <v>129</v>
      </c>
      <c r="U11" s="58" t="s">
        <v>129</v>
      </c>
      <c r="V11" s="58" t="s">
        <v>129</v>
      </c>
      <c r="W11" s="58" t="s">
        <v>129</v>
      </c>
      <c r="X11" s="38" t="s">
        <v>332</v>
      </c>
      <c r="Y11" s="58" t="s">
        <v>129</v>
      </c>
      <c r="Z11" s="38" t="s">
        <v>332</v>
      </c>
      <c r="AA11" s="37" t="s">
        <v>703</v>
      </c>
      <c r="AB11" s="51" t="s">
        <v>225</v>
      </c>
      <c r="AC11" s="38" t="s">
        <v>333</v>
      </c>
      <c r="AD11" s="51" t="s">
        <v>226</v>
      </c>
      <c r="AE11" s="38" t="s">
        <v>490</v>
      </c>
      <c r="AF11" s="52" t="s">
        <v>227</v>
      </c>
      <c r="AG11" s="38" t="s">
        <v>334</v>
      </c>
      <c r="AH11" s="41" t="s">
        <v>213</v>
      </c>
      <c r="AI11" s="51" t="s">
        <v>544</v>
      </c>
    </row>
    <row r="12" spans="1:35" ht="41.25" customHeight="1" x14ac:dyDescent="0.2">
      <c r="A12" s="57">
        <v>73</v>
      </c>
      <c r="B12" s="53" t="s">
        <v>30</v>
      </c>
      <c r="C12" s="59" t="s">
        <v>0</v>
      </c>
      <c r="D12" s="28" t="s">
        <v>7</v>
      </c>
      <c r="E12" s="29" t="s">
        <v>18</v>
      </c>
      <c r="F12" s="28" t="s">
        <v>5</v>
      </c>
      <c r="G12" s="30">
        <f t="shared" si="0"/>
        <v>504300</v>
      </c>
      <c r="H12" s="30">
        <f t="shared" si="1"/>
        <v>428655</v>
      </c>
      <c r="I12" s="31">
        <v>0</v>
      </c>
      <c r="J12" s="31">
        <v>0</v>
      </c>
      <c r="K12" s="31">
        <v>428655</v>
      </c>
      <c r="L12" s="33">
        <f t="shared" si="2"/>
        <v>0.85</v>
      </c>
      <c r="M12" s="34">
        <f t="shared" si="3"/>
        <v>75645</v>
      </c>
      <c r="N12" s="31">
        <v>75645</v>
      </c>
      <c r="O12" s="33">
        <f t="shared" si="4"/>
        <v>0.15</v>
      </c>
      <c r="P12" s="31">
        <v>0</v>
      </c>
      <c r="Q12" s="33">
        <f t="shared" si="5"/>
        <v>0</v>
      </c>
      <c r="R12" s="31">
        <v>0</v>
      </c>
      <c r="S12" s="33">
        <f t="shared" si="6"/>
        <v>0</v>
      </c>
      <c r="T12" s="60" t="s">
        <v>129</v>
      </c>
      <c r="U12" s="60" t="s">
        <v>129</v>
      </c>
      <c r="V12" s="60" t="s">
        <v>129</v>
      </c>
      <c r="W12" s="39" t="s">
        <v>147</v>
      </c>
      <c r="X12" s="38" t="s">
        <v>355</v>
      </c>
      <c r="Y12" s="39" t="s">
        <v>147</v>
      </c>
      <c r="Z12" s="38" t="s">
        <v>355</v>
      </c>
      <c r="AA12" s="37" t="s">
        <v>703</v>
      </c>
      <c r="AB12" s="39" t="s">
        <v>147</v>
      </c>
      <c r="AC12" s="38" t="s">
        <v>348</v>
      </c>
      <c r="AD12" s="39" t="s">
        <v>212</v>
      </c>
      <c r="AE12" s="38" t="s">
        <v>494</v>
      </c>
      <c r="AF12" s="56" t="s">
        <v>227</v>
      </c>
      <c r="AG12" s="38" t="s">
        <v>434</v>
      </c>
      <c r="AH12" s="41" t="s">
        <v>214</v>
      </c>
      <c r="AI12" s="42" t="s">
        <v>551</v>
      </c>
    </row>
    <row r="13" spans="1:35" ht="28.5" customHeight="1" x14ac:dyDescent="0.2">
      <c r="A13" s="57">
        <v>115</v>
      </c>
      <c r="B13" s="53" t="s">
        <v>26</v>
      </c>
      <c r="C13" s="54" t="s">
        <v>209</v>
      </c>
      <c r="D13" s="28" t="s">
        <v>7</v>
      </c>
      <c r="E13" s="29" t="s">
        <v>18</v>
      </c>
      <c r="F13" s="28" t="s">
        <v>5</v>
      </c>
      <c r="G13" s="30">
        <f t="shared" si="0"/>
        <v>8526615</v>
      </c>
      <c r="H13" s="30">
        <f t="shared" si="1"/>
        <v>7247622</v>
      </c>
      <c r="I13" s="31">
        <v>0</v>
      </c>
      <c r="J13" s="31">
        <v>0</v>
      </c>
      <c r="K13" s="31">
        <v>7247622</v>
      </c>
      <c r="L13" s="33">
        <f t="shared" si="2"/>
        <v>0.84999991204012382</v>
      </c>
      <c r="M13" s="34">
        <f t="shared" si="3"/>
        <v>1278993</v>
      </c>
      <c r="N13" s="31">
        <v>1278993</v>
      </c>
      <c r="O13" s="33">
        <f t="shared" si="4"/>
        <v>0.15000008795987621</v>
      </c>
      <c r="P13" s="31">
        <v>0</v>
      </c>
      <c r="Q13" s="33">
        <f t="shared" si="5"/>
        <v>0</v>
      </c>
      <c r="R13" s="31">
        <v>0</v>
      </c>
      <c r="S13" s="33">
        <f t="shared" si="6"/>
        <v>0</v>
      </c>
      <c r="T13" s="55" t="s">
        <v>129</v>
      </c>
      <c r="U13" s="55" t="s">
        <v>129</v>
      </c>
      <c r="V13" s="55" t="s">
        <v>129</v>
      </c>
      <c r="W13" s="36" t="s">
        <v>130</v>
      </c>
      <c r="X13" s="38" t="s">
        <v>359</v>
      </c>
      <c r="Y13" s="36" t="s">
        <v>130</v>
      </c>
      <c r="Z13" s="38" t="s">
        <v>359</v>
      </c>
      <c r="AA13" s="37" t="s">
        <v>712</v>
      </c>
      <c r="AB13" s="36" t="s">
        <v>130</v>
      </c>
      <c r="AC13" s="38" t="s">
        <v>352</v>
      </c>
      <c r="AD13" s="39" t="s">
        <v>213</v>
      </c>
      <c r="AE13" s="38" t="s">
        <v>502</v>
      </c>
      <c r="AF13" s="56" t="s">
        <v>213</v>
      </c>
      <c r="AG13" s="38" t="s">
        <v>436</v>
      </c>
      <c r="AH13" s="41" t="s">
        <v>214</v>
      </c>
      <c r="AI13" s="42" t="s">
        <v>558</v>
      </c>
    </row>
    <row r="14" spans="1:35" ht="50.25" customHeight="1" x14ac:dyDescent="0.2">
      <c r="A14" s="57">
        <v>75</v>
      </c>
      <c r="B14" s="61" t="s">
        <v>31</v>
      </c>
      <c r="C14" s="62" t="s">
        <v>592</v>
      </c>
      <c r="D14" s="45" t="s">
        <v>7</v>
      </c>
      <c r="E14" s="46" t="s">
        <v>18</v>
      </c>
      <c r="F14" s="45" t="s">
        <v>5</v>
      </c>
      <c r="G14" s="47">
        <f t="shared" si="0"/>
        <v>18461601</v>
      </c>
      <c r="H14" s="47">
        <f t="shared" si="1"/>
        <v>15692361</v>
      </c>
      <c r="I14" s="48">
        <v>0</v>
      </c>
      <c r="J14" s="48">
        <v>0</v>
      </c>
      <c r="K14" s="48">
        <v>15692361</v>
      </c>
      <c r="L14" s="49">
        <f t="shared" si="2"/>
        <v>0.85000000812497245</v>
      </c>
      <c r="M14" s="47">
        <f t="shared" si="3"/>
        <v>2769240</v>
      </c>
      <c r="N14" s="48">
        <v>1625667</v>
      </c>
      <c r="O14" s="49">
        <f t="shared" si="4"/>
        <v>8.8056664208050001E-2</v>
      </c>
      <c r="P14" s="48">
        <v>0</v>
      </c>
      <c r="Q14" s="49">
        <f t="shared" si="5"/>
        <v>0</v>
      </c>
      <c r="R14" s="48">
        <v>1143573</v>
      </c>
      <c r="S14" s="49">
        <f t="shared" si="6"/>
        <v>6.1943327666977528E-2</v>
      </c>
      <c r="T14" s="50" t="s">
        <v>129</v>
      </c>
      <c r="U14" s="50" t="s">
        <v>129</v>
      </c>
      <c r="V14" s="50" t="s">
        <v>129</v>
      </c>
      <c r="W14" s="51" t="s">
        <v>129</v>
      </c>
      <c r="X14" s="51" t="s">
        <v>129</v>
      </c>
      <c r="Y14" s="51" t="s">
        <v>276</v>
      </c>
      <c r="Z14" s="38" t="s">
        <v>363</v>
      </c>
      <c r="AA14" s="37" t="s">
        <v>707</v>
      </c>
      <c r="AB14" s="51" t="s">
        <v>130</v>
      </c>
      <c r="AC14" s="38" t="s">
        <v>547</v>
      </c>
      <c r="AD14" s="51" t="s">
        <v>216</v>
      </c>
      <c r="AE14" s="38" t="s">
        <v>495</v>
      </c>
      <c r="AF14" s="52" t="s">
        <v>228</v>
      </c>
      <c r="AG14" s="38" t="s">
        <v>362</v>
      </c>
      <c r="AH14" s="41" t="s">
        <v>229</v>
      </c>
      <c r="AI14" s="51" t="s">
        <v>544</v>
      </c>
    </row>
    <row r="15" spans="1:35" ht="46.5" customHeight="1" x14ac:dyDescent="0.2">
      <c r="A15" s="25">
        <v>76</v>
      </c>
      <c r="B15" s="61" t="s">
        <v>32</v>
      </c>
      <c r="C15" s="62" t="s">
        <v>593</v>
      </c>
      <c r="D15" s="45" t="s">
        <v>7</v>
      </c>
      <c r="E15" s="46" t="s">
        <v>18</v>
      </c>
      <c r="F15" s="45" t="s">
        <v>5</v>
      </c>
      <c r="G15" s="47">
        <f t="shared" si="0"/>
        <v>22689140</v>
      </c>
      <c r="H15" s="47">
        <f t="shared" si="1"/>
        <v>19285769</v>
      </c>
      <c r="I15" s="48">
        <v>0</v>
      </c>
      <c r="J15" s="48">
        <v>0</v>
      </c>
      <c r="K15" s="48">
        <v>19285769</v>
      </c>
      <c r="L15" s="49">
        <f t="shared" si="2"/>
        <v>0.85</v>
      </c>
      <c r="M15" s="47">
        <f t="shared" si="3"/>
        <v>3403371</v>
      </c>
      <c r="N15" s="63">
        <v>3403371</v>
      </c>
      <c r="O15" s="49">
        <f t="shared" si="4"/>
        <v>0.15</v>
      </c>
      <c r="P15" s="48">
        <v>0</v>
      </c>
      <c r="Q15" s="49">
        <f t="shared" si="5"/>
        <v>0</v>
      </c>
      <c r="R15" s="48">
        <v>0</v>
      </c>
      <c r="S15" s="49">
        <f t="shared" si="6"/>
        <v>0</v>
      </c>
      <c r="T15" s="50" t="s">
        <v>129</v>
      </c>
      <c r="U15" s="50" t="s">
        <v>129</v>
      </c>
      <c r="V15" s="50" t="s">
        <v>129</v>
      </c>
      <c r="W15" s="51" t="s">
        <v>129</v>
      </c>
      <c r="X15" s="51" t="s">
        <v>129</v>
      </c>
      <c r="Y15" s="51" t="s">
        <v>215</v>
      </c>
      <c r="Z15" s="38" t="s">
        <v>441</v>
      </c>
      <c r="AA15" s="37" t="s">
        <v>707</v>
      </c>
      <c r="AB15" s="51" t="s">
        <v>549</v>
      </c>
      <c r="AC15" s="38" t="s">
        <v>550</v>
      </c>
      <c r="AD15" s="51" t="s">
        <v>466</v>
      </c>
      <c r="AE15" s="38" t="s">
        <v>495</v>
      </c>
      <c r="AF15" s="52" t="s">
        <v>228</v>
      </c>
      <c r="AG15" s="38" t="s">
        <v>362</v>
      </c>
      <c r="AH15" s="41" t="s">
        <v>229</v>
      </c>
      <c r="AI15" s="51" t="s">
        <v>544</v>
      </c>
    </row>
    <row r="16" spans="1:35" ht="35.25" customHeight="1" x14ac:dyDescent="0.2">
      <c r="A16" s="25">
        <v>68</v>
      </c>
      <c r="B16" s="26" t="s">
        <v>50</v>
      </c>
      <c r="C16" s="27" t="s">
        <v>95</v>
      </c>
      <c r="D16" s="28" t="s">
        <v>7</v>
      </c>
      <c r="E16" s="29" t="s">
        <v>16</v>
      </c>
      <c r="F16" s="28" t="s">
        <v>3</v>
      </c>
      <c r="G16" s="30">
        <f t="shared" si="0"/>
        <v>256999769</v>
      </c>
      <c r="H16" s="30">
        <f t="shared" si="1"/>
        <v>218449803</v>
      </c>
      <c r="I16" s="31">
        <v>218449803</v>
      </c>
      <c r="J16" s="31">
        <v>0</v>
      </c>
      <c r="K16" s="31">
        <v>0</v>
      </c>
      <c r="L16" s="33">
        <f t="shared" si="2"/>
        <v>0.84999999747081489</v>
      </c>
      <c r="M16" s="34">
        <f t="shared" si="3"/>
        <v>38549966</v>
      </c>
      <c r="N16" s="31">
        <v>38549966</v>
      </c>
      <c r="O16" s="33">
        <f t="shared" si="4"/>
        <v>0.15000000252918516</v>
      </c>
      <c r="P16" s="31">
        <v>0</v>
      </c>
      <c r="Q16" s="33">
        <f t="shared" si="5"/>
        <v>0</v>
      </c>
      <c r="R16" s="31">
        <v>0</v>
      </c>
      <c r="S16" s="33">
        <f t="shared" si="6"/>
        <v>0</v>
      </c>
      <c r="T16" s="35" t="s">
        <v>421</v>
      </c>
      <c r="U16" s="64" t="s">
        <v>219</v>
      </c>
      <c r="V16" s="65" t="s">
        <v>384</v>
      </c>
      <c r="W16" s="39" t="s">
        <v>129</v>
      </c>
      <c r="X16" s="39" t="s">
        <v>129</v>
      </c>
      <c r="Y16" s="39" t="s">
        <v>148</v>
      </c>
      <c r="Z16" s="38" t="s">
        <v>321</v>
      </c>
      <c r="AA16" s="37" t="s">
        <v>703</v>
      </c>
      <c r="AB16" s="39" t="s">
        <v>212</v>
      </c>
      <c r="AC16" s="38" t="s">
        <v>353</v>
      </c>
      <c r="AD16" s="39" t="s">
        <v>212</v>
      </c>
      <c r="AE16" s="38" t="s">
        <v>492</v>
      </c>
      <c r="AF16" s="56" t="s">
        <v>336</v>
      </c>
      <c r="AG16" s="38" t="s">
        <v>379</v>
      </c>
      <c r="AH16" s="41" t="s">
        <v>217</v>
      </c>
      <c r="AI16" s="42" t="s">
        <v>544</v>
      </c>
    </row>
    <row r="17" spans="1:35" ht="35.25" customHeight="1" x14ac:dyDescent="0.2">
      <c r="A17" s="25">
        <v>118</v>
      </c>
      <c r="B17" s="61" t="s">
        <v>144</v>
      </c>
      <c r="C17" s="62" t="s">
        <v>20</v>
      </c>
      <c r="D17" s="45" t="s">
        <v>7</v>
      </c>
      <c r="E17" s="46" t="s">
        <v>18</v>
      </c>
      <c r="F17" s="45" t="s">
        <v>5</v>
      </c>
      <c r="G17" s="47">
        <f t="shared" si="0"/>
        <v>47209260</v>
      </c>
      <c r="H17" s="47">
        <f t="shared" si="1"/>
        <v>40127871</v>
      </c>
      <c r="I17" s="48">
        <v>0</v>
      </c>
      <c r="J17" s="48">
        <v>0</v>
      </c>
      <c r="K17" s="48">
        <v>40127871</v>
      </c>
      <c r="L17" s="49">
        <f t="shared" si="2"/>
        <v>0.85</v>
      </c>
      <c r="M17" s="47">
        <f t="shared" si="3"/>
        <v>7081389</v>
      </c>
      <c r="N17" s="48">
        <v>7081389</v>
      </c>
      <c r="O17" s="49">
        <f t="shared" si="4"/>
        <v>0.15</v>
      </c>
      <c r="P17" s="48">
        <v>0</v>
      </c>
      <c r="Q17" s="49">
        <f t="shared" si="5"/>
        <v>0</v>
      </c>
      <c r="R17" s="48">
        <v>0</v>
      </c>
      <c r="S17" s="49">
        <f t="shared" si="6"/>
        <v>0</v>
      </c>
      <c r="T17" s="50" t="s">
        <v>129</v>
      </c>
      <c r="U17" s="66" t="s">
        <v>619</v>
      </c>
      <c r="V17" s="50" t="s">
        <v>129</v>
      </c>
      <c r="W17" s="58" t="s">
        <v>130</v>
      </c>
      <c r="X17" s="38" t="s">
        <v>361</v>
      </c>
      <c r="Y17" s="58" t="s">
        <v>130</v>
      </c>
      <c r="Z17" s="38" t="s">
        <v>361</v>
      </c>
      <c r="AA17" s="67" t="s">
        <v>711</v>
      </c>
      <c r="AB17" s="58" t="s">
        <v>130</v>
      </c>
      <c r="AC17" s="38" t="s">
        <v>354</v>
      </c>
      <c r="AD17" s="51" t="s">
        <v>228</v>
      </c>
      <c r="AE17" s="38" t="s">
        <v>505</v>
      </c>
      <c r="AF17" s="52" t="s">
        <v>214</v>
      </c>
      <c r="AG17" s="38" t="s">
        <v>387</v>
      </c>
      <c r="AH17" s="41" t="s">
        <v>229</v>
      </c>
      <c r="AI17" s="51" t="s">
        <v>560</v>
      </c>
    </row>
    <row r="18" spans="1:35" ht="36.75" customHeight="1" x14ac:dyDescent="0.2">
      <c r="A18" s="57">
        <v>111</v>
      </c>
      <c r="B18" s="61" t="s">
        <v>140</v>
      </c>
      <c r="C18" s="62" t="s">
        <v>273</v>
      </c>
      <c r="D18" s="45" t="s">
        <v>7</v>
      </c>
      <c r="E18" s="46" t="s">
        <v>18</v>
      </c>
      <c r="F18" s="45" t="s">
        <v>5</v>
      </c>
      <c r="G18" s="47">
        <f t="shared" si="0"/>
        <v>1252127</v>
      </c>
      <c r="H18" s="47">
        <f t="shared" si="1"/>
        <v>1064308</v>
      </c>
      <c r="I18" s="48">
        <v>0</v>
      </c>
      <c r="J18" s="48">
        <v>0</v>
      </c>
      <c r="K18" s="48">
        <v>1064308</v>
      </c>
      <c r="L18" s="49">
        <f t="shared" si="2"/>
        <v>0.85000003993205164</v>
      </c>
      <c r="M18" s="47">
        <f t="shared" si="3"/>
        <v>187819</v>
      </c>
      <c r="N18" s="48">
        <v>187819</v>
      </c>
      <c r="O18" s="49">
        <f t="shared" si="4"/>
        <v>0.14999996006794838</v>
      </c>
      <c r="P18" s="48">
        <v>0</v>
      </c>
      <c r="Q18" s="49">
        <f t="shared" si="5"/>
        <v>0</v>
      </c>
      <c r="R18" s="48">
        <v>0</v>
      </c>
      <c r="S18" s="49">
        <f t="shared" si="6"/>
        <v>0</v>
      </c>
      <c r="T18" s="50" t="s">
        <v>129</v>
      </c>
      <c r="U18" s="50" t="s">
        <v>129</v>
      </c>
      <c r="V18" s="50" t="s">
        <v>129</v>
      </c>
      <c r="W18" s="58" t="s">
        <v>226</v>
      </c>
      <c r="X18" s="38" t="s">
        <v>357</v>
      </c>
      <c r="Y18" s="58" t="s">
        <v>226</v>
      </c>
      <c r="Z18" s="38" t="s">
        <v>357</v>
      </c>
      <c r="AA18" s="37" t="s">
        <v>711</v>
      </c>
      <c r="AB18" s="51" t="s">
        <v>212</v>
      </c>
      <c r="AC18" s="38" t="s">
        <v>350</v>
      </c>
      <c r="AD18" s="51" t="s">
        <v>213</v>
      </c>
      <c r="AE18" s="38" t="s">
        <v>510</v>
      </c>
      <c r="AF18" s="52" t="s">
        <v>468</v>
      </c>
      <c r="AG18" s="38" t="s">
        <v>513</v>
      </c>
      <c r="AH18" s="51">
        <v>42502</v>
      </c>
      <c r="AI18" s="51" t="s">
        <v>557</v>
      </c>
    </row>
    <row r="19" spans="1:35" ht="66" customHeight="1" x14ac:dyDescent="0.2">
      <c r="A19" s="57">
        <v>97</v>
      </c>
      <c r="B19" s="26" t="s">
        <v>68</v>
      </c>
      <c r="C19" s="27" t="s">
        <v>114</v>
      </c>
      <c r="D19" s="28" t="s">
        <v>7</v>
      </c>
      <c r="E19" s="29" t="s">
        <v>17</v>
      </c>
      <c r="F19" s="28" t="s">
        <v>5</v>
      </c>
      <c r="G19" s="30">
        <f t="shared" si="0"/>
        <v>9000000</v>
      </c>
      <c r="H19" s="30">
        <f t="shared" si="1"/>
        <v>7650000</v>
      </c>
      <c r="I19" s="31">
        <v>0</v>
      </c>
      <c r="J19" s="31">
        <v>0</v>
      </c>
      <c r="K19" s="32">
        <v>7650000</v>
      </c>
      <c r="L19" s="33">
        <f t="shared" si="2"/>
        <v>0.85</v>
      </c>
      <c r="M19" s="34">
        <f t="shared" si="3"/>
        <v>1350000</v>
      </c>
      <c r="N19" s="31">
        <v>1350000</v>
      </c>
      <c r="O19" s="33">
        <f t="shared" si="4"/>
        <v>0.15</v>
      </c>
      <c r="P19" s="31">
        <v>0</v>
      </c>
      <c r="Q19" s="33">
        <f t="shared" si="5"/>
        <v>0</v>
      </c>
      <c r="R19" s="31">
        <v>0</v>
      </c>
      <c r="S19" s="33">
        <f t="shared" si="6"/>
        <v>0</v>
      </c>
      <c r="T19" s="55" t="s">
        <v>129</v>
      </c>
      <c r="U19" s="55" t="s">
        <v>129</v>
      </c>
      <c r="V19" s="55" t="s">
        <v>129</v>
      </c>
      <c r="W19" s="36" t="s">
        <v>129</v>
      </c>
      <c r="X19" s="36" t="s">
        <v>129</v>
      </c>
      <c r="Y19" s="36" t="s">
        <v>130</v>
      </c>
      <c r="Z19" s="38" t="s">
        <v>366</v>
      </c>
      <c r="AA19" s="37" t="s">
        <v>707</v>
      </c>
      <c r="AB19" s="36" t="s">
        <v>225</v>
      </c>
      <c r="AC19" s="38" t="s">
        <v>341</v>
      </c>
      <c r="AD19" s="39" t="s">
        <v>228</v>
      </c>
      <c r="AE19" s="38" t="s">
        <v>497</v>
      </c>
      <c r="AF19" s="56" t="s">
        <v>214</v>
      </c>
      <c r="AG19" s="38" t="s">
        <v>432</v>
      </c>
      <c r="AH19" s="41" t="s">
        <v>229</v>
      </c>
      <c r="AI19" s="42" t="s">
        <v>552</v>
      </c>
    </row>
    <row r="20" spans="1:35" ht="34.5" customHeight="1" x14ac:dyDescent="0.2">
      <c r="A20" s="25">
        <v>116</v>
      </c>
      <c r="B20" s="53" t="s">
        <v>139</v>
      </c>
      <c r="C20" s="54" t="s">
        <v>280</v>
      </c>
      <c r="D20" s="28" t="s">
        <v>7</v>
      </c>
      <c r="E20" s="29" t="s">
        <v>18</v>
      </c>
      <c r="F20" s="28" t="s">
        <v>5</v>
      </c>
      <c r="G20" s="30">
        <f t="shared" si="0"/>
        <v>1079960</v>
      </c>
      <c r="H20" s="30">
        <f t="shared" si="1"/>
        <v>917966</v>
      </c>
      <c r="I20" s="31">
        <v>0</v>
      </c>
      <c r="J20" s="31">
        <v>0</v>
      </c>
      <c r="K20" s="31">
        <v>917966</v>
      </c>
      <c r="L20" s="33">
        <f t="shared" si="2"/>
        <v>0.85</v>
      </c>
      <c r="M20" s="34">
        <f t="shared" si="3"/>
        <v>161994</v>
      </c>
      <c r="N20" s="31">
        <v>161994</v>
      </c>
      <c r="O20" s="33">
        <f t="shared" si="4"/>
        <v>0.15</v>
      </c>
      <c r="P20" s="31">
        <v>0</v>
      </c>
      <c r="Q20" s="33">
        <f t="shared" si="5"/>
        <v>0</v>
      </c>
      <c r="R20" s="31">
        <v>0</v>
      </c>
      <c r="S20" s="33">
        <f t="shared" si="6"/>
        <v>0</v>
      </c>
      <c r="T20" s="55" t="s">
        <v>129</v>
      </c>
      <c r="U20" s="55" t="s">
        <v>129</v>
      </c>
      <c r="V20" s="55" t="s">
        <v>129</v>
      </c>
      <c r="W20" s="36" t="s">
        <v>212</v>
      </c>
      <c r="X20" s="38" t="s">
        <v>360</v>
      </c>
      <c r="Y20" s="36" t="s">
        <v>212</v>
      </c>
      <c r="Z20" s="38" t="s">
        <v>360</v>
      </c>
      <c r="AA20" s="37" t="s">
        <v>709</v>
      </c>
      <c r="AB20" s="36" t="s">
        <v>212</v>
      </c>
      <c r="AC20" s="38" t="s">
        <v>353</v>
      </c>
      <c r="AD20" s="39" t="s">
        <v>217</v>
      </c>
      <c r="AE20" s="38" t="s">
        <v>503</v>
      </c>
      <c r="AF20" s="56" t="s">
        <v>214</v>
      </c>
      <c r="AG20" s="38" t="s">
        <v>388</v>
      </c>
      <c r="AH20" s="41" t="s">
        <v>229</v>
      </c>
      <c r="AI20" s="42" t="s">
        <v>559</v>
      </c>
    </row>
    <row r="21" spans="1:35" ht="54" customHeight="1" x14ac:dyDescent="0.2">
      <c r="A21" s="57">
        <v>35</v>
      </c>
      <c r="B21" s="26" t="s">
        <v>8</v>
      </c>
      <c r="C21" s="27" t="s">
        <v>87</v>
      </c>
      <c r="D21" s="28" t="s">
        <v>7</v>
      </c>
      <c r="E21" s="29" t="s">
        <v>15</v>
      </c>
      <c r="F21" s="28" t="s">
        <v>5</v>
      </c>
      <c r="G21" s="30">
        <f t="shared" si="0"/>
        <v>9491392</v>
      </c>
      <c r="H21" s="30">
        <f t="shared" si="1"/>
        <v>8067683</v>
      </c>
      <c r="I21" s="31">
        <v>0</v>
      </c>
      <c r="J21" s="31">
        <v>0</v>
      </c>
      <c r="K21" s="32">
        <v>8067683</v>
      </c>
      <c r="L21" s="33">
        <f t="shared" si="2"/>
        <v>0.84999997892827517</v>
      </c>
      <c r="M21" s="34">
        <f t="shared" si="3"/>
        <v>1423709</v>
      </c>
      <c r="N21" s="31">
        <v>1423709</v>
      </c>
      <c r="O21" s="33">
        <f t="shared" si="4"/>
        <v>0.15000002107172478</v>
      </c>
      <c r="P21" s="31">
        <v>0</v>
      </c>
      <c r="Q21" s="33">
        <f t="shared" si="5"/>
        <v>0</v>
      </c>
      <c r="R21" s="31">
        <v>0</v>
      </c>
      <c r="S21" s="33">
        <f t="shared" si="6"/>
        <v>0</v>
      </c>
      <c r="T21" s="68" t="s">
        <v>411</v>
      </c>
      <c r="U21" s="68" t="s">
        <v>271</v>
      </c>
      <c r="V21" s="69" t="s">
        <v>604</v>
      </c>
      <c r="W21" s="39" t="s">
        <v>212</v>
      </c>
      <c r="X21" s="38" t="s">
        <v>364</v>
      </c>
      <c r="Y21" s="39" t="s">
        <v>212</v>
      </c>
      <c r="Z21" s="38" t="s">
        <v>357</v>
      </c>
      <c r="AA21" s="37" t="s">
        <v>702</v>
      </c>
      <c r="AB21" s="39" t="s">
        <v>216</v>
      </c>
      <c r="AC21" s="38" t="s">
        <v>339</v>
      </c>
      <c r="AD21" s="39" t="s">
        <v>228</v>
      </c>
      <c r="AE21" s="38" t="s">
        <v>487</v>
      </c>
      <c r="AF21" s="56" t="s">
        <v>218</v>
      </c>
      <c r="AG21" s="38" t="s">
        <v>433</v>
      </c>
      <c r="AH21" s="38" t="s">
        <v>215</v>
      </c>
      <c r="AI21" s="42" t="s">
        <v>539</v>
      </c>
    </row>
    <row r="22" spans="1:35" s="9" customFormat="1" ht="35.25" customHeight="1" x14ac:dyDescent="0.2">
      <c r="A22" s="57">
        <v>107</v>
      </c>
      <c r="B22" s="53" t="s">
        <v>138</v>
      </c>
      <c r="C22" s="54" t="s">
        <v>279</v>
      </c>
      <c r="D22" s="28" t="s">
        <v>7</v>
      </c>
      <c r="E22" s="29" t="s">
        <v>18</v>
      </c>
      <c r="F22" s="28" t="s">
        <v>5</v>
      </c>
      <c r="G22" s="30">
        <f t="shared" si="0"/>
        <v>40043677</v>
      </c>
      <c r="H22" s="30">
        <f t="shared" si="1"/>
        <v>34037125</v>
      </c>
      <c r="I22" s="31">
        <v>0</v>
      </c>
      <c r="J22" s="31">
        <v>0</v>
      </c>
      <c r="K22" s="31">
        <v>34037125</v>
      </c>
      <c r="L22" s="33">
        <f t="shared" si="2"/>
        <v>0.84999998876227079</v>
      </c>
      <c r="M22" s="34">
        <f t="shared" si="3"/>
        <v>6006552</v>
      </c>
      <c r="N22" s="31">
        <v>6006552</v>
      </c>
      <c r="O22" s="33">
        <f t="shared" si="4"/>
        <v>0.15000001123772924</v>
      </c>
      <c r="P22" s="31">
        <v>0</v>
      </c>
      <c r="Q22" s="33">
        <f t="shared" si="5"/>
        <v>0</v>
      </c>
      <c r="R22" s="31">
        <v>0</v>
      </c>
      <c r="S22" s="33">
        <f t="shared" si="6"/>
        <v>0</v>
      </c>
      <c r="T22" s="55" t="s">
        <v>129</v>
      </c>
      <c r="U22" s="55" t="s">
        <v>129</v>
      </c>
      <c r="V22" s="55" t="s">
        <v>129</v>
      </c>
      <c r="W22" s="36" t="s">
        <v>225</v>
      </c>
      <c r="X22" s="38" t="s">
        <v>356</v>
      </c>
      <c r="Y22" s="36" t="s">
        <v>225</v>
      </c>
      <c r="Z22" s="38" t="s">
        <v>356</v>
      </c>
      <c r="AA22" s="37" t="s">
        <v>709</v>
      </c>
      <c r="AB22" s="39" t="s">
        <v>226</v>
      </c>
      <c r="AC22" s="38" t="s">
        <v>349</v>
      </c>
      <c r="AD22" s="39" t="s">
        <v>217</v>
      </c>
      <c r="AE22" s="38" t="s">
        <v>499</v>
      </c>
      <c r="AF22" s="56" t="s">
        <v>214</v>
      </c>
      <c r="AG22" s="38" t="s">
        <v>429</v>
      </c>
      <c r="AH22" s="41" t="s">
        <v>229</v>
      </c>
      <c r="AI22" s="42" t="s">
        <v>555</v>
      </c>
    </row>
    <row r="23" spans="1:35" ht="39" customHeight="1" x14ac:dyDescent="0.2">
      <c r="A23" s="25">
        <v>108</v>
      </c>
      <c r="B23" s="53" t="s">
        <v>136</v>
      </c>
      <c r="C23" s="54" t="s">
        <v>211</v>
      </c>
      <c r="D23" s="28" t="s">
        <v>7</v>
      </c>
      <c r="E23" s="29" t="s">
        <v>18</v>
      </c>
      <c r="F23" s="28" t="s">
        <v>5</v>
      </c>
      <c r="G23" s="30">
        <f t="shared" si="0"/>
        <v>19920206</v>
      </c>
      <c r="H23" s="30">
        <f t="shared" si="1"/>
        <v>16932175</v>
      </c>
      <c r="I23" s="31">
        <v>0</v>
      </c>
      <c r="J23" s="31">
        <v>0</v>
      </c>
      <c r="K23" s="31">
        <v>16932175</v>
      </c>
      <c r="L23" s="33">
        <f t="shared" si="2"/>
        <v>0.84999999497997158</v>
      </c>
      <c r="M23" s="34">
        <f t="shared" si="3"/>
        <v>2988031</v>
      </c>
      <c r="N23" s="31">
        <v>2988031</v>
      </c>
      <c r="O23" s="33">
        <f t="shared" si="4"/>
        <v>0.15000000502002842</v>
      </c>
      <c r="P23" s="31">
        <v>0</v>
      </c>
      <c r="Q23" s="33">
        <f t="shared" si="5"/>
        <v>0</v>
      </c>
      <c r="R23" s="31">
        <v>0</v>
      </c>
      <c r="S23" s="33">
        <f t="shared" si="6"/>
        <v>0</v>
      </c>
      <c r="T23" s="55" t="s">
        <v>129</v>
      </c>
      <c r="U23" s="55" t="s">
        <v>129</v>
      </c>
      <c r="V23" s="55" t="s">
        <v>129</v>
      </c>
      <c r="W23" s="36" t="s">
        <v>226</v>
      </c>
      <c r="X23" s="38" t="s">
        <v>346</v>
      </c>
      <c r="Y23" s="36" t="s">
        <v>226</v>
      </c>
      <c r="Z23" s="38" t="s">
        <v>346</v>
      </c>
      <c r="AA23" s="37" t="s">
        <v>710</v>
      </c>
      <c r="AB23" s="39" t="s">
        <v>212</v>
      </c>
      <c r="AC23" s="38" t="s">
        <v>331</v>
      </c>
      <c r="AD23" s="39" t="s">
        <v>214</v>
      </c>
      <c r="AE23" s="38" t="s">
        <v>500</v>
      </c>
      <c r="AF23" s="56" t="s">
        <v>218</v>
      </c>
      <c r="AG23" s="38" t="s">
        <v>435</v>
      </c>
      <c r="AH23" s="41" t="s">
        <v>229</v>
      </c>
      <c r="AI23" s="42" t="s">
        <v>556</v>
      </c>
    </row>
    <row r="24" spans="1:35" ht="45.75" customHeight="1" x14ac:dyDescent="0.2">
      <c r="A24" s="25">
        <v>90</v>
      </c>
      <c r="B24" s="43" t="s">
        <v>105</v>
      </c>
      <c r="C24" s="44" t="s">
        <v>106</v>
      </c>
      <c r="D24" s="45" t="s">
        <v>7</v>
      </c>
      <c r="E24" s="46" t="s">
        <v>17</v>
      </c>
      <c r="F24" s="45" t="s">
        <v>5</v>
      </c>
      <c r="G24" s="47">
        <f t="shared" si="0"/>
        <v>1500000</v>
      </c>
      <c r="H24" s="47">
        <f t="shared" si="1"/>
        <v>1275000</v>
      </c>
      <c r="I24" s="48">
        <v>0</v>
      </c>
      <c r="J24" s="48">
        <v>0</v>
      </c>
      <c r="K24" s="48">
        <v>1275000</v>
      </c>
      <c r="L24" s="49">
        <f t="shared" si="2"/>
        <v>0.85</v>
      </c>
      <c r="M24" s="47">
        <f t="shared" si="3"/>
        <v>225000</v>
      </c>
      <c r="N24" s="48">
        <v>225000</v>
      </c>
      <c r="O24" s="49">
        <f t="shared" si="4"/>
        <v>0.15</v>
      </c>
      <c r="P24" s="48">
        <v>0</v>
      </c>
      <c r="Q24" s="49">
        <f t="shared" si="5"/>
        <v>0</v>
      </c>
      <c r="R24" s="48">
        <v>0</v>
      </c>
      <c r="S24" s="49">
        <f t="shared" si="6"/>
        <v>0</v>
      </c>
      <c r="T24" s="50" t="s">
        <v>129</v>
      </c>
      <c r="U24" s="50" t="s">
        <v>129</v>
      </c>
      <c r="V24" s="50" t="s">
        <v>129</v>
      </c>
      <c r="W24" s="51" t="s">
        <v>216</v>
      </c>
      <c r="X24" s="38" t="s">
        <v>337</v>
      </c>
      <c r="Y24" s="51" t="s">
        <v>216</v>
      </c>
      <c r="Z24" s="38" t="s">
        <v>337</v>
      </c>
      <c r="AA24" s="37" t="s">
        <v>708</v>
      </c>
      <c r="AB24" s="51" t="s">
        <v>216</v>
      </c>
      <c r="AC24" s="38" t="s">
        <v>339</v>
      </c>
      <c r="AD24" s="51" t="s">
        <v>217</v>
      </c>
      <c r="AE24" s="38" t="s">
        <v>496</v>
      </c>
      <c r="AF24" s="52" t="s">
        <v>218</v>
      </c>
      <c r="AG24" s="38" t="s">
        <v>431</v>
      </c>
      <c r="AH24" s="38" t="s">
        <v>465</v>
      </c>
      <c r="AI24" s="51" t="s">
        <v>539</v>
      </c>
    </row>
    <row r="25" spans="1:35" s="71" customFormat="1" ht="49.5" customHeight="1" x14ac:dyDescent="0.2">
      <c r="A25" s="25">
        <v>128</v>
      </c>
      <c r="B25" s="26" t="s">
        <v>128</v>
      </c>
      <c r="C25" s="27" t="s">
        <v>304</v>
      </c>
      <c r="D25" s="28" t="s">
        <v>7</v>
      </c>
      <c r="E25" s="29" t="s">
        <v>13</v>
      </c>
      <c r="F25" s="28" t="s">
        <v>5</v>
      </c>
      <c r="G25" s="30">
        <f t="shared" si="0"/>
        <v>4500000</v>
      </c>
      <c r="H25" s="30">
        <f t="shared" si="1"/>
        <v>3825000</v>
      </c>
      <c r="I25" s="31">
        <v>0</v>
      </c>
      <c r="J25" s="31">
        <v>0</v>
      </c>
      <c r="K25" s="31">
        <v>3825000</v>
      </c>
      <c r="L25" s="33">
        <f t="shared" si="2"/>
        <v>0.85</v>
      </c>
      <c r="M25" s="34">
        <f t="shared" si="3"/>
        <v>675000</v>
      </c>
      <c r="N25" s="31">
        <v>675000</v>
      </c>
      <c r="O25" s="33">
        <f t="shared" si="4"/>
        <v>0.15</v>
      </c>
      <c r="P25" s="31">
        <v>0</v>
      </c>
      <c r="Q25" s="33">
        <f t="shared" si="5"/>
        <v>0</v>
      </c>
      <c r="R25" s="31">
        <v>0</v>
      </c>
      <c r="S25" s="33">
        <f t="shared" si="6"/>
        <v>0</v>
      </c>
      <c r="T25" s="55" t="s">
        <v>129</v>
      </c>
      <c r="U25" s="55" t="s">
        <v>129</v>
      </c>
      <c r="V25" s="55" t="s">
        <v>129</v>
      </c>
      <c r="W25" s="28" t="s">
        <v>129</v>
      </c>
      <c r="X25" s="38" t="s">
        <v>369</v>
      </c>
      <c r="Y25" s="39" t="s">
        <v>227</v>
      </c>
      <c r="Z25" s="38" t="s">
        <v>369</v>
      </c>
      <c r="AA25" s="37" t="s">
        <v>702</v>
      </c>
      <c r="AB25" s="53" t="s">
        <v>213</v>
      </c>
      <c r="AC25" s="38" t="s">
        <v>385</v>
      </c>
      <c r="AD25" s="39" t="s">
        <v>228</v>
      </c>
      <c r="AE25" s="38" t="s">
        <v>509</v>
      </c>
      <c r="AF25" s="56" t="s">
        <v>218</v>
      </c>
      <c r="AG25" s="38" t="s">
        <v>437</v>
      </c>
      <c r="AH25" s="41" t="s">
        <v>215</v>
      </c>
      <c r="AI25" s="70" t="s">
        <v>538</v>
      </c>
    </row>
    <row r="26" spans="1:35" s="71" customFormat="1" ht="53.25" customHeight="1" x14ac:dyDescent="0.2">
      <c r="A26" s="25">
        <v>130</v>
      </c>
      <c r="B26" s="43" t="s">
        <v>127</v>
      </c>
      <c r="C26" s="44" t="s">
        <v>306</v>
      </c>
      <c r="D26" s="45" t="s">
        <v>7</v>
      </c>
      <c r="E26" s="46" t="s">
        <v>13</v>
      </c>
      <c r="F26" s="45" t="s">
        <v>5</v>
      </c>
      <c r="G26" s="47">
        <f t="shared" si="0"/>
        <v>2300000</v>
      </c>
      <c r="H26" s="47">
        <f t="shared" si="1"/>
        <v>1955000</v>
      </c>
      <c r="I26" s="48">
        <v>0</v>
      </c>
      <c r="J26" s="48">
        <v>0</v>
      </c>
      <c r="K26" s="48">
        <v>1955000</v>
      </c>
      <c r="L26" s="49">
        <f t="shared" si="2"/>
        <v>0.85</v>
      </c>
      <c r="M26" s="47">
        <f t="shared" si="3"/>
        <v>345000</v>
      </c>
      <c r="N26" s="48">
        <v>345000</v>
      </c>
      <c r="O26" s="49">
        <f t="shared" si="4"/>
        <v>0.15</v>
      </c>
      <c r="P26" s="48">
        <v>0</v>
      </c>
      <c r="Q26" s="49">
        <f t="shared" si="5"/>
        <v>0</v>
      </c>
      <c r="R26" s="48">
        <v>0</v>
      </c>
      <c r="S26" s="49">
        <f t="shared" si="6"/>
        <v>0</v>
      </c>
      <c r="T26" s="45" t="s">
        <v>129</v>
      </c>
      <c r="U26" s="45" t="s">
        <v>129</v>
      </c>
      <c r="V26" s="45" t="s">
        <v>129</v>
      </c>
      <c r="W26" s="45" t="s">
        <v>129</v>
      </c>
      <c r="X26" s="38" t="s">
        <v>369</v>
      </c>
      <c r="Y26" s="51" t="s">
        <v>227</v>
      </c>
      <c r="Z26" s="38" t="s">
        <v>369</v>
      </c>
      <c r="AA26" s="37" t="s">
        <v>702</v>
      </c>
      <c r="AB26" s="61" t="s">
        <v>213</v>
      </c>
      <c r="AC26" s="38" t="s">
        <v>385</v>
      </c>
      <c r="AD26" s="51" t="s">
        <v>217</v>
      </c>
      <c r="AE26" s="38" t="s">
        <v>509</v>
      </c>
      <c r="AF26" s="52" t="s">
        <v>218</v>
      </c>
      <c r="AG26" s="38" t="s">
        <v>437</v>
      </c>
      <c r="AH26" s="41" t="s">
        <v>215</v>
      </c>
      <c r="AI26" s="61" t="s">
        <v>538</v>
      </c>
    </row>
    <row r="27" spans="1:35" ht="54.75" customHeight="1" x14ac:dyDescent="0.2">
      <c r="A27" s="25">
        <v>132</v>
      </c>
      <c r="B27" s="26" t="s">
        <v>126</v>
      </c>
      <c r="C27" s="27" t="s">
        <v>308</v>
      </c>
      <c r="D27" s="28" t="s">
        <v>7</v>
      </c>
      <c r="E27" s="29" t="s">
        <v>13</v>
      </c>
      <c r="F27" s="28" t="s">
        <v>4</v>
      </c>
      <c r="G27" s="30">
        <f t="shared" si="0"/>
        <v>23047384</v>
      </c>
      <c r="H27" s="30">
        <f t="shared" si="1"/>
        <v>19590276</v>
      </c>
      <c r="I27" s="31">
        <v>0</v>
      </c>
      <c r="J27" s="31">
        <v>19590276</v>
      </c>
      <c r="K27" s="31">
        <v>0</v>
      </c>
      <c r="L27" s="33">
        <f t="shared" si="2"/>
        <v>0.84999998264445109</v>
      </c>
      <c r="M27" s="34">
        <f t="shared" si="3"/>
        <v>3457108</v>
      </c>
      <c r="N27" s="31">
        <v>3457108</v>
      </c>
      <c r="O27" s="33">
        <f t="shared" si="4"/>
        <v>0.15000001735554891</v>
      </c>
      <c r="P27" s="31">
        <v>0</v>
      </c>
      <c r="Q27" s="33">
        <f t="shared" si="5"/>
        <v>0</v>
      </c>
      <c r="R27" s="31">
        <v>0</v>
      </c>
      <c r="S27" s="33">
        <f t="shared" si="6"/>
        <v>0</v>
      </c>
      <c r="T27" s="55" t="s">
        <v>129</v>
      </c>
      <c r="U27" s="55" t="s">
        <v>129</v>
      </c>
      <c r="V27" s="55" t="s">
        <v>129</v>
      </c>
      <c r="W27" s="28" t="s">
        <v>129</v>
      </c>
      <c r="X27" s="38" t="s">
        <v>369</v>
      </c>
      <c r="Y27" s="39" t="s">
        <v>227</v>
      </c>
      <c r="Z27" s="38" t="s">
        <v>369</v>
      </c>
      <c r="AA27" s="37" t="s">
        <v>702</v>
      </c>
      <c r="AB27" s="53" t="s">
        <v>213</v>
      </c>
      <c r="AC27" s="38" t="s">
        <v>385</v>
      </c>
      <c r="AD27" s="53" t="s">
        <v>217</v>
      </c>
      <c r="AE27" s="38" t="s">
        <v>509</v>
      </c>
      <c r="AF27" s="56" t="s">
        <v>218</v>
      </c>
      <c r="AG27" s="38" t="s">
        <v>437</v>
      </c>
      <c r="AH27" s="41" t="s">
        <v>215</v>
      </c>
      <c r="AI27" s="70" t="s">
        <v>538</v>
      </c>
    </row>
    <row r="28" spans="1:35" ht="63" customHeight="1" x14ac:dyDescent="0.2">
      <c r="A28" s="25">
        <v>134</v>
      </c>
      <c r="B28" s="43" t="s">
        <v>125</v>
      </c>
      <c r="C28" s="44" t="s">
        <v>310</v>
      </c>
      <c r="D28" s="45" t="s">
        <v>7</v>
      </c>
      <c r="E28" s="46" t="s">
        <v>13</v>
      </c>
      <c r="F28" s="45" t="s">
        <v>3</v>
      </c>
      <c r="G28" s="47">
        <f t="shared" si="0"/>
        <v>23950418</v>
      </c>
      <c r="H28" s="47">
        <f t="shared" si="1"/>
        <v>20357855</v>
      </c>
      <c r="I28" s="48">
        <v>20357855</v>
      </c>
      <c r="J28" s="48">
        <v>0</v>
      </c>
      <c r="K28" s="48">
        <v>0</v>
      </c>
      <c r="L28" s="49">
        <f t="shared" si="2"/>
        <v>0.84999998747412253</v>
      </c>
      <c r="M28" s="47">
        <f t="shared" si="3"/>
        <v>3592563</v>
      </c>
      <c r="N28" s="48">
        <v>3592563</v>
      </c>
      <c r="O28" s="49">
        <f t="shared" si="4"/>
        <v>0.15000001252587741</v>
      </c>
      <c r="P28" s="48">
        <v>0</v>
      </c>
      <c r="Q28" s="49">
        <f t="shared" si="5"/>
        <v>0</v>
      </c>
      <c r="R28" s="48">
        <v>0</v>
      </c>
      <c r="S28" s="49">
        <f t="shared" si="6"/>
        <v>0</v>
      </c>
      <c r="T28" s="45" t="s">
        <v>129</v>
      </c>
      <c r="U28" s="45" t="s">
        <v>129</v>
      </c>
      <c r="V28" s="45" t="s">
        <v>129</v>
      </c>
      <c r="W28" s="45" t="s">
        <v>129</v>
      </c>
      <c r="X28" s="38" t="s">
        <v>369</v>
      </c>
      <c r="Y28" s="51" t="s">
        <v>227</v>
      </c>
      <c r="Z28" s="38" t="s">
        <v>369</v>
      </c>
      <c r="AA28" s="37" t="s">
        <v>702</v>
      </c>
      <c r="AB28" s="61" t="s">
        <v>213</v>
      </c>
      <c r="AC28" s="38" t="s">
        <v>385</v>
      </c>
      <c r="AD28" s="51" t="s">
        <v>217</v>
      </c>
      <c r="AE28" s="38" t="s">
        <v>509</v>
      </c>
      <c r="AF28" s="52" t="s">
        <v>218</v>
      </c>
      <c r="AG28" s="38" t="s">
        <v>437</v>
      </c>
      <c r="AH28" s="41" t="s">
        <v>215</v>
      </c>
      <c r="AI28" s="61" t="s">
        <v>538</v>
      </c>
    </row>
    <row r="29" spans="1:35" ht="44.25" customHeight="1" x14ac:dyDescent="0.2">
      <c r="A29" s="57">
        <v>117</v>
      </c>
      <c r="B29" s="53" t="s">
        <v>137</v>
      </c>
      <c r="C29" s="54" t="s">
        <v>143</v>
      </c>
      <c r="D29" s="28" t="s">
        <v>7</v>
      </c>
      <c r="E29" s="29" t="s">
        <v>18</v>
      </c>
      <c r="F29" s="28" t="s">
        <v>5</v>
      </c>
      <c r="G29" s="30">
        <f t="shared" si="0"/>
        <v>2347737</v>
      </c>
      <c r="H29" s="30">
        <f t="shared" si="1"/>
        <v>1995577</v>
      </c>
      <c r="I29" s="31">
        <v>0</v>
      </c>
      <c r="J29" s="31">
        <v>0</v>
      </c>
      <c r="K29" s="31">
        <v>1995577</v>
      </c>
      <c r="L29" s="33">
        <f t="shared" si="2"/>
        <v>0.85000023426814841</v>
      </c>
      <c r="M29" s="34">
        <f t="shared" si="3"/>
        <v>352160</v>
      </c>
      <c r="N29" s="31">
        <v>352160</v>
      </c>
      <c r="O29" s="33">
        <f t="shared" si="4"/>
        <v>0.14999976573185156</v>
      </c>
      <c r="P29" s="31">
        <v>0</v>
      </c>
      <c r="Q29" s="33">
        <f t="shared" si="5"/>
        <v>0</v>
      </c>
      <c r="R29" s="31">
        <v>0</v>
      </c>
      <c r="S29" s="33">
        <f t="shared" si="6"/>
        <v>0</v>
      </c>
      <c r="T29" s="55" t="s">
        <v>129</v>
      </c>
      <c r="U29" s="55" t="s">
        <v>129</v>
      </c>
      <c r="V29" s="55" t="s">
        <v>129</v>
      </c>
      <c r="W29" s="36" t="s">
        <v>213</v>
      </c>
      <c r="X29" s="38" t="s">
        <v>320</v>
      </c>
      <c r="Y29" s="36" t="s">
        <v>213</v>
      </c>
      <c r="Z29" s="38" t="s">
        <v>320</v>
      </c>
      <c r="AA29" s="37" t="s">
        <v>713</v>
      </c>
      <c r="AB29" s="39" t="s">
        <v>228</v>
      </c>
      <c r="AC29" s="38" t="s">
        <v>380</v>
      </c>
      <c r="AD29" s="39" t="s">
        <v>218</v>
      </c>
      <c r="AE29" s="38" t="s">
        <v>504</v>
      </c>
      <c r="AF29" s="56" t="s">
        <v>229</v>
      </c>
      <c r="AG29" s="38" t="s">
        <v>513</v>
      </c>
      <c r="AH29" s="41" t="s">
        <v>466</v>
      </c>
      <c r="AI29" s="42" t="s">
        <v>539</v>
      </c>
    </row>
    <row r="30" spans="1:35" ht="93.75" customHeight="1" x14ac:dyDescent="0.2">
      <c r="A30" s="57">
        <v>31</v>
      </c>
      <c r="B30" s="70" t="s">
        <v>9</v>
      </c>
      <c r="C30" s="72" t="s">
        <v>542</v>
      </c>
      <c r="D30" s="70" t="s">
        <v>7</v>
      </c>
      <c r="E30" s="73" t="s">
        <v>12</v>
      </c>
      <c r="F30" s="70" t="s">
        <v>4</v>
      </c>
      <c r="G30" s="34">
        <f t="shared" si="0"/>
        <v>12837216</v>
      </c>
      <c r="H30" s="34">
        <f t="shared" si="1"/>
        <v>10911633</v>
      </c>
      <c r="I30" s="34">
        <v>0</v>
      </c>
      <c r="J30" s="34">
        <v>10911633</v>
      </c>
      <c r="K30" s="34">
        <v>0</v>
      </c>
      <c r="L30" s="33">
        <f t="shared" si="2"/>
        <v>0.84999995326089395</v>
      </c>
      <c r="M30" s="34">
        <f t="shared" si="3"/>
        <v>1925583</v>
      </c>
      <c r="N30" s="34">
        <v>0</v>
      </c>
      <c r="O30" s="33">
        <f t="shared" si="4"/>
        <v>0</v>
      </c>
      <c r="P30" s="34">
        <v>1925583</v>
      </c>
      <c r="Q30" s="33">
        <f t="shared" si="5"/>
        <v>0.15000004673910605</v>
      </c>
      <c r="R30" s="34">
        <v>0</v>
      </c>
      <c r="S30" s="33">
        <f t="shared" si="6"/>
        <v>0</v>
      </c>
      <c r="T30" s="74" t="s">
        <v>129</v>
      </c>
      <c r="U30" s="74" t="s">
        <v>129</v>
      </c>
      <c r="V30" s="74" t="s">
        <v>129</v>
      </c>
      <c r="W30" s="42" t="s">
        <v>226</v>
      </c>
      <c r="X30" s="38" t="s">
        <v>357</v>
      </c>
      <c r="Y30" s="42" t="s">
        <v>226</v>
      </c>
      <c r="Z30" s="38" t="s">
        <v>357</v>
      </c>
      <c r="AA30" s="67">
        <v>42124</v>
      </c>
      <c r="AB30" s="39" t="s">
        <v>216</v>
      </c>
      <c r="AC30" s="38" t="s">
        <v>329</v>
      </c>
      <c r="AD30" s="39" t="s">
        <v>218</v>
      </c>
      <c r="AE30" s="38" t="s">
        <v>440</v>
      </c>
      <c r="AF30" s="75">
        <v>42473</v>
      </c>
      <c r="AG30" s="76" t="s">
        <v>317</v>
      </c>
      <c r="AH30" s="77">
        <v>4</v>
      </c>
      <c r="AI30" s="75" t="s">
        <v>544</v>
      </c>
    </row>
    <row r="31" spans="1:35" ht="99.75" customHeight="1" x14ac:dyDescent="0.2">
      <c r="A31" s="25">
        <v>32</v>
      </c>
      <c r="B31" s="70" t="s">
        <v>9</v>
      </c>
      <c r="C31" s="72" t="s">
        <v>543</v>
      </c>
      <c r="D31" s="70" t="s">
        <v>7</v>
      </c>
      <c r="E31" s="73" t="s">
        <v>12</v>
      </c>
      <c r="F31" s="70" t="s">
        <v>4</v>
      </c>
      <c r="G31" s="34">
        <f t="shared" si="0"/>
        <v>12837215</v>
      </c>
      <c r="H31" s="34">
        <f t="shared" si="1"/>
        <v>10911633</v>
      </c>
      <c r="I31" s="34">
        <v>0</v>
      </c>
      <c r="J31" s="34">
        <v>10911633</v>
      </c>
      <c r="K31" s="34">
        <v>0</v>
      </c>
      <c r="L31" s="33">
        <f t="shared" si="2"/>
        <v>0.850000019474629</v>
      </c>
      <c r="M31" s="34">
        <f t="shared" si="3"/>
        <v>1925582</v>
      </c>
      <c r="N31" s="34">
        <v>0</v>
      </c>
      <c r="O31" s="33">
        <f t="shared" si="4"/>
        <v>0</v>
      </c>
      <c r="P31" s="34">
        <v>1925582</v>
      </c>
      <c r="Q31" s="33">
        <f t="shared" si="5"/>
        <v>0.14999998052537097</v>
      </c>
      <c r="R31" s="34">
        <v>0</v>
      </c>
      <c r="S31" s="33">
        <f t="shared" si="6"/>
        <v>0</v>
      </c>
      <c r="T31" s="74" t="s">
        <v>129</v>
      </c>
      <c r="U31" s="74" t="s">
        <v>129</v>
      </c>
      <c r="V31" s="74" t="s">
        <v>129</v>
      </c>
      <c r="W31" s="42" t="s">
        <v>226</v>
      </c>
      <c r="X31" s="38" t="s">
        <v>357</v>
      </c>
      <c r="Y31" s="42" t="s">
        <v>226</v>
      </c>
      <c r="Z31" s="38" t="s">
        <v>357</v>
      </c>
      <c r="AA31" s="67">
        <v>42124</v>
      </c>
      <c r="AB31" s="39" t="s">
        <v>216</v>
      </c>
      <c r="AC31" s="38" t="s">
        <v>329</v>
      </c>
      <c r="AD31" s="39" t="s">
        <v>218</v>
      </c>
      <c r="AE31" s="38" t="s">
        <v>440</v>
      </c>
      <c r="AF31" s="75">
        <v>42503</v>
      </c>
      <c r="AG31" s="78" t="s">
        <v>316</v>
      </c>
      <c r="AH31" s="77">
        <v>4</v>
      </c>
      <c r="AI31" s="75" t="s">
        <v>544</v>
      </c>
    </row>
    <row r="32" spans="1:35" ht="93.75" customHeight="1" x14ac:dyDescent="0.2">
      <c r="A32" s="57">
        <v>33</v>
      </c>
      <c r="B32" s="26" t="s">
        <v>9</v>
      </c>
      <c r="C32" s="27" t="s">
        <v>590</v>
      </c>
      <c r="D32" s="53" t="s">
        <v>7</v>
      </c>
      <c r="E32" s="79" t="s">
        <v>12</v>
      </c>
      <c r="F32" s="53" t="s">
        <v>4</v>
      </c>
      <c r="G32" s="34">
        <f t="shared" si="0"/>
        <v>43757031</v>
      </c>
      <c r="H32" s="34">
        <f t="shared" si="1"/>
        <v>37193476</v>
      </c>
      <c r="I32" s="30">
        <v>0</v>
      </c>
      <c r="J32" s="30">
        <v>37193476</v>
      </c>
      <c r="K32" s="30">
        <v>0</v>
      </c>
      <c r="L32" s="33">
        <f t="shared" si="2"/>
        <v>0.84999999200128551</v>
      </c>
      <c r="M32" s="34">
        <f t="shared" si="3"/>
        <v>6563555</v>
      </c>
      <c r="N32" s="34">
        <v>0</v>
      </c>
      <c r="O32" s="33">
        <f t="shared" si="4"/>
        <v>0</v>
      </c>
      <c r="P32" s="34">
        <v>6563555</v>
      </c>
      <c r="Q32" s="33">
        <f t="shared" si="5"/>
        <v>0.15000000799871455</v>
      </c>
      <c r="R32" s="34">
        <v>0</v>
      </c>
      <c r="S32" s="33">
        <f t="shared" si="6"/>
        <v>0</v>
      </c>
      <c r="T32" s="74" t="s">
        <v>129</v>
      </c>
      <c r="U32" s="74" t="s">
        <v>129</v>
      </c>
      <c r="V32" s="74" t="s">
        <v>129</v>
      </c>
      <c r="W32" s="42" t="s">
        <v>226</v>
      </c>
      <c r="X32" s="38" t="s">
        <v>357</v>
      </c>
      <c r="Y32" s="42" t="s">
        <v>226</v>
      </c>
      <c r="Z32" s="38" t="s">
        <v>357</v>
      </c>
      <c r="AA32" s="67">
        <v>42124</v>
      </c>
      <c r="AB32" s="39" t="s">
        <v>216</v>
      </c>
      <c r="AC32" s="38" t="s">
        <v>329</v>
      </c>
      <c r="AD32" s="39" t="s">
        <v>218</v>
      </c>
      <c r="AE32" s="38" t="s">
        <v>440</v>
      </c>
      <c r="AF32" s="75">
        <v>42503</v>
      </c>
      <c r="AG32" s="78" t="s">
        <v>316</v>
      </c>
      <c r="AH32" s="77">
        <v>4</v>
      </c>
      <c r="AI32" s="75" t="s">
        <v>544</v>
      </c>
    </row>
    <row r="33" spans="1:35" ht="42.75" customHeight="1" x14ac:dyDescent="0.2">
      <c r="A33" s="25">
        <v>112</v>
      </c>
      <c r="B33" s="61" t="s">
        <v>141</v>
      </c>
      <c r="C33" s="62" t="s">
        <v>274</v>
      </c>
      <c r="D33" s="45" t="s">
        <v>7</v>
      </c>
      <c r="E33" s="46" t="s">
        <v>18</v>
      </c>
      <c r="F33" s="45" t="s">
        <v>5</v>
      </c>
      <c r="G33" s="47">
        <f t="shared" si="0"/>
        <v>1323271</v>
      </c>
      <c r="H33" s="47">
        <f t="shared" si="1"/>
        <v>1124780</v>
      </c>
      <c r="I33" s="48">
        <v>0</v>
      </c>
      <c r="J33" s="48">
        <v>0</v>
      </c>
      <c r="K33" s="48">
        <v>1124780</v>
      </c>
      <c r="L33" s="49">
        <f t="shared" si="2"/>
        <v>0.84999973550391417</v>
      </c>
      <c r="M33" s="47">
        <f t="shared" si="3"/>
        <v>198491</v>
      </c>
      <c r="N33" s="48">
        <v>198491</v>
      </c>
      <c r="O33" s="49">
        <f t="shared" si="4"/>
        <v>0.15000026449608583</v>
      </c>
      <c r="P33" s="48">
        <v>0</v>
      </c>
      <c r="Q33" s="49">
        <f t="shared" si="5"/>
        <v>0</v>
      </c>
      <c r="R33" s="48">
        <v>0</v>
      </c>
      <c r="S33" s="49">
        <f t="shared" si="6"/>
        <v>0</v>
      </c>
      <c r="T33" s="50" t="s">
        <v>129</v>
      </c>
      <c r="U33" s="50" t="s">
        <v>129</v>
      </c>
      <c r="V33" s="50" t="s">
        <v>129</v>
      </c>
      <c r="W33" s="51" t="s">
        <v>216</v>
      </c>
      <c r="X33" s="38" t="s">
        <v>358</v>
      </c>
      <c r="Y33" s="51" t="s">
        <v>216</v>
      </c>
      <c r="Z33" s="38" t="s">
        <v>358</v>
      </c>
      <c r="AA33" s="37" t="s">
        <v>702</v>
      </c>
      <c r="AB33" s="51" t="s">
        <v>216</v>
      </c>
      <c r="AC33" s="38" t="s">
        <v>351</v>
      </c>
      <c r="AD33" s="51" t="s">
        <v>218</v>
      </c>
      <c r="AE33" s="38" t="s">
        <v>501</v>
      </c>
      <c r="AF33" s="52" t="s">
        <v>229</v>
      </c>
      <c r="AG33" s="38" t="s">
        <v>460</v>
      </c>
      <c r="AH33" s="51">
        <v>42477</v>
      </c>
      <c r="AI33" s="51" t="s">
        <v>539</v>
      </c>
    </row>
    <row r="34" spans="1:35" s="71" customFormat="1" ht="54.75" customHeight="1" x14ac:dyDescent="0.2">
      <c r="A34" s="25">
        <v>126</v>
      </c>
      <c r="B34" s="53" t="s">
        <v>145</v>
      </c>
      <c r="C34" s="54" t="s">
        <v>275</v>
      </c>
      <c r="D34" s="28" t="s">
        <v>7</v>
      </c>
      <c r="E34" s="29" t="s">
        <v>18</v>
      </c>
      <c r="F34" s="28" t="s">
        <v>4</v>
      </c>
      <c r="G34" s="30">
        <f t="shared" si="0"/>
        <v>4077075</v>
      </c>
      <c r="H34" s="30">
        <f t="shared" si="1"/>
        <v>3465513</v>
      </c>
      <c r="I34" s="31">
        <v>0</v>
      </c>
      <c r="J34" s="31">
        <v>3465513</v>
      </c>
      <c r="K34" s="31">
        <v>0</v>
      </c>
      <c r="L34" s="33">
        <f t="shared" si="2"/>
        <v>0.84999981604459074</v>
      </c>
      <c r="M34" s="34">
        <f t="shared" si="3"/>
        <v>611562</v>
      </c>
      <c r="N34" s="31">
        <v>611562</v>
      </c>
      <c r="O34" s="33">
        <f t="shared" si="4"/>
        <v>0.15000018395540921</v>
      </c>
      <c r="P34" s="31">
        <v>0</v>
      </c>
      <c r="Q34" s="33">
        <f t="shared" si="5"/>
        <v>0</v>
      </c>
      <c r="R34" s="31">
        <v>0</v>
      </c>
      <c r="S34" s="33">
        <f t="shared" si="6"/>
        <v>0</v>
      </c>
      <c r="T34" s="35" t="s">
        <v>129</v>
      </c>
      <c r="U34" s="80" t="s">
        <v>618</v>
      </c>
      <c r="V34" s="55" t="s">
        <v>129</v>
      </c>
      <c r="W34" s="39" t="s">
        <v>216</v>
      </c>
      <c r="X34" s="38" t="s">
        <v>358</v>
      </c>
      <c r="Y34" s="39" t="s">
        <v>216</v>
      </c>
      <c r="Z34" s="38" t="s">
        <v>358</v>
      </c>
      <c r="AA34" s="37" t="s">
        <v>702</v>
      </c>
      <c r="AB34" s="39" t="s">
        <v>216</v>
      </c>
      <c r="AC34" s="38" t="s">
        <v>351</v>
      </c>
      <c r="AD34" s="39" t="s">
        <v>214</v>
      </c>
      <c r="AE34" s="38" t="s">
        <v>508</v>
      </c>
      <c r="AF34" s="56" t="s">
        <v>229</v>
      </c>
      <c r="AG34" s="38" t="s">
        <v>459</v>
      </c>
      <c r="AH34" s="42">
        <v>42481</v>
      </c>
      <c r="AI34" s="42" t="s">
        <v>539</v>
      </c>
    </row>
    <row r="35" spans="1:35" s="71" customFormat="1" ht="35.25" customHeight="1" x14ac:dyDescent="0.2">
      <c r="A35" s="25">
        <v>14</v>
      </c>
      <c r="B35" s="53" t="s">
        <v>173</v>
      </c>
      <c r="C35" s="54" t="s">
        <v>244</v>
      </c>
      <c r="D35" s="70" t="s">
        <v>155</v>
      </c>
      <c r="E35" s="79" t="s">
        <v>11</v>
      </c>
      <c r="F35" s="53" t="s">
        <v>4</v>
      </c>
      <c r="G35" s="30">
        <f t="shared" si="0"/>
        <v>21176471</v>
      </c>
      <c r="H35" s="30">
        <f t="shared" si="1"/>
        <v>18000000</v>
      </c>
      <c r="I35" s="34">
        <v>0</v>
      </c>
      <c r="J35" s="34">
        <v>18000000</v>
      </c>
      <c r="K35" s="34">
        <v>0</v>
      </c>
      <c r="L35" s="33">
        <f t="shared" si="2"/>
        <v>0.8499999834722225</v>
      </c>
      <c r="M35" s="34">
        <f t="shared" si="3"/>
        <v>3176471</v>
      </c>
      <c r="N35" s="34">
        <v>0</v>
      </c>
      <c r="O35" s="33">
        <f t="shared" si="4"/>
        <v>0</v>
      </c>
      <c r="P35" s="34">
        <v>0</v>
      </c>
      <c r="Q35" s="33">
        <f t="shared" si="5"/>
        <v>0</v>
      </c>
      <c r="R35" s="34">
        <v>3176471</v>
      </c>
      <c r="S35" s="33">
        <f t="shared" si="6"/>
        <v>0.15000001652777745</v>
      </c>
      <c r="T35" s="74" t="s">
        <v>405</v>
      </c>
      <c r="U35" s="81"/>
      <c r="V35" s="82"/>
      <c r="W35" s="39" t="s">
        <v>216</v>
      </c>
      <c r="X35" s="38" t="s">
        <v>323</v>
      </c>
      <c r="Y35" s="39" t="s">
        <v>216</v>
      </c>
      <c r="Z35" s="38" t="s">
        <v>323</v>
      </c>
      <c r="AA35" s="67">
        <v>42187</v>
      </c>
      <c r="AB35" s="39" t="s">
        <v>216</v>
      </c>
      <c r="AC35" s="38" t="s">
        <v>327</v>
      </c>
      <c r="AD35" s="42" t="s">
        <v>218</v>
      </c>
      <c r="AE35" s="38" t="s">
        <v>441</v>
      </c>
      <c r="AF35" s="40" t="s">
        <v>529</v>
      </c>
      <c r="AG35" s="38" t="s">
        <v>530</v>
      </c>
      <c r="AH35" s="42">
        <v>42512</v>
      </c>
      <c r="AI35" s="42" t="s">
        <v>468</v>
      </c>
    </row>
    <row r="36" spans="1:35" s="9" customFormat="1" ht="39.75" customHeight="1" x14ac:dyDescent="0.2">
      <c r="A36" s="25">
        <v>42</v>
      </c>
      <c r="B36" s="43" t="s">
        <v>42</v>
      </c>
      <c r="C36" s="44" t="s">
        <v>90</v>
      </c>
      <c r="D36" s="45" t="s">
        <v>7</v>
      </c>
      <c r="E36" s="46" t="s">
        <v>16</v>
      </c>
      <c r="F36" s="45" t="s">
        <v>4</v>
      </c>
      <c r="G36" s="47">
        <f t="shared" si="0"/>
        <v>8344235</v>
      </c>
      <c r="H36" s="47">
        <f t="shared" si="1"/>
        <v>7092599</v>
      </c>
      <c r="I36" s="48">
        <v>0</v>
      </c>
      <c r="J36" s="48">
        <v>7092599</v>
      </c>
      <c r="K36" s="48">
        <v>0</v>
      </c>
      <c r="L36" s="49">
        <f t="shared" si="2"/>
        <v>0.84999991011758413</v>
      </c>
      <c r="M36" s="47">
        <f t="shared" si="3"/>
        <v>1251636</v>
      </c>
      <c r="N36" s="48">
        <v>1251636</v>
      </c>
      <c r="O36" s="49">
        <f t="shared" si="4"/>
        <v>0.15000008988241581</v>
      </c>
      <c r="P36" s="48">
        <v>0</v>
      </c>
      <c r="Q36" s="49">
        <f t="shared" si="5"/>
        <v>0</v>
      </c>
      <c r="R36" s="48">
        <v>0</v>
      </c>
      <c r="S36" s="49">
        <f t="shared" si="6"/>
        <v>0</v>
      </c>
      <c r="T36" s="66" t="s">
        <v>417</v>
      </c>
      <c r="U36" s="83" t="s">
        <v>253</v>
      </c>
      <c r="V36" s="84" t="s">
        <v>605</v>
      </c>
      <c r="W36" s="51" t="s">
        <v>227</v>
      </c>
      <c r="X36" s="38" t="s">
        <v>319</v>
      </c>
      <c r="Y36" s="51" t="s">
        <v>227</v>
      </c>
      <c r="Z36" s="38" t="s">
        <v>319</v>
      </c>
      <c r="AA36" s="67">
        <v>42187</v>
      </c>
      <c r="AB36" s="51" t="s">
        <v>213</v>
      </c>
      <c r="AC36" s="38" t="s">
        <v>376</v>
      </c>
      <c r="AD36" s="51" t="s">
        <v>462</v>
      </c>
      <c r="AE36" s="38" t="s">
        <v>489</v>
      </c>
      <c r="AF36" s="52" t="s">
        <v>229</v>
      </c>
      <c r="AG36" s="38" t="s">
        <v>459</v>
      </c>
      <c r="AH36" s="41" t="s">
        <v>467</v>
      </c>
      <c r="AI36" s="51" t="s">
        <v>538</v>
      </c>
    </row>
    <row r="37" spans="1:35" s="9" customFormat="1" ht="52.5" customHeight="1" x14ac:dyDescent="0.2">
      <c r="A37" s="57">
        <v>59</v>
      </c>
      <c r="B37" s="43" t="s">
        <v>70</v>
      </c>
      <c r="C37" s="44" t="s">
        <v>292</v>
      </c>
      <c r="D37" s="45" t="s">
        <v>7</v>
      </c>
      <c r="E37" s="46" t="s">
        <v>12</v>
      </c>
      <c r="F37" s="45" t="s">
        <v>4</v>
      </c>
      <c r="G37" s="47">
        <f t="shared" si="0"/>
        <v>108398439</v>
      </c>
      <c r="H37" s="47">
        <f t="shared" si="1"/>
        <v>92138673</v>
      </c>
      <c r="I37" s="48">
        <v>0</v>
      </c>
      <c r="J37" s="48">
        <v>92138673</v>
      </c>
      <c r="K37" s="48">
        <v>0</v>
      </c>
      <c r="L37" s="49">
        <f t="shared" si="2"/>
        <v>0.84999999861621622</v>
      </c>
      <c r="M37" s="47">
        <f t="shared" si="3"/>
        <v>16259766</v>
      </c>
      <c r="N37" s="48">
        <v>0</v>
      </c>
      <c r="O37" s="49">
        <f t="shared" si="4"/>
        <v>0</v>
      </c>
      <c r="P37" s="48">
        <v>16259766</v>
      </c>
      <c r="Q37" s="49">
        <f t="shared" si="5"/>
        <v>0.15000000138378378</v>
      </c>
      <c r="R37" s="48">
        <v>0</v>
      </c>
      <c r="S37" s="49">
        <f t="shared" si="6"/>
        <v>0</v>
      </c>
      <c r="T37" s="50" t="s">
        <v>129</v>
      </c>
      <c r="U37" s="50" t="s">
        <v>129</v>
      </c>
      <c r="V37" s="50"/>
      <c r="W37" s="58" t="s">
        <v>226</v>
      </c>
      <c r="X37" s="38" t="s">
        <v>643</v>
      </c>
      <c r="Y37" s="58" t="s">
        <v>226</v>
      </c>
      <c r="Z37" s="38" t="s">
        <v>643</v>
      </c>
      <c r="AA37" s="67">
        <v>42124</v>
      </c>
      <c r="AB37" s="58" t="s">
        <v>216</v>
      </c>
      <c r="AC37" s="38" t="s">
        <v>324</v>
      </c>
      <c r="AD37" s="51" t="s">
        <v>368</v>
      </c>
      <c r="AE37" s="38" t="s">
        <v>446</v>
      </c>
      <c r="AF37" s="51">
        <v>42470</v>
      </c>
      <c r="AG37" s="76" t="s">
        <v>317</v>
      </c>
      <c r="AH37" s="85">
        <v>4</v>
      </c>
      <c r="AI37" s="51" t="s">
        <v>544</v>
      </c>
    </row>
    <row r="38" spans="1:35" s="9" customFormat="1" ht="46.5" customHeight="1" x14ac:dyDescent="0.2">
      <c r="A38" s="25">
        <v>60</v>
      </c>
      <c r="B38" s="43" t="s">
        <v>70</v>
      </c>
      <c r="C38" s="44" t="s">
        <v>293</v>
      </c>
      <c r="D38" s="45" t="s">
        <v>7</v>
      </c>
      <c r="E38" s="46" t="s">
        <v>12</v>
      </c>
      <c r="F38" s="45" t="s">
        <v>4</v>
      </c>
      <c r="G38" s="47">
        <f t="shared" si="0"/>
        <v>108398439</v>
      </c>
      <c r="H38" s="47">
        <f t="shared" si="1"/>
        <v>92138673</v>
      </c>
      <c r="I38" s="48">
        <v>0</v>
      </c>
      <c r="J38" s="48">
        <v>92138673</v>
      </c>
      <c r="K38" s="48">
        <v>0</v>
      </c>
      <c r="L38" s="49">
        <f t="shared" si="2"/>
        <v>0.84999999861621622</v>
      </c>
      <c r="M38" s="47">
        <f t="shared" si="3"/>
        <v>16259766</v>
      </c>
      <c r="N38" s="48">
        <v>0</v>
      </c>
      <c r="O38" s="49">
        <f t="shared" si="4"/>
        <v>0</v>
      </c>
      <c r="P38" s="48">
        <v>16259766</v>
      </c>
      <c r="Q38" s="49">
        <f t="shared" si="5"/>
        <v>0.15000000138378378</v>
      </c>
      <c r="R38" s="48">
        <v>0</v>
      </c>
      <c r="S38" s="49">
        <f t="shared" si="6"/>
        <v>0</v>
      </c>
      <c r="T38" s="48" t="s">
        <v>129</v>
      </c>
      <c r="U38" s="50" t="s">
        <v>129</v>
      </c>
      <c r="V38" s="50" t="s">
        <v>129</v>
      </c>
      <c r="W38" s="58" t="s">
        <v>226</v>
      </c>
      <c r="X38" s="38" t="s">
        <v>643</v>
      </c>
      <c r="Y38" s="58" t="s">
        <v>226</v>
      </c>
      <c r="Z38" s="38" t="s">
        <v>643</v>
      </c>
      <c r="AA38" s="67">
        <v>42124</v>
      </c>
      <c r="AB38" s="58" t="s">
        <v>216</v>
      </c>
      <c r="AC38" s="38" t="s">
        <v>324</v>
      </c>
      <c r="AD38" s="51" t="s">
        <v>368</v>
      </c>
      <c r="AE38" s="38" t="s">
        <v>446</v>
      </c>
      <c r="AF38" s="51">
        <v>42500</v>
      </c>
      <c r="AG38" s="86" t="s">
        <v>316</v>
      </c>
      <c r="AH38" s="85">
        <v>4</v>
      </c>
      <c r="AI38" s="51" t="s">
        <v>544</v>
      </c>
    </row>
    <row r="39" spans="1:35" s="9" customFormat="1" ht="39.75" customHeight="1" x14ac:dyDescent="0.2">
      <c r="A39" s="57">
        <v>61</v>
      </c>
      <c r="B39" s="43" t="s">
        <v>70</v>
      </c>
      <c r="C39" s="44" t="s">
        <v>294</v>
      </c>
      <c r="D39" s="45" t="s">
        <v>7</v>
      </c>
      <c r="E39" s="46" t="s">
        <v>12</v>
      </c>
      <c r="F39" s="45" t="s">
        <v>4</v>
      </c>
      <c r="G39" s="47">
        <f t="shared" si="0"/>
        <v>61467090</v>
      </c>
      <c r="H39" s="47">
        <f t="shared" si="1"/>
        <v>52247026</v>
      </c>
      <c r="I39" s="48">
        <v>0</v>
      </c>
      <c r="J39" s="48">
        <v>52247026</v>
      </c>
      <c r="K39" s="48">
        <v>0</v>
      </c>
      <c r="L39" s="49">
        <f t="shared" si="2"/>
        <v>0.84999999186556574</v>
      </c>
      <c r="M39" s="47">
        <f t="shared" si="3"/>
        <v>9220064</v>
      </c>
      <c r="N39" s="48">
        <v>0</v>
      </c>
      <c r="O39" s="49">
        <f t="shared" si="4"/>
        <v>0</v>
      </c>
      <c r="P39" s="48">
        <v>9220064</v>
      </c>
      <c r="Q39" s="49">
        <f t="shared" si="5"/>
        <v>0.1500000081344342</v>
      </c>
      <c r="R39" s="48">
        <v>0</v>
      </c>
      <c r="S39" s="49">
        <f t="shared" si="6"/>
        <v>0</v>
      </c>
      <c r="T39" s="48" t="s">
        <v>129</v>
      </c>
      <c r="U39" s="50" t="s">
        <v>129</v>
      </c>
      <c r="V39" s="50" t="s">
        <v>129</v>
      </c>
      <c r="W39" s="58" t="s">
        <v>226</v>
      </c>
      <c r="X39" s="38" t="s">
        <v>643</v>
      </c>
      <c r="Y39" s="58" t="s">
        <v>226</v>
      </c>
      <c r="Z39" s="38" t="s">
        <v>643</v>
      </c>
      <c r="AA39" s="67">
        <v>42124</v>
      </c>
      <c r="AB39" s="58" t="s">
        <v>216</v>
      </c>
      <c r="AC39" s="38" t="s">
        <v>324</v>
      </c>
      <c r="AD39" s="51" t="s">
        <v>368</v>
      </c>
      <c r="AE39" s="38" t="s">
        <v>446</v>
      </c>
      <c r="AF39" s="51">
        <v>42500</v>
      </c>
      <c r="AG39" s="86" t="s">
        <v>316</v>
      </c>
      <c r="AH39" s="85">
        <v>4</v>
      </c>
      <c r="AI39" s="51" t="s">
        <v>544</v>
      </c>
    </row>
    <row r="40" spans="1:35" s="71" customFormat="1" ht="56.25" customHeight="1" x14ac:dyDescent="0.2">
      <c r="A40" s="25">
        <v>18</v>
      </c>
      <c r="B40" s="87" t="s">
        <v>28</v>
      </c>
      <c r="C40" s="27" t="s">
        <v>123</v>
      </c>
      <c r="D40" s="53" t="s">
        <v>7</v>
      </c>
      <c r="E40" s="79" t="s">
        <v>12</v>
      </c>
      <c r="F40" s="53" t="s">
        <v>4</v>
      </c>
      <c r="G40" s="30">
        <f t="shared" si="0"/>
        <v>137540840</v>
      </c>
      <c r="H40" s="30">
        <f t="shared" si="1"/>
        <v>116909714</v>
      </c>
      <c r="I40" s="30">
        <v>0</v>
      </c>
      <c r="J40" s="30">
        <v>116909714</v>
      </c>
      <c r="K40" s="30">
        <v>0</v>
      </c>
      <c r="L40" s="33">
        <f t="shared" ref="L40:L71" si="7">H40/G40</f>
        <v>0.85</v>
      </c>
      <c r="M40" s="34">
        <f t="shared" ref="M40:M71" si="8">N40+P40+R40</f>
        <v>20631126</v>
      </c>
      <c r="N40" s="30">
        <v>20631126</v>
      </c>
      <c r="O40" s="33">
        <f t="shared" ref="O40:O71" si="9">N40/G40</f>
        <v>0.15</v>
      </c>
      <c r="P40" s="30">
        <v>0</v>
      </c>
      <c r="Q40" s="33">
        <f t="shared" ref="Q40:Q71" si="10">P40/G40</f>
        <v>0</v>
      </c>
      <c r="R40" s="30">
        <v>0</v>
      </c>
      <c r="S40" s="33">
        <f t="shared" ref="S40:S71" si="11">R40/G40</f>
        <v>0</v>
      </c>
      <c r="T40" s="60" t="s">
        <v>407</v>
      </c>
      <c r="U40" s="60" t="s">
        <v>233</v>
      </c>
      <c r="V40" s="38" t="s">
        <v>631</v>
      </c>
      <c r="W40" s="42" t="s">
        <v>216</v>
      </c>
      <c r="X40" s="38" t="s">
        <v>323</v>
      </c>
      <c r="Y40" s="42" t="s">
        <v>216</v>
      </c>
      <c r="Z40" s="38" t="s">
        <v>323</v>
      </c>
      <c r="AA40" s="67">
        <v>42187</v>
      </c>
      <c r="AB40" s="42" t="s">
        <v>216</v>
      </c>
      <c r="AC40" s="38" t="s">
        <v>478</v>
      </c>
      <c r="AD40" s="42" t="s">
        <v>229</v>
      </c>
      <c r="AE40" s="38" t="s">
        <v>482</v>
      </c>
      <c r="AF40" s="42">
        <v>42446</v>
      </c>
      <c r="AG40" s="38" t="s">
        <v>724</v>
      </c>
      <c r="AH40" s="42">
        <v>42587</v>
      </c>
      <c r="AI40" s="42" t="s">
        <v>538</v>
      </c>
    </row>
    <row r="41" spans="1:35" ht="59.25" customHeight="1" x14ac:dyDescent="0.2">
      <c r="A41" s="57">
        <v>17</v>
      </c>
      <c r="B41" s="43" t="s">
        <v>38</v>
      </c>
      <c r="C41" s="44" t="s">
        <v>85</v>
      </c>
      <c r="D41" s="45" t="s">
        <v>7</v>
      </c>
      <c r="E41" s="46" t="s">
        <v>16</v>
      </c>
      <c r="F41" s="45" t="s">
        <v>4</v>
      </c>
      <c r="G41" s="47">
        <f t="shared" si="0"/>
        <v>51734253</v>
      </c>
      <c r="H41" s="47">
        <f t="shared" si="1"/>
        <v>43974115</v>
      </c>
      <c r="I41" s="48">
        <v>0</v>
      </c>
      <c r="J41" s="48">
        <v>43974115</v>
      </c>
      <c r="K41" s="48">
        <v>0</v>
      </c>
      <c r="L41" s="49">
        <f t="shared" si="7"/>
        <v>0.8499999990335223</v>
      </c>
      <c r="M41" s="47">
        <f t="shared" si="8"/>
        <v>7760138</v>
      </c>
      <c r="N41" s="48">
        <v>0</v>
      </c>
      <c r="O41" s="49">
        <f t="shared" si="9"/>
        <v>0</v>
      </c>
      <c r="P41" s="48">
        <v>0</v>
      </c>
      <c r="Q41" s="49">
        <f t="shared" si="10"/>
        <v>0</v>
      </c>
      <c r="R41" s="48">
        <v>7760138</v>
      </c>
      <c r="S41" s="49">
        <f t="shared" si="11"/>
        <v>0.15000000096647767</v>
      </c>
      <c r="T41" s="45" t="s">
        <v>406</v>
      </c>
      <c r="U41" s="88" t="s">
        <v>232</v>
      </c>
      <c r="V41" s="89" t="s">
        <v>365</v>
      </c>
      <c r="W41" s="51" t="s">
        <v>216</v>
      </c>
      <c r="X41" s="38" t="s">
        <v>323</v>
      </c>
      <c r="Y41" s="51" t="s">
        <v>216</v>
      </c>
      <c r="Z41" s="38" t="s">
        <v>323</v>
      </c>
      <c r="AA41" s="67">
        <v>42187</v>
      </c>
      <c r="AB41" s="51" t="s">
        <v>213</v>
      </c>
      <c r="AC41" s="38" t="s">
        <v>477</v>
      </c>
      <c r="AD41" s="51" t="s">
        <v>218</v>
      </c>
      <c r="AE41" s="38" t="s">
        <v>481</v>
      </c>
      <c r="AF41" s="51">
        <v>42401</v>
      </c>
      <c r="AG41" s="38" t="s">
        <v>668</v>
      </c>
      <c r="AH41" s="85" t="s">
        <v>679</v>
      </c>
      <c r="AI41" s="51" t="s">
        <v>563</v>
      </c>
    </row>
    <row r="42" spans="1:35" s="71" customFormat="1" ht="43.5" customHeight="1" x14ac:dyDescent="0.2">
      <c r="A42" s="57">
        <v>91</v>
      </c>
      <c r="B42" s="26" t="s">
        <v>265</v>
      </c>
      <c r="C42" s="54" t="s">
        <v>266</v>
      </c>
      <c r="D42" s="28" t="s">
        <v>7</v>
      </c>
      <c r="E42" s="29" t="s">
        <v>17</v>
      </c>
      <c r="F42" s="28" t="s">
        <v>5</v>
      </c>
      <c r="G42" s="31">
        <v>13960884</v>
      </c>
      <c r="H42" s="30">
        <f t="shared" si="1"/>
        <v>11866751</v>
      </c>
      <c r="I42" s="31">
        <v>0</v>
      </c>
      <c r="J42" s="31">
        <v>0</v>
      </c>
      <c r="K42" s="30">
        <v>11866751</v>
      </c>
      <c r="L42" s="90">
        <f t="shared" si="7"/>
        <v>0.84999997134851923</v>
      </c>
      <c r="M42" s="30">
        <f t="shared" si="8"/>
        <v>2094133</v>
      </c>
      <c r="N42" s="30">
        <v>2094133</v>
      </c>
      <c r="O42" s="90">
        <f t="shared" si="9"/>
        <v>0.15000002865148082</v>
      </c>
      <c r="P42" s="31">
        <v>0</v>
      </c>
      <c r="Q42" s="90">
        <f t="shared" si="10"/>
        <v>0</v>
      </c>
      <c r="R42" s="30">
        <v>0</v>
      </c>
      <c r="S42" s="90">
        <f t="shared" si="11"/>
        <v>0</v>
      </c>
      <c r="T42" s="55" t="s">
        <v>129</v>
      </c>
      <c r="U42" s="55" t="s">
        <v>129</v>
      </c>
      <c r="V42" s="60" t="s">
        <v>129</v>
      </c>
      <c r="W42" s="39" t="s">
        <v>225</v>
      </c>
      <c r="X42" s="38" t="s">
        <v>338</v>
      </c>
      <c r="Y42" s="39" t="s">
        <v>225</v>
      </c>
      <c r="Z42" s="38" t="s">
        <v>338</v>
      </c>
      <c r="AA42" s="37" t="s">
        <v>702</v>
      </c>
      <c r="AB42" s="39" t="s">
        <v>227</v>
      </c>
      <c r="AC42" s="38" t="s">
        <v>340</v>
      </c>
      <c r="AD42" s="39" t="s">
        <v>430</v>
      </c>
      <c r="AE42" s="38" t="s">
        <v>660</v>
      </c>
      <c r="AF42" s="39" t="s">
        <v>588</v>
      </c>
      <c r="AG42" s="38" t="s">
        <v>587</v>
      </c>
      <c r="AH42" s="42">
        <v>42487</v>
      </c>
      <c r="AI42" s="42" t="s">
        <v>539</v>
      </c>
    </row>
    <row r="43" spans="1:35" ht="51" customHeight="1" x14ac:dyDescent="0.2">
      <c r="A43" s="25">
        <v>30</v>
      </c>
      <c r="B43" s="61" t="s">
        <v>190</v>
      </c>
      <c r="C43" s="62" t="s">
        <v>458</v>
      </c>
      <c r="D43" s="61" t="s">
        <v>7</v>
      </c>
      <c r="E43" s="91" t="s">
        <v>11</v>
      </c>
      <c r="F43" s="61" t="s">
        <v>4</v>
      </c>
      <c r="G43" s="47">
        <f t="shared" ref="G43:G84" si="12">H43+M43</f>
        <v>60944589</v>
      </c>
      <c r="H43" s="47">
        <v>51802900</v>
      </c>
      <c r="I43" s="47">
        <v>0</v>
      </c>
      <c r="J43" s="47">
        <v>51802900</v>
      </c>
      <c r="K43" s="47">
        <v>0</v>
      </c>
      <c r="L43" s="49">
        <f t="shared" si="7"/>
        <v>0.8499999893345741</v>
      </c>
      <c r="M43" s="47">
        <f t="shared" si="8"/>
        <v>9141689</v>
      </c>
      <c r="N43" s="47">
        <v>4024041</v>
      </c>
      <c r="O43" s="49">
        <f t="shared" si="9"/>
        <v>6.6027863441658452E-2</v>
      </c>
      <c r="P43" s="47">
        <v>0</v>
      </c>
      <c r="Q43" s="49">
        <f t="shared" si="10"/>
        <v>0</v>
      </c>
      <c r="R43" s="47">
        <v>5117648</v>
      </c>
      <c r="S43" s="49">
        <f t="shared" si="11"/>
        <v>8.3972147223767474E-2</v>
      </c>
      <c r="T43" s="45" t="s">
        <v>129</v>
      </c>
      <c r="U43" s="45" t="s">
        <v>129</v>
      </c>
      <c r="V43" s="45" t="s">
        <v>129</v>
      </c>
      <c r="W43" s="51" t="s">
        <v>227</v>
      </c>
      <c r="X43" s="38" t="s">
        <v>319</v>
      </c>
      <c r="Y43" s="51" t="s">
        <v>227</v>
      </c>
      <c r="Z43" s="38" t="s">
        <v>319</v>
      </c>
      <c r="AA43" s="67">
        <v>42124</v>
      </c>
      <c r="AB43" s="51" t="s">
        <v>227</v>
      </c>
      <c r="AC43" s="38" t="s">
        <v>647</v>
      </c>
      <c r="AD43" s="51" t="s">
        <v>218</v>
      </c>
      <c r="AE43" s="38" t="s">
        <v>457</v>
      </c>
      <c r="AF43" s="51">
        <v>42430</v>
      </c>
      <c r="AG43" s="38" t="s">
        <v>687</v>
      </c>
      <c r="AH43" s="41" t="s">
        <v>467</v>
      </c>
      <c r="AI43" s="51" t="s">
        <v>467</v>
      </c>
    </row>
    <row r="44" spans="1:35" s="71" customFormat="1" ht="54.75" customHeight="1" x14ac:dyDescent="0.2">
      <c r="A44" s="25">
        <v>34</v>
      </c>
      <c r="B44" s="43" t="s">
        <v>6</v>
      </c>
      <c r="C44" s="44" t="s">
        <v>86</v>
      </c>
      <c r="D44" s="45" t="s">
        <v>7</v>
      </c>
      <c r="E44" s="46" t="s">
        <v>2</v>
      </c>
      <c r="F44" s="45" t="s">
        <v>5</v>
      </c>
      <c r="G44" s="47">
        <f t="shared" si="12"/>
        <v>11759617</v>
      </c>
      <c r="H44" s="47">
        <f t="shared" ref="H44:H67" si="13">I44+J44+K44</f>
        <v>9995674</v>
      </c>
      <c r="I44" s="48">
        <v>0</v>
      </c>
      <c r="J44" s="48">
        <v>0</v>
      </c>
      <c r="K44" s="48">
        <v>9995674</v>
      </c>
      <c r="L44" s="49">
        <f t="shared" si="7"/>
        <v>0.84999996173344761</v>
      </c>
      <c r="M44" s="47">
        <f t="shared" si="8"/>
        <v>1763943</v>
      </c>
      <c r="N44" s="48">
        <v>1763943</v>
      </c>
      <c r="O44" s="49">
        <f t="shared" si="9"/>
        <v>0.15000003826655239</v>
      </c>
      <c r="P44" s="48">
        <v>0</v>
      </c>
      <c r="Q44" s="49">
        <f t="shared" si="10"/>
        <v>0</v>
      </c>
      <c r="R44" s="48">
        <v>0</v>
      </c>
      <c r="S44" s="49">
        <f t="shared" si="11"/>
        <v>0</v>
      </c>
      <c r="T44" s="92" t="s">
        <v>410</v>
      </c>
      <c r="U44" s="93" t="s">
        <v>221</v>
      </c>
      <c r="V44" s="69" t="s">
        <v>603</v>
      </c>
      <c r="W44" s="51" t="s">
        <v>229</v>
      </c>
      <c r="X44" s="38" t="s">
        <v>373</v>
      </c>
      <c r="Y44" s="51" t="s">
        <v>229</v>
      </c>
      <c r="Z44" s="38" t="s">
        <v>373</v>
      </c>
      <c r="AA44" s="37" t="s">
        <v>701</v>
      </c>
      <c r="AB44" s="51" t="s">
        <v>229</v>
      </c>
      <c r="AC44" s="38" t="s">
        <v>378</v>
      </c>
      <c r="AD44" s="51" t="s">
        <v>215</v>
      </c>
      <c r="AE44" s="38" t="s">
        <v>456</v>
      </c>
      <c r="AF44" s="51">
        <v>42437</v>
      </c>
      <c r="AG44" s="38" t="s">
        <v>637</v>
      </c>
      <c r="AH44" s="94">
        <v>42531</v>
      </c>
      <c r="AI44" s="51" t="s">
        <v>562</v>
      </c>
    </row>
    <row r="45" spans="1:35" s="71" customFormat="1" ht="39" customHeight="1" x14ac:dyDescent="0.2">
      <c r="A45" s="57">
        <v>47</v>
      </c>
      <c r="B45" s="26" t="s">
        <v>44</v>
      </c>
      <c r="C45" s="27" t="s">
        <v>92</v>
      </c>
      <c r="D45" s="28" t="s">
        <v>7</v>
      </c>
      <c r="E45" s="29" t="s">
        <v>10</v>
      </c>
      <c r="F45" s="28" t="s">
        <v>4</v>
      </c>
      <c r="G45" s="30">
        <f t="shared" si="12"/>
        <v>43390019</v>
      </c>
      <c r="H45" s="30">
        <f t="shared" si="13"/>
        <v>36881516</v>
      </c>
      <c r="I45" s="31">
        <v>0</v>
      </c>
      <c r="J45" s="32">
        <v>36881516</v>
      </c>
      <c r="K45" s="31">
        <v>0</v>
      </c>
      <c r="L45" s="33">
        <f t="shared" si="7"/>
        <v>0.84999999654298375</v>
      </c>
      <c r="M45" s="34">
        <f t="shared" si="8"/>
        <v>6508503</v>
      </c>
      <c r="N45" s="31">
        <v>6508503</v>
      </c>
      <c r="O45" s="33">
        <f t="shared" si="9"/>
        <v>0.15000000345701622</v>
      </c>
      <c r="P45" s="31">
        <v>0</v>
      </c>
      <c r="Q45" s="33">
        <f t="shared" si="10"/>
        <v>0</v>
      </c>
      <c r="R45" s="31">
        <v>0</v>
      </c>
      <c r="S45" s="33">
        <f t="shared" si="11"/>
        <v>0</v>
      </c>
      <c r="T45" s="35" t="s">
        <v>418</v>
      </c>
      <c r="U45" s="60" t="s">
        <v>223</v>
      </c>
      <c r="V45" s="95" t="s">
        <v>608</v>
      </c>
      <c r="W45" s="36" t="s">
        <v>215</v>
      </c>
      <c r="X45" s="38" t="s">
        <v>325</v>
      </c>
      <c r="Y45" s="39" t="s">
        <v>124</v>
      </c>
      <c r="Z45" s="38" t="s">
        <v>325</v>
      </c>
      <c r="AA45" s="37" t="s">
        <v>704</v>
      </c>
      <c r="AB45" s="39" t="s">
        <v>124</v>
      </c>
      <c r="AC45" s="38" t="s">
        <v>455</v>
      </c>
      <c r="AD45" s="39" t="s">
        <v>150</v>
      </c>
      <c r="AE45" s="38" t="s">
        <v>717</v>
      </c>
      <c r="AF45" s="42">
        <v>42468</v>
      </c>
      <c r="AG45" s="38" t="s">
        <v>676</v>
      </c>
      <c r="AH45" s="96" t="s">
        <v>683</v>
      </c>
      <c r="AI45" s="42" t="s">
        <v>544</v>
      </c>
    </row>
    <row r="46" spans="1:35" ht="57" customHeight="1" x14ac:dyDescent="0.2">
      <c r="A46" s="57">
        <v>7</v>
      </c>
      <c r="B46" s="43" t="s">
        <v>167</v>
      </c>
      <c r="C46" s="62" t="s">
        <v>692</v>
      </c>
      <c r="D46" s="61" t="s">
        <v>155</v>
      </c>
      <c r="E46" s="91" t="s">
        <v>11</v>
      </c>
      <c r="F46" s="61" t="s">
        <v>4</v>
      </c>
      <c r="G46" s="47">
        <f t="shared" si="12"/>
        <v>1000000</v>
      </c>
      <c r="H46" s="47">
        <f t="shared" si="13"/>
        <v>1000000</v>
      </c>
      <c r="I46" s="47">
        <v>0</v>
      </c>
      <c r="J46" s="47">
        <v>1000000</v>
      </c>
      <c r="K46" s="47">
        <v>0</v>
      </c>
      <c r="L46" s="49">
        <f t="shared" si="7"/>
        <v>1</v>
      </c>
      <c r="M46" s="47">
        <f t="shared" si="8"/>
        <v>0</v>
      </c>
      <c r="N46" s="47">
        <v>0</v>
      </c>
      <c r="O46" s="49">
        <f t="shared" si="9"/>
        <v>0</v>
      </c>
      <c r="P46" s="47">
        <v>0</v>
      </c>
      <c r="Q46" s="49">
        <f t="shared" si="10"/>
        <v>0</v>
      </c>
      <c r="R46" s="47">
        <v>0</v>
      </c>
      <c r="S46" s="49">
        <f t="shared" si="11"/>
        <v>0</v>
      </c>
      <c r="T46" s="97" t="s">
        <v>405</v>
      </c>
      <c r="U46" s="81"/>
      <c r="V46" s="82"/>
      <c r="W46" s="51" t="s">
        <v>283</v>
      </c>
      <c r="X46" s="38" t="s">
        <v>320</v>
      </c>
      <c r="Y46" s="51" t="s">
        <v>213</v>
      </c>
      <c r="Z46" s="38" t="s">
        <v>320</v>
      </c>
      <c r="AA46" s="67">
        <v>42332</v>
      </c>
      <c r="AB46" s="51" t="s">
        <v>213</v>
      </c>
      <c r="AC46" s="38" t="s">
        <v>480</v>
      </c>
      <c r="AD46" s="51" t="s">
        <v>469</v>
      </c>
      <c r="AE46" s="38" t="s">
        <v>471</v>
      </c>
      <c r="AF46" s="51">
        <v>42465</v>
      </c>
      <c r="AG46" s="38" t="s">
        <v>671</v>
      </c>
      <c r="AH46" s="51">
        <v>42546</v>
      </c>
      <c r="AI46" s="51" t="s">
        <v>467</v>
      </c>
    </row>
    <row r="47" spans="1:35" ht="57" customHeight="1" x14ac:dyDescent="0.2">
      <c r="A47" s="25">
        <v>8</v>
      </c>
      <c r="B47" s="43" t="s">
        <v>167</v>
      </c>
      <c r="C47" s="62" t="s">
        <v>693</v>
      </c>
      <c r="D47" s="61" t="s">
        <v>155</v>
      </c>
      <c r="E47" s="91" t="s">
        <v>11</v>
      </c>
      <c r="F47" s="61" t="s">
        <v>4</v>
      </c>
      <c r="G47" s="47">
        <f t="shared" si="12"/>
        <v>32062500</v>
      </c>
      <c r="H47" s="47">
        <f t="shared" si="13"/>
        <v>25650000</v>
      </c>
      <c r="I47" s="47">
        <v>0</v>
      </c>
      <c r="J47" s="47">
        <v>25650000</v>
      </c>
      <c r="K47" s="47">
        <v>0</v>
      </c>
      <c r="L47" s="49">
        <f t="shared" si="7"/>
        <v>0.8</v>
      </c>
      <c r="M47" s="47">
        <f t="shared" si="8"/>
        <v>6412500</v>
      </c>
      <c r="N47" s="47">
        <v>0</v>
      </c>
      <c r="O47" s="49">
        <f t="shared" si="9"/>
        <v>0</v>
      </c>
      <c r="P47" s="47">
        <v>0</v>
      </c>
      <c r="Q47" s="49">
        <f t="shared" si="10"/>
        <v>0</v>
      </c>
      <c r="R47" s="47">
        <v>6412500</v>
      </c>
      <c r="S47" s="49">
        <f t="shared" si="11"/>
        <v>0.2</v>
      </c>
      <c r="T47" s="97" t="s">
        <v>405</v>
      </c>
      <c r="U47" s="81"/>
      <c r="V47" s="82"/>
      <c r="W47" s="51" t="s">
        <v>283</v>
      </c>
      <c r="X47" s="38" t="s">
        <v>320</v>
      </c>
      <c r="Y47" s="51" t="s">
        <v>213</v>
      </c>
      <c r="Z47" s="38" t="s">
        <v>320</v>
      </c>
      <c r="AA47" s="42"/>
      <c r="AB47" s="51" t="s">
        <v>213</v>
      </c>
      <c r="AC47" s="38" t="s">
        <v>480</v>
      </c>
      <c r="AD47" s="51" t="s">
        <v>469</v>
      </c>
      <c r="AE47" s="38" t="s">
        <v>471</v>
      </c>
      <c r="AF47" s="51">
        <v>42443</v>
      </c>
      <c r="AG47" s="38" t="s">
        <v>699</v>
      </c>
      <c r="AH47" s="41" t="s">
        <v>466</v>
      </c>
      <c r="AI47" s="51" t="s">
        <v>467</v>
      </c>
    </row>
    <row r="48" spans="1:35" s="71" customFormat="1" ht="57" customHeight="1" x14ac:dyDescent="0.2">
      <c r="A48" s="25">
        <v>10</v>
      </c>
      <c r="B48" s="43" t="s">
        <v>167</v>
      </c>
      <c r="C48" s="62" t="s">
        <v>694</v>
      </c>
      <c r="D48" s="61" t="s">
        <v>155</v>
      </c>
      <c r="E48" s="91" t="s">
        <v>11</v>
      </c>
      <c r="F48" s="61" t="s">
        <v>4</v>
      </c>
      <c r="G48" s="47">
        <f t="shared" si="12"/>
        <v>32062500</v>
      </c>
      <c r="H48" s="47">
        <f t="shared" si="13"/>
        <v>25650000</v>
      </c>
      <c r="I48" s="47">
        <v>0</v>
      </c>
      <c r="J48" s="47">
        <v>25650000</v>
      </c>
      <c r="K48" s="47">
        <v>0</v>
      </c>
      <c r="L48" s="49">
        <f t="shared" si="7"/>
        <v>0.8</v>
      </c>
      <c r="M48" s="47">
        <f t="shared" si="8"/>
        <v>6412500</v>
      </c>
      <c r="N48" s="47">
        <v>0</v>
      </c>
      <c r="O48" s="49">
        <f t="shared" si="9"/>
        <v>0</v>
      </c>
      <c r="P48" s="47">
        <v>0</v>
      </c>
      <c r="Q48" s="49">
        <f t="shared" si="10"/>
        <v>0</v>
      </c>
      <c r="R48" s="47">
        <v>6412500</v>
      </c>
      <c r="S48" s="49">
        <f t="shared" si="11"/>
        <v>0.2</v>
      </c>
      <c r="T48" s="97" t="s">
        <v>405</v>
      </c>
      <c r="U48" s="81"/>
      <c r="V48" s="82"/>
      <c r="W48" s="51" t="s">
        <v>283</v>
      </c>
      <c r="X48" s="38" t="s">
        <v>320</v>
      </c>
      <c r="Y48" s="51" t="s">
        <v>213</v>
      </c>
      <c r="Z48" s="38" t="s">
        <v>320</v>
      </c>
      <c r="AA48" s="42"/>
      <c r="AB48" s="51" t="s">
        <v>213</v>
      </c>
      <c r="AC48" s="38" t="s">
        <v>480</v>
      </c>
      <c r="AD48" s="51" t="s">
        <v>469</v>
      </c>
      <c r="AE48" s="38" t="s">
        <v>471</v>
      </c>
      <c r="AF48" s="51" t="s">
        <v>700</v>
      </c>
      <c r="AG48" s="86" t="s">
        <v>316</v>
      </c>
      <c r="AH48" s="85">
        <v>4</v>
      </c>
      <c r="AI48" s="51" t="s">
        <v>696</v>
      </c>
    </row>
    <row r="49" spans="1:35" ht="51.75" customHeight="1" x14ac:dyDescent="0.2">
      <c r="A49" s="57">
        <v>1</v>
      </c>
      <c r="B49" s="98" t="s">
        <v>158</v>
      </c>
      <c r="C49" s="72" t="s">
        <v>159</v>
      </c>
      <c r="D49" s="70" t="s">
        <v>155</v>
      </c>
      <c r="E49" s="73" t="s">
        <v>17</v>
      </c>
      <c r="F49" s="70" t="s">
        <v>4</v>
      </c>
      <c r="G49" s="30">
        <f t="shared" si="12"/>
        <v>76512873</v>
      </c>
      <c r="H49" s="30">
        <f t="shared" si="13"/>
        <v>65035942</v>
      </c>
      <c r="I49" s="34">
        <v>0</v>
      </c>
      <c r="J49" s="34">
        <v>65035942</v>
      </c>
      <c r="K49" s="34">
        <v>0</v>
      </c>
      <c r="L49" s="33">
        <f t="shared" si="7"/>
        <v>0.84999999934651516</v>
      </c>
      <c r="M49" s="34">
        <f t="shared" si="8"/>
        <v>11476931</v>
      </c>
      <c r="N49" s="34">
        <v>1851931</v>
      </c>
      <c r="O49" s="33">
        <f t="shared" si="9"/>
        <v>2.420417542025902E-2</v>
      </c>
      <c r="P49" s="34">
        <v>0</v>
      </c>
      <c r="Q49" s="33">
        <f t="shared" si="10"/>
        <v>0</v>
      </c>
      <c r="R49" s="30">
        <v>9625000</v>
      </c>
      <c r="S49" s="33">
        <f t="shared" si="11"/>
        <v>0.1257958252332258</v>
      </c>
      <c r="T49" s="99" t="s">
        <v>405</v>
      </c>
      <c r="U49" s="81" t="s">
        <v>575</v>
      </c>
      <c r="V49" s="82" t="s">
        <v>601</v>
      </c>
      <c r="W49" s="42" t="s">
        <v>312</v>
      </c>
      <c r="X49" s="38" t="s">
        <v>325</v>
      </c>
      <c r="Y49" s="42" t="s">
        <v>312</v>
      </c>
      <c r="Z49" s="38" t="s">
        <v>325</v>
      </c>
      <c r="AA49" s="67">
        <v>42332</v>
      </c>
      <c r="AB49" s="42" t="s">
        <v>228</v>
      </c>
      <c r="AC49" s="38" t="s">
        <v>326</v>
      </c>
      <c r="AD49" s="39" t="s">
        <v>461</v>
      </c>
      <c r="AE49" s="38" t="s">
        <v>486</v>
      </c>
      <c r="AF49" s="42">
        <v>42472</v>
      </c>
      <c r="AG49" s="38" t="s">
        <v>725</v>
      </c>
      <c r="AH49" s="42">
        <v>42589</v>
      </c>
      <c r="AI49" s="42" t="s">
        <v>533</v>
      </c>
    </row>
    <row r="50" spans="1:35" s="71" customFormat="1" ht="38.25" customHeight="1" x14ac:dyDescent="0.2">
      <c r="A50" s="57">
        <v>2</v>
      </c>
      <c r="B50" s="98" t="s">
        <v>161</v>
      </c>
      <c r="C50" s="72" t="s">
        <v>246</v>
      </c>
      <c r="D50" s="70" t="s">
        <v>7</v>
      </c>
      <c r="E50" s="73" t="s">
        <v>17</v>
      </c>
      <c r="F50" s="70" t="s">
        <v>4</v>
      </c>
      <c r="G50" s="30">
        <f t="shared" si="12"/>
        <v>64029231</v>
      </c>
      <c r="H50" s="30">
        <f t="shared" si="13"/>
        <v>54424846</v>
      </c>
      <c r="I50" s="34">
        <v>0</v>
      </c>
      <c r="J50" s="34">
        <v>54424846</v>
      </c>
      <c r="K50" s="34">
        <v>0</v>
      </c>
      <c r="L50" s="33">
        <f t="shared" si="7"/>
        <v>0.84999999453374664</v>
      </c>
      <c r="M50" s="34">
        <f t="shared" si="8"/>
        <v>9604385</v>
      </c>
      <c r="N50" s="34">
        <v>6404385</v>
      </c>
      <c r="O50" s="33">
        <f t="shared" si="9"/>
        <v>0.10002283175945062</v>
      </c>
      <c r="P50" s="34">
        <v>0</v>
      </c>
      <c r="Q50" s="33">
        <f t="shared" si="10"/>
        <v>0</v>
      </c>
      <c r="R50" s="30">
        <v>3200000</v>
      </c>
      <c r="S50" s="33">
        <f t="shared" si="11"/>
        <v>4.9977173706802755E-2</v>
      </c>
      <c r="T50" s="99" t="s">
        <v>405</v>
      </c>
      <c r="U50" s="81"/>
      <c r="V50" s="82"/>
      <c r="W50" s="42" t="s">
        <v>212</v>
      </c>
      <c r="X50" s="38" t="s">
        <v>337</v>
      </c>
      <c r="Y50" s="42" t="s">
        <v>212</v>
      </c>
      <c r="Z50" s="38" t="s">
        <v>337</v>
      </c>
      <c r="AA50" s="67">
        <v>42124</v>
      </c>
      <c r="AB50" s="42" t="s">
        <v>228</v>
      </c>
      <c r="AC50" s="38" t="s">
        <v>345</v>
      </c>
      <c r="AD50" s="39" t="s">
        <v>462</v>
      </c>
      <c r="AE50" s="38" t="s">
        <v>535</v>
      </c>
      <c r="AF50" s="42">
        <v>42479</v>
      </c>
      <c r="AG50" s="38" t="s">
        <v>675</v>
      </c>
      <c r="AH50" s="96" t="s">
        <v>678</v>
      </c>
      <c r="AI50" s="42" t="s">
        <v>214</v>
      </c>
    </row>
    <row r="51" spans="1:35" s="71" customFormat="1" ht="39.75" customHeight="1" x14ac:dyDescent="0.2">
      <c r="A51" s="25">
        <v>100</v>
      </c>
      <c r="B51" s="61" t="s">
        <v>256</v>
      </c>
      <c r="C51" s="100" t="s">
        <v>314</v>
      </c>
      <c r="D51" s="45" t="s">
        <v>7</v>
      </c>
      <c r="E51" s="46" t="s">
        <v>17</v>
      </c>
      <c r="F51" s="45" t="s">
        <v>5</v>
      </c>
      <c r="G51" s="48">
        <f t="shared" si="12"/>
        <v>5850000</v>
      </c>
      <c r="H51" s="47">
        <f t="shared" si="13"/>
        <v>4972500</v>
      </c>
      <c r="I51" s="48">
        <v>0</v>
      </c>
      <c r="J51" s="48">
        <v>0</v>
      </c>
      <c r="K51" s="45">
        <v>4972500</v>
      </c>
      <c r="L51" s="49">
        <f t="shared" si="7"/>
        <v>0.85</v>
      </c>
      <c r="M51" s="47">
        <f t="shared" si="8"/>
        <v>877500</v>
      </c>
      <c r="N51" s="47">
        <v>877500</v>
      </c>
      <c r="O51" s="49">
        <f t="shared" si="9"/>
        <v>0.15</v>
      </c>
      <c r="P51" s="48">
        <v>0</v>
      </c>
      <c r="Q51" s="49">
        <f t="shared" si="10"/>
        <v>0</v>
      </c>
      <c r="R51" s="48">
        <v>0</v>
      </c>
      <c r="S51" s="49">
        <f t="shared" si="11"/>
        <v>0</v>
      </c>
      <c r="T51" s="50" t="s">
        <v>129</v>
      </c>
      <c r="U51" s="50" t="s">
        <v>129</v>
      </c>
      <c r="V51" s="50" t="s">
        <v>129</v>
      </c>
      <c r="W51" s="58" t="s">
        <v>213</v>
      </c>
      <c r="X51" s="38" t="s">
        <v>342</v>
      </c>
      <c r="Y51" s="58" t="s">
        <v>213</v>
      </c>
      <c r="Z51" s="38" t="s">
        <v>343</v>
      </c>
      <c r="AA51" s="37" t="s">
        <v>701</v>
      </c>
      <c r="AB51" s="58" t="s">
        <v>228</v>
      </c>
      <c r="AC51" s="38" t="s">
        <v>485</v>
      </c>
      <c r="AD51" s="51" t="s">
        <v>468</v>
      </c>
      <c r="AE51" s="38" t="s">
        <v>659</v>
      </c>
      <c r="AF51" s="51">
        <v>42455</v>
      </c>
      <c r="AG51" s="38" t="s">
        <v>675</v>
      </c>
      <c r="AH51" s="51">
        <v>42569</v>
      </c>
      <c r="AI51" s="51">
        <v>42370</v>
      </c>
    </row>
    <row r="52" spans="1:35" ht="35.25" customHeight="1" x14ac:dyDescent="0.2">
      <c r="A52" s="57">
        <v>71</v>
      </c>
      <c r="B52" s="26" t="s">
        <v>52</v>
      </c>
      <c r="C52" s="27" t="s">
        <v>51</v>
      </c>
      <c r="D52" s="28" t="s">
        <v>7</v>
      </c>
      <c r="E52" s="29" t="s">
        <v>16</v>
      </c>
      <c r="F52" s="28" t="s">
        <v>4</v>
      </c>
      <c r="G52" s="30">
        <f t="shared" si="12"/>
        <v>277032428</v>
      </c>
      <c r="H52" s="30">
        <f t="shared" si="13"/>
        <v>235477563</v>
      </c>
      <c r="I52" s="31">
        <v>0</v>
      </c>
      <c r="J52" s="31">
        <v>235477563</v>
      </c>
      <c r="K52" s="31">
        <v>0</v>
      </c>
      <c r="L52" s="33">
        <f t="shared" si="7"/>
        <v>0.84999999711225138</v>
      </c>
      <c r="M52" s="34">
        <f t="shared" si="8"/>
        <v>41554865</v>
      </c>
      <c r="N52" s="31">
        <v>41554865</v>
      </c>
      <c r="O52" s="33">
        <f t="shared" si="9"/>
        <v>0.15000000288774859</v>
      </c>
      <c r="P52" s="31">
        <v>0</v>
      </c>
      <c r="Q52" s="33">
        <f t="shared" si="10"/>
        <v>0</v>
      </c>
      <c r="R52" s="31">
        <v>0</v>
      </c>
      <c r="S52" s="33">
        <f t="shared" si="11"/>
        <v>0</v>
      </c>
      <c r="T52" s="80" t="s">
        <v>423</v>
      </c>
      <c r="U52" s="53" t="s">
        <v>383</v>
      </c>
      <c r="V52" s="101" t="s">
        <v>600</v>
      </c>
      <c r="W52" s="39" t="s">
        <v>215</v>
      </c>
      <c r="X52" s="38" t="s">
        <v>455</v>
      </c>
      <c r="Y52" s="39" t="s">
        <v>147</v>
      </c>
      <c r="Z52" s="38" t="s">
        <v>322</v>
      </c>
      <c r="AA52" s="37" t="s">
        <v>703</v>
      </c>
      <c r="AB52" s="39">
        <v>42390</v>
      </c>
      <c r="AC52" s="38" t="s">
        <v>514</v>
      </c>
      <c r="AD52" s="39" t="s">
        <v>465</v>
      </c>
      <c r="AE52" s="38" t="s">
        <v>646</v>
      </c>
      <c r="AF52" s="42">
        <v>42469</v>
      </c>
      <c r="AG52" s="38" t="s">
        <v>669</v>
      </c>
      <c r="AH52" s="42">
        <v>42559</v>
      </c>
      <c r="AI52" s="42" t="s">
        <v>544</v>
      </c>
    </row>
    <row r="53" spans="1:35" ht="54" customHeight="1" x14ac:dyDescent="0.2">
      <c r="A53" s="25">
        <v>114</v>
      </c>
      <c r="B53" s="61" t="s">
        <v>254</v>
      </c>
      <c r="C53" s="62" t="s">
        <v>208</v>
      </c>
      <c r="D53" s="45" t="s">
        <v>7</v>
      </c>
      <c r="E53" s="46" t="s">
        <v>18</v>
      </c>
      <c r="F53" s="45" t="s">
        <v>5</v>
      </c>
      <c r="G53" s="47">
        <f t="shared" si="12"/>
        <v>6813045</v>
      </c>
      <c r="H53" s="47">
        <f t="shared" si="13"/>
        <v>5791088</v>
      </c>
      <c r="I53" s="48">
        <v>0</v>
      </c>
      <c r="J53" s="48">
        <v>0</v>
      </c>
      <c r="K53" s="48">
        <v>5791088</v>
      </c>
      <c r="L53" s="49">
        <f t="shared" si="7"/>
        <v>0.84999996330568783</v>
      </c>
      <c r="M53" s="47">
        <f t="shared" si="8"/>
        <v>1021957</v>
      </c>
      <c r="N53" s="48">
        <v>1021957</v>
      </c>
      <c r="O53" s="49">
        <f t="shared" si="9"/>
        <v>0.15000003669431217</v>
      </c>
      <c r="P53" s="48">
        <v>0</v>
      </c>
      <c r="Q53" s="49">
        <f t="shared" si="10"/>
        <v>0</v>
      </c>
      <c r="R53" s="48">
        <v>0</v>
      </c>
      <c r="S53" s="49">
        <f t="shared" si="11"/>
        <v>0</v>
      </c>
      <c r="T53" s="50" t="s">
        <v>129</v>
      </c>
      <c r="U53" s="50" t="s">
        <v>129</v>
      </c>
      <c r="V53" s="50" t="s">
        <v>129</v>
      </c>
      <c r="W53" s="51" t="s">
        <v>229</v>
      </c>
      <c r="X53" s="38" t="s">
        <v>445</v>
      </c>
      <c r="Y53" s="51" t="s">
        <v>229</v>
      </c>
      <c r="Z53" s="38" t="s">
        <v>445</v>
      </c>
      <c r="AA53" s="37" t="s">
        <v>705</v>
      </c>
      <c r="AB53" s="51" t="s">
        <v>229</v>
      </c>
      <c r="AC53" s="38" t="s">
        <v>454</v>
      </c>
      <c r="AD53" s="51" t="s">
        <v>465</v>
      </c>
      <c r="AE53" s="38" t="s">
        <v>644</v>
      </c>
      <c r="AF53" s="51">
        <v>42469</v>
      </c>
      <c r="AG53" s="38" t="s">
        <v>735</v>
      </c>
      <c r="AH53" s="85">
        <v>4</v>
      </c>
      <c r="AI53" s="51" t="s">
        <v>468</v>
      </c>
    </row>
    <row r="54" spans="1:35" s="71" customFormat="1" ht="42.75" customHeight="1" x14ac:dyDescent="0.2">
      <c r="A54" s="57">
        <v>119</v>
      </c>
      <c r="B54" s="61" t="s">
        <v>135</v>
      </c>
      <c r="C54" s="62" t="s">
        <v>262</v>
      </c>
      <c r="D54" s="45" t="s">
        <v>7</v>
      </c>
      <c r="E54" s="46" t="s">
        <v>18</v>
      </c>
      <c r="F54" s="45" t="s">
        <v>5</v>
      </c>
      <c r="G54" s="47">
        <f t="shared" si="12"/>
        <v>4727073</v>
      </c>
      <c r="H54" s="47">
        <f t="shared" si="13"/>
        <v>4018012</v>
      </c>
      <c r="I54" s="48">
        <v>0</v>
      </c>
      <c r="J54" s="48">
        <v>0</v>
      </c>
      <c r="K54" s="48">
        <v>4018012</v>
      </c>
      <c r="L54" s="49">
        <f t="shared" si="7"/>
        <v>0.84999998942263</v>
      </c>
      <c r="M54" s="47">
        <f t="shared" si="8"/>
        <v>709061</v>
      </c>
      <c r="N54" s="48">
        <v>709061</v>
      </c>
      <c r="O54" s="49">
        <f t="shared" si="9"/>
        <v>0.15000001057736997</v>
      </c>
      <c r="P54" s="48">
        <v>0</v>
      </c>
      <c r="Q54" s="49">
        <f t="shared" si="10"/>
        <v>0</v>
      </c>
      <c r="R54" s="48">
        <v>0</v>
      </c>
      <c r="S54" s="49">
        <f t="shared" si="11"/>
        <v>0</v>
      </c>
      <c r="T54" s="50" t="s">
        <v>129</v>
      </c>
      <c r="U54" s="50" t="s">
        <v>129</v>
      </c>
      <c r="V54" s="50" t="s">
        <v>129</v>
      </c>
      <c r="W54" s="51" t="s">
        <v>218</v>
      </c>
      <c r="X54" s="38" t="s">
        <v>443</v>
      </c>
      <c r="Y54" s="58" t="s">
        <v>218</v>
      </c>
      <c r="Z54" s="38" t="s">
        <v>443</v>
      </c>
      <c r="AA54" s="37" t="s">
        <v>706</v>
      </c>
      <c r="AB54" s="58" t="s">
        <v>218</v>
      </c>
      <c r="AC54" s="38" t="s">
        <v>444</v>
      </c>
      <c r="AD54" s="51" t="s">
        <v>465</v>
      </c>
      <c r="AE54" s="38" t="s">
        <v>645</v>
      </c>
      <c r="AF54" s="51">
        <v>42469</v>
      </c>
      <c r="AG54" s="38" t="s">
        <v>723</v>
      </c>
      <c r="AH54" s="51">
        <v>42586</v>
      </c>
      <c r="AI54" s="51" t="s">
        <v>534</v>
      </c>
    </row>
    <row r="55" spans="1:35" ht="32.25" customHeight="1" x14ac:dyDescent="0.2">
      <c r="A55" s="25">
        <v>74</v>
      </c>
      <c r="B55" s="53" t="s">
        <v>134</v>
      </c>
      <c r="C55" s="54" t="s">
        <v>1</v>
      </c>
      <c r="D55" s="28" t="s">
        <v>7</v>
      </c>
      <c r="E55" s="29" t="s">
        <v>18</v>
      </c>
      <c r="F55" s="28" t="s">
        <v>5</v>
      </c>
      <c r="G55" s="30">
        <f t="shared" si="12"/>
        <v>1487720</v>
      </c>
      <c r="H55" s="30">
        <f t="shared" si="13"/>
        <v>1264562</v>
      </c>
      <c r="I55" s="31">
        <v>0</v>
      </c>
      <c r="J55" s="31">
        <v>0</v>
      </c>
      <c r="K55" s="31">
        <v>1264562</v>
      </c>
      <c r="L55" s="33">
        <f t="shared" si="7"/>
        <v>0.85</v>
      </c>
      <c r="M55" s="34">
        <f t="shared" si="8"/>
        <v>223158</v>
      </c>
      <c r="N55" s="31">
        <v>223158</v>
      </c>
      <c r="O55" s="33">
        <f t="shared" si="9"/>
        <v>0.15</v>
      </c>
      <c r="P55" s="31">
        <v>0</v>
      </c>
      <c r="Q55" s="33">
        <f t="shared" si="10"/>
        <v>0</v>
      </c>
      <c r="R55" s="31">
        <v>0</v>
      </c>
      <c r="S55" s="33">
        <f t="shared" si="11"/>
        <v>0</v>
      </c>
      <c r="T55" s="60" t="s">
        <v>129</v>
      </c>
      <c r="U55" s="60" t="s">
        <v>129</v>
      </c>
      <c r="V55" s="60" t="s">
        <v>129</v>
      </c>
      <c r="W55" s="39" t="s">
        <v>218</v>
      </c>
      <c r="X55" s="38" t="s">
        <v>443</v>
      </c>
      <c r="Y55" s="39" t="s">
        <v>218</v>
      </c>
      <c r="Z55" s="38" t="s">
        <v>443</v>
      </c>
      <c r="AA55" s="37" t="s">
        <v>706</v>
      </c>
      <c r="AB55" s="39" t="s">
        <v>229</v>
      </c>
      <c r="AC55" s="38" t="s">
        <v>444</v>
      </c>
      <c r="AD55" s="39" t="s">
        <v>465</v>
      </c>
      <c r="AE55" s="38" t="s">
        <v>663</v>
      </c>
      <c r="AF55" s="42">
        <v>42491</v>
      </c>
      <c r="AG55" s="38" t="s">
        <v>736</v>
      </c>
      <c r="AH55" s="96">
        <v>4</v>
      </c>
      <c r="AI55" s="42" t="s">
        <v>534</v>
      </c>
    </row>
    <row r="56" spans="1:35" ht="41.25" customHeight="1" x14ac:dyDescent="0.2">
      <c r="A56" s="57">
        <v>19</v>
      </c>
      <c r="B56" s="87" t="s">
        <v>29</v>
      </c>
      <c r="C56" s="27" t="s">
        <v>263</v>
      </c>
      <c r="D56" s="53" t="s">
        <v>7</v>
      </c>
      <c r="E56" s="79" t="s">
        <v>12</v>
      </c>
      <c r="F56" s="53" t="s">
        <v>4</v>
      </c>
      <c r="G56" s="30">
        <f t="shared" si="12"/>
        <v>14000000</v>
      </c>
      <c r="H56" s="30">
        <f t="shared" si="13"/>
        <v>11900000</v>
      </c>
      <c r="I56" s="30">
        <v>0</v>
      </c>
      <c r="J56" s="30">
        <v>11900000</v>
      </c>
      <c r="K56" s="30">
        <v>0</v>
      </c>
      <c r="L56" s="33">
        <f t="shared" si="7"/>
        <v>0.85</v>
      </c>
      <c r="M56" s="34">
        <f t="shared" si="8"/>
        <v>2100000</v>
      </c>
      <c r="N56" s="30">
        <v>2100000</v>
      </c>
      <c r="O56" s="33">
        <f t="shared" si="9"/>
        <v>0.15</v>
      </c>
      <c r="P56" s="30">
        <v>0</v>
      </c>
      <c r="Q56" s="33">
        <f t="shared" si="10"/>
        <v>0</v>
      </c>
      <c r="R56" s="30">
        <v>0</v>
      </c>
      <c r="S56" s="33">
        <f t="shared" si="11"/>
        <v>0</v>
      </c>
      <c r="T56" s="60" t="s">
        <v>407</v>
      </c>
      <c r="U56" s="60" t="s">
        <v>233</v>
      </c>
      <c r="V56" s="38" t="s">
        <v>631</v>
      </c>
      <c r="W56" s="42" t="s">
        <v>229</v>
      </c>
      <c r="X56" s="38" t="s">
        <v>449</v>
      </c>
      <c r="Y56" s="42" t="s">
        <v>229</v>
      </c>
      <c r="Z56" s="38" t="s">
        <v>449</v>
      </c>
      <c r="AA56" s="67">
        <v>42396</v>
      </c>
      <c r="AB56" s="42" t="s">
        <v>215</v>
      </c>
      <c r="AC56" s="38" t="s">
        <v>479</v>
      </c>
      <c r="AD56" s="42" t="s">
        <v>467</v>
      </c>
      <c r="AE56" s="38" t="s">
        <v>664</v>
      </c>
      <c r="AF56" s="42">
        <v>42498</v>
      </c>
      <c r="AG56" s="86" t="s">
        <v>316</v>
      </c>
      <c r="AH56" s="96">
        <v>4</v>
      </c>
      <c r="AI56" s="42" t="s">
        <v>538</v>
      </c>
    </row>
    <row r="57" spans="1:35" ht="51" customHeight="1" x14ac:dyDescent="0.2">
      <c r="A57" s="57">
        <v>39</v>
      </c>
      <c r="B57" s="43" t="s">
        <v>39</v>
      </c>
      <c r="C57" s="44" t="s">
        <v>286</v>
      </c>
      <c r="D57" s="45" t="s">
        <v>7</v>
      </c>
      <c r="E57" s="46" t="s">
        <v>12</v>
      </c>
      <c r="F57" s="45" t="s">
        <v>4</v>
      </c>
      <c r="G57" s="47">
        <f t="shared" si="12"/>
        <v>18466858</v>
      </c>
      <c r="H57" s="47">
        <f t="shared" si="13"/>
        <v>15696829</v>
      </c>
      <c r="I57" s="48">
        <v>0</v>
      </c>
      <c r="J57" s="48">
        <v>15696829</v>
      </c>
      <c r="K57" s="48">
        <v>0</v>
      </c>
      <c r="L57" s="49">
        <f t="shared" si="7"/>
        <v>0.849999983754681</v>
      </c>
      <c r="M57" s="47">
        <f t="shared" si="8"/>
        <v>2770029</v>
      </c>
      <c r="N57" s="48">
        <v>0</v>
      </c>
      <c r="O57" s="49">
        <f t="shared" si="9"/>
        <v>0</v>
      </c>
      <c r="P57" s="48">
        <v>2770029</v>
      </c>
      <c r="Q57" s="49">
        <f t="shared" si="10"/>
        <v>0.15000001624531906</v>
      </c>
      <c r="R57" s="48">
        <v>0</v>
      </c>
      <c r="S57" s="49">
        <f t="shared" si="11"/>
        <v>0</v>
      </c>
      <c r="T57" s="66" t="s">
        <v>415</v>
      </c>
      <c r="U57" s="102" t="s">
        <v>574</v>
      </c>
      <c r="V57" s="103" t="s">
        <v>670</v>
      </c>
      <c r="W57" s="51" t="s">
        <v>215</v>
      </c>
      <c r="X57" s="38" t="s">
        <v>470</v>
      </c>
      <c r="Y57" s="51" t="s">
        <v>215</v>
      </c>
      <c r="Z57" s="38" t="s">
        <v>470</v>
      </c>
      <c r="AA57" s="38" t="s">
        <v>714</v>
      </c>
      <c r="AB57" s="51" t="s">
        <v>215</v>
      </c>
      <c r="AC57" s="38" t="s">
        <v>488</v>
      </c>
      <c r="AD57" s="51" t="s">
        <v>465</v>
      </c>
      <c r="AE57" s="38" t="s">
        <v>666</v>
      </c>
      <c r="AF57" s="85" t="s">
        <v>680</v>
      </c>
      <c r="AG57" s="86" t="s">
        <v>316</v>
      </c>
      <c r="AH57" s="85">
        <v>4</v>
      </c>
      <c r="AI57" s="51" t="s">
        <v>544</v>
      </c>
    </row>
    <row r="58" spans="1:35" ht="63" customHeight="1" x14ac:dyDescent="0.2">
      <c r="A58" s="25">
        <v>40</v>
      </c>
      <c r="B58" s="43" t="s">
        <v>39</v>
      </c>
      <c r="C58" s="44" t="s">
        <v>287</v>
      </c>
      <c r="D58" s="45" t="s">
        <v>7</v>
      </c>
      <c r="E58" s="46" t="s">
        <v>12</v>
      </c>
      <c r="F58" s="45" t="s">
        <v>4</v>
      </c>
      <c r="G58" s="47">
        <f t="shared" si="12"/>
        <v>18466858</v>
      </c>
      <c r="H58" s="47">
        <f t="shared" si="13"/>
        <v>15696829</v>
      </c>
      <c r="I58" s="48">
        <v>0</v>
      </c>
      <c r="J58" s="48">
        <v>15696829</v>
      </c>
      <c r="K58" s="48">
        <v>0</v>
      </c>
      <c r="L58" s="49">
        <f t="shared" si="7"/>
        <v>0.849999983754681</v>
      </c>
      <c r="M58" s="47">
        <f t="shared" si="8"/>
        <v>2770029</v>
      </c>
      <c r="N58" s="48">
        <v>0</v>
      </c>
      <c r="O58" s="49">
        <f t="shared" si="9"/>
        <v>0</v>
      </c>
      <c r="P58" s="48">
        <v>2770029</v>
      </c>
      <c r="Q58" s="49">
        <f t="shared" si="10"/>
        <v>0.15000001624531906</v>
      </c>
      <c r="R58" s="48">
        <v>0</v>
      </c>
      <c r="S58" s="49">
        <f t="shared" si="11"/>
        <v>0</v>
      </c>
      <c r="T58" s="66" t="s">
        <v>415</v>
      </c>
      <c r="U58" s="102"/>
      <c r="V58" s="103"/>
      <c r="W58" s="51" t="s">
        <v>215</v>
      </c>
      <c r="X58" s="38" t="s">
        <v>470</v>
      </c>
      <c r="Y58" s="51" t="s">
        <v>215</v>
      </c>
      <c r="Z58" s="38" t="s">
        <v>470</v>
      </c>
      <c r="AA58" s="38" t="s">
        <v>714</v>
      </c>
      <c r="AB58" s="51" t="s">
        <v>215</v>
      </c>
      <c r="AC58" s="38" t="s">
        <v>488</v>
      </c>
      <c r="AD58" s="51" t="s">
        <v>465</v>
      </c>
      <c r="AE58" s="38" t="s">
        <v>666</v>
      </c>
      <c r="AF58" s="51">
        <v>42682</v>
      </c>
      <c r="AG58" s="86" t="s">
        <v>316</v>
      </c>
      <c r="AH58" s="85">
        <v>4</v>
      </c>
      <c r="AI58" s="51" t="s">
        <v>544</v>
      </c>
    </row>
    <row r="59" spans="1:35" ht="47.25" customHeight="1" x14ac:dyDescent="0.2">
      <c r="A59" s="25">
        <v>54</v>
      </c>
      <c r="B59" s="53" t="s">
        <v>187</v>
      </c>
      <c r="C59" s="54" t="s">
        <v>188</v>
      </c>
      <c r="D59" s="28" t="s">
        <v>7</v>
      </c>
      <c r="E59" s="29" t="s">
        <v>12</v>
      </c>
      <c r="F59" s="28" t="s">
        <v>3</v>
      </c>
      <c r="G59" s="30">
        <f t="shared" si="12"/>
        <v>9500000</v>
      </c>
      <c r="H59" s="30">
        <f t="shared" si="13"/>
        <v>8075000</v>
      </c>
      <c r="I59" s="31">
        <v>8075000</v>
      </c>
      <c r="J59" s="31">
        <v>0</v>
      </c>
      <c r="K59" s="31">
        <v>0</v>
      </c>
      <c r="L59" s="33">
        <f t="shared" si="7"/>
        <v>0.85</v>
      </c>
      <c r="M59" s="34">
        <f t="shared" si="8"/>
        <v>1425000</v>
      </c>
      <c r="N59" s="31">
        <v>1425000</v>
      </c>
      <c r="O59" s="33">
        <f t="shared" si="9"/>
        <v>0.15</v>
      </c>
      <c r="P59" s="31">
        <v>0</v>
      </c>
      <c r="Q59" s="33">
        <f t="shared" si="10"/>
        <v>0</v>
      </c>
      <c r="R59" s="31">
        <v>0</v>
      </c>
      <c r="S59" s="33">
        <f t="shared" si="11"/>
        <v>0</v>
      </c>
      <c r="T59" s="60" t="s">
        <v>129</v>
      </c>
      <c r="U59" s="60" t="s">
        <v>129</v>
      </c>
      <c r="V59" s="60" t="s">
        <v>129</v>
      </c>
      <c r="W59" s="39" t="s">
        <v>226</v>
      </c>
      <c r="X59" s="38" t="s">
        <v>335</v>
      </c>
      <c r="Y59" s="39" t="s">
        <v>226</v>
      </c>
      <c r="Z59" s="38" t="s">
        <v>335</v>
      </c>
      <c r="AA59" s="37" t="s">
        <v>704</v>
      </c>
      <c r="AB59" s="36" t="s">
        <v>212</v>
      </c>
      <c r="AC59" s="38" t="s">
        <v>331</v>
      </c>
      <c r="AD59" s="42" t="s">
        <v>467</v>
      </c>
      <c r="AE59" s="38" t="s">
        <v>665</v>
      </c>
      <c r="AF59" s="42">
        <v>42498</v>
      </c>
      <c r="AG59" s="86" t="s">
        <v>316</v>
      </c>
      <c r="AH59" s="96">
        <v>4</v>
      </c>
      <c r="AI59" s="42" t="s">
        <v>534</v>
      </c>
    </row>
    <row r="60" spans="1:35" ht="43.5" customHeight="1" x14ac:dyDescent="0.2">
      <c r="A60" s="57">
        <v>37</v>
      </c>
      <c r="B60" s="53" t="s">
        <v>192</v>
      </c>
      <c r="C60" s="54" t="s">
        <v>193</v>
      </c>
      <c r="D60" s="28" t="s">
        <v>7</v>
      </c>
      <c r="E60" s="29" t="s">
        <v>11</v>
      </c>
      <c r="F60" s="28" t="s">
        <v>4</v>
      </c>
      <c r="G60" s="30">
        <f t="shared" si="12"/>
        <v>176470588</v>
      </c>
      <c r="H60" s="30">
        <f t="shared" si="13"/>
        <v>150000000</v>
      </c>
      <c r="I60" s="31">
        <v>0</v>
      </c>
      <c r="J60" s="31">
        <v>150000000</v>
      </c>
      <c r="K60" s="31">
        <v>0</v>
      </c>
      <c r="L60" s="33">
        <f t="shared" si="7"/>
        <v>0.85000000113333329</v>
      </c>
      <c r="M60" s="34">
        <f t="shared" si="8"/>
        <v>26470588</v>
      </c>
      <c r="N60" s="31">
        <v>26470588</v>
      </c>
      <c r="O60" s="33">
        <f t="shared" si="9"/>
        <v>0.14999999886666668</v>
      </c>
      <c r="P60" s="31">
        <v>0</v>
      </c>
      <c r="Q60" s="33">
        <f t="shared" si="10"/>
        <v>0</v>
      </c>
      <c r="R60" s="31">
        <v>0</v>
      </c>
      <c r="S60" s="33">
        <f t="shared" si="11"/>
        <v>0</v>
      </c>
      <c r="T60" s="35" t="s">
        <v>413</v>
      </c>
      <c r="U60" s="74" t="s">
        <v>250</v>
      </c>
      <c r="V60" s="104" t="s">
        <v>602</v>
      </c>
      <c r="W60" s="39" t="s">
        <v>226</v>
      </c>
      <c r="X60" s="38" t="s">
        <v>330</v>
      </c>
      <c r="Y60" s="39" t="s">
        <v>226</v>
      </c>
      <c r="Z60" s="38" t="s">
        <v>330</v>
      </c>
      <c r="AA60" s="67">
        <v>42124</v>
      </c>
      <c r="AB60" s="39" t="s">
        <v>212</v>
      </c>
      <c r="AC60" s="38" t="s">
        <v>331</v>
      </c>
      <c r="AD60" s="39" t="s">
        <v>465</v>
      </c>
      <c r="AE60" s="38" t="s">
        <v>677</v>
      </c>
      <c r="AF60" s="42">
        <v>42505</v>
      </c>
      <c r="AG60" s="86" t="s">
        <v>316</v>
      </c>
      <c r="AH60" s="96">
        <v>4</v>
      </c>
      <c r="AI60" s="42" t="s">
        <v>541</v>
      </c>
    </row>
    <row r="61" spans="1:35" s="71" customFormat="1" ht="43.5" customHeight="1" x14ac:dyDescent="0.2">
      <c r="A61" s="25">
        <v>64</v>
      </c>
      <c r="B61" s="53" t="s">
        <v>151</v>
      </c>
      <c r="C61" s="105" t="s">
        <v>451</v>
      </c>
      <c r="D61" s="28" t="s">
        <v>7</v>
      </c>
      <c r="E61" s="29" t="s">
        <v>16</v>
      </c>
      <c r="F61" s="28" t="s">
        <v>3</v>
      </c>
      <c r="G61" s="30">
        <f t="shared" si="12"/>
        <v>88364076</v>
      </c>
      <c r="H61" s="30">
        <f t="shared" si="13"/>
        <v>75109464</v>
      </c>
      <c r="I61" s="31">
        <v>75109464</v>
      </c>
      <c r="J61" s="31">
        <v>0</v>
      </c>
      <c r="K61" s="31">
        <v>0</v>
      </c>
      <c r="L61" s="33">
        <f t="shared" si="7"/>
        <v>0.84999999320991038</v>
      </c>
      <c r="M61" s="34">
        <f t="shared" si="8"/>
        <v>13254612</v>
      </c>
      <c r="N61" s="31">
        <v>0</v>
      </c>
      <c r="O61" s="33">
        <f t="shared" si="9"/>
        <v>0</v>
      </c>
      <c r="P61" s="31">
        <v>13254612</v>
      </c>
      <c r="Q61" s="33">
        <f t="shared" si="10"/>
        <v>0.15000000679008968</v>
      </c>
      <c r="R61" s="31">
        <v>0</v>
      </c>
      <c r="S61" s="33">
        <f t="shared" si="11"/>
        <v>0</v>
      </c>
      <c r="T61" s="35" t="s">
        <v>421</v>
      </c>
      <c r="U61" s="64"/>
      <c r="V61" s="106"/>
      <c r="W61" s="39" t="s">
        <v>129</v>
      </c>
      <c r="X61" s="39" t="s">
        <v>129</v>
      </c>
      <c r="Y61" s="39" t="s">
        <v>147</v>
      </c>
      <c r="Z61" s="38" t="s">
        <v>322</v>
      </c>
      <c r="AA61" s="37" t="s">
        <v>703</v>
      </c>
      <c r="AB61" s="39" t="s">
        <v>214</v>
      </c>
      <c r="AC61" s="38" t="s">
        <v>450</v>
      </c>
      <c r="AD61" s="39" t="s">
        <v>570</v>
      </c>
      <c r="AE61" s="38" t="s">
        <v>672</v>
      </c>
      <c r="AF61" s="96" t="s">
        <v>681</v>
      </c>
      <c r="AG61" s="86" t="s">
        <v>316</v>
      </c>
      <c r="AH61" s="96">
        <v>4</v>
      </c>
      <c r="AI61" s="42" t="s">
        <v>544</v>
      </c>
    </row>
    <row r="62" spans="1:35" s="71" customFormat="1" ht="36" customHeight="1" x14ac:dyDescent="0.2">
      <c r="A62" s="25">
        <v>66</v>
      </c>
      <c r="B62" s="61" t="s">
        <v>199</v>
      </c>
      <c r="C62" s="62" t="s">
        <v>200</v>
      </c>
      <c r="D62" s="45" t="s">
        <v>7</v>
      </c>
      <c r="E62" s="46" t="s">
        <v>16</v>
      </c>
      <c r="F62" s="45" t="s">
        <v>3</v>
      </c>
      <c r="G62" s="47">
        <f t="shared" si="12"/>
        <v>54603887</v>
      </c>
      <c r="H62" s="47">
        <f t="shared" si="13"/>
        <v>46413304</v>
      </c>
      <c r="I62" s="48">
        <v>46413304</v>
      </c>
      <c r="J62" s="48">
        <v>0</v>
      </c>
      <c r="K62" s="48">
        <v>0</v>
      </c>
      <c r="L62" s="49">
        <f t="shared" si="7"/>
        <v>0.85000000091568573</v>
      </c>
      <c r="M62" s="47">
        <f t="shared" si="8"/>
        <v>8190583</v>
      </c>
      <c r="N62" s="48">
        <v>0</v>
      </c>
      <c r="O62" s="49">
        <f t="shared" si="9"/>
        <v>0</v>
      </c>
      <c r="P62" s="48">
        <v>8190583</v>
      </c>
      <c r="Q62" s="49">
        <f t="shared" si="10"/>
        <v>0.14999999908431427</v>
      </c>
      <c r="R62" s="48">
        <v>0</v>
      </c>
      <c r="S62" s="49">
        <f t="shared" si="11"/>
        <v>0</v>
      </c>
      <c r="T62" s="107" t="s">
        <v>421</v>
      </c>
      <c r="U62" s="64"/>
      <c r="V62" s="106"/>
      <c r="W62" s="51" t="s">
        <v>218</v>
      </c>
      <c r="X62" s="38" t="s">
        <v>374</v>
      </c>
      <c r="Y62" s="51" t="s">
        <v>218</v>
      </c>
      <c r="Z62" s="38" t="s">
        <v>374</v>
      </c>
      <c r="AA62" s="37" t="s">
        <v>701</v>
      </c>
      <c r="AB62" s="51" t="s">
        <v>272</v>
      </c>
      <c r="AC62" s="38" t="s">
        <v>567</v>
      </c>
      <c r="AD62" s="51" t="s">
        <v>570</v>
      </c>
      <c r="AE62" s="38" t="s">
        <v>673</v>
      </c>
      <c r="AF62" s="85" t="s">
        <v>682</v>
      </c>
      <c r="AG62" s="86" t="s">
        <v>316</v>
      </c>
      <c r="AH62" s="85">
        <v>4</v>
      </c>
      <c r="AI62" s="51" t="s">
        <v>544</v>
      </c>
    </row>
    <row r="63" spans="1:35" ht="43.5" customHeight="1" x14ac:dyDescent="0.2">
      <c r="A63" s="25">
        <v>58</v>
      </c>
      <c r="B63" s="26" t="s">
        <v>47</v>
      </c>
      <c r="C63" s="27" t="s">
        <v>112</v>
      </c>
      <c r="D63" s="28" t="s">
        <v>7</v>
      </c>
      <c r="E63" s="29" t="s">
        <v>14</v>
      </c>
      <c r="F63" s="28" t="s">
        <v>4</v>
      </c>
      <c r="G63" s="30">
        <f t="shared" si="12"/>
        <v>94567990</v>
      </c>
      <c r="H63" s="30">
        <f t="shared" si="13"/>
        <v>80382791</v>
      </c>
      <c r="I63" s="31">
        <v>0</v>
      </c>
      <c r="J63" s="30">
        <v>80382791</v>
      </c>
      <c r="K63" s="31">
        <v>0</v>
      </c>
      <c r="L63" s="33">
        <f t="shared" si="7"/>
        <v>0.84999999471279875</v>
      </c>
      <c r="M63" s="34">
        <f t="shared" si="8"/>
        <v>14185199</v>
      </c>
      <c r="N63" s="31">
        <v>14185199</v>
      </c>
      <c r="O63" s="33">
        <f t="shared" si="9"/>
        <v>0.15000000528720131</v>
      </c>
      <c r="P63" s="31">
        <v>0</v>
      </c>
      <c r="Q63" s="33">
        <f t="shared" si="10"/>
        <v>0</v>
      </c>
      <c r="R63" s="31">
        <v>0</v>
      </c>
      <c r="S63" s="33">
        <f t="shared" si="11"/>
        <v>0</v>
      </c>
      <c r="T63" s="60" t="s">
        <v>420</v>
      </c>
      <c r="U63" s="60" t="s">
        <v>234</v>
      </c>
      <c r="V63" s="108" t="s">
        <v>623</v>
      </c>
      <c r="W63" s="39" t="s">
        <v>218</v>
      </c>
      <c r="X63" s="38" t="s">
        <v>446</v>
      </c>
      <c r="Y63" s="39" t="s">
        <v>229</v>
      </c>
      <c r="Z63" s="38" t="s">
        <v>446</v>
      </c>
      <c r="AA63" s="57"/>
      <c r="AB63" s="39" t="s">
        <v>215</v>
      </c>
      <c r="AC63" s="38" t="s">
        <v>447</v>
      </c>
      <c r="AD63" s="39" t="s">
        <v>465</v>
      </c>
      <c r="AE63" s="38" t="s">
        <v>674</v>
      </c>
      <c r="AF63" s="42">
        <v>42519</v>
      </c>
      <c r="AG63" s="86" t="s">
        <v>316</v>
      </c>
      <c r="AH63" s="96">
        <v>4</v>
      </c>
      <c r="AI63" s="42" t="s">
        <v>544</v>
      </c>
    </row>
    <row r="64" spans="1:35" ht="46.5" customHeight="1" x14ac:dyDescent="0.2">
      <c r="A64" s="57">
        <v>29</v>
      </c>
      <c r="B64" s="61" t="s">
        <v>586</v>
      </c>
      <c r="C64" s="62" t="s">
        <v>191</v>
      </c>
      <c r="D64" s="61" t="s">
        <v>7</v>
      </c>
      <c r="E64" s="91" t="s">
        <v>11</v>
      </c>
      <c r="F64" s="61" t="s">
        <v>4</v>
      </c>
      <c r="G64" s="47">
        <f t="shared" si="12"/>
        <v>7294119</v>
      </c>
      <c r="H64" s="47">
        <f t="shared" si="13"/>
        <v>6200001</v>
      </c>
      <c r="I64" s="47">
        <v>0</v>
      </c>
      <c r="J64" s="47">
        <v>6200001</v>
      </c>
      <c r="K64" s="47">
        <v>0</v>
      </c>
      <c r="L64" s="49">
        <f t="shared" si="7"/>
        <v>0.84999997943548766</v>
      </c>
      <c r="M64" s="47">
        <f t="shared" si="8"/>
        <v>1094118</v>
      </c>
      <c r="N64" s="47">
        <v>0</v>
      </c>
      <c r="O64" s="49">
        <f t="shared" si="9"/>
        <v>0</v>
      </c>
      <c r="P64" s="47">
        <v>0</v>
      </c>
      <c r="Q64" s="49">
        <f t="shared" si="10"/>
        <v>0</v>
      </c>
      <c r="R64" s="47">
        <v>1094118</v>
      </c>
      <c r="S64" s="49">
        <f t="shared" si="11"/>
        <v>0.15000002056451231</v>
      </c>
      <c r="T64" s="45" t="s">
        <v>129</v>
      </c>
      <c r="U64" s="45" t="s">
        <v>129</v>
      </c>
      <c r="V64" s="45" t="s">
        <v>129</v>
      </c>
      <c r="W64" s="51" t="s">
        <v>228</v>
      </c>
      <c r="X64" s="38" t="s">
        <v>373</v>
      </c>
      <c r="Y64" s="51" t="s">
        <v>228</v>
      </c>
      <c r="Z64" s="38" t="s">
        <v>373</v>
      </c>
      <c r="AA64" s="38">
        <v>42298</v>
      </c>
      <c r="AB64" s="51" t="s">
        <v>228</v>
      </c>
      <c r="AC64" s="38" t="s">
        <v>439</v>
      </c>
      <c r="AD64" s="51" t="s">
        <v>465</v>
      </c>
      <c r="AE64" s="38" t="s">
        <v>698</v>
      </c>
      <c r="AF64" s="52" t="s">
        <v>727</v>
      </c>
      <c r="AG64" s="86" t="s">
        <v>316</v>
      </c>
      <c r="AH64" s="85">
        <v>4</v>
      </c>
      <c r="AI64" s="51" t="s">
        <v>541</v>
      </c>
    </row>
    <row r="65" spans="1:35" s="71" customFormat="1" ht="42.75" customHeight="1" x14ac:dyDescent="0.2">
      <c r="A65" s="25">
        <v>78</v>
      </c>
      <c r="B65" s="26" t="s">
        <v>37</v>
      </c>
      <c r="C65" s="27" t="s">
        <v>83</v>
      </c>
      <c r="D65" s="28" t="s">
        <v>7</v>
      </c>
      <c r="E65" s="29" t="s">
        <v>18</v>
      </c>
      <c r="F65" s="28" t="s">
        <v>5</v>
      </c>
      <c r="G65" s="30">
        <f t="shared" si="12"/>
        <v>12643472</v>
      </c>
      <c r="H65" s="30">
        <f t="shared" si="13"/>
        <v>10746951</v>
      </c>
      <c r="I65" s="31">
        <v>0</v>
      </c>
      <c r="J65" s="31">
        <v>0</v>
      </c>
      <c r="K65" s="31">
        <v>10746951</v>
      </c>
      <c r="L65" s="33">
        <f t="shared" si="7"/>
        <v>0.84999998418156031</v>
      </c>
      <c r="M65" s="34">
        <f t="shared" si="8"/>
        <v>1896521</v>
      </c>
      <c r="N65" s="31">
        <v>1896521</v>
      </c>
      <c r="O65" s="33">
        <f t="shared" si="9"/>
        <v>0.15000001581843975</v>
      </c>
      <c r="P65" s="31">
        <v>0</v>
      </c>
      <c r="Q65" s="33">
        <f t="shared" si="10"/>
        <v>0</v>
      </c>
      <c r="R65" s="31">
        <v>0</v>
      </c>
      <c r="S65" s="33">
        <f t="shared" si="11"/>
        <v>0</v>
      </c>
      <c r="T65" s="60" t="s">
        <v>129</v>
      </c>
      <c r="U65" s="60" t="s">
        <v>129</v>
      </c>
      <c r="V65" s="60" t="s">
        <v>129</v>
      </c>
      <c r="W65" s="36" t="s">
        <v>228</v>
      </c>
      <c r="X65" s="38" t="s">
        <v>326</v>
      </c>
      <c r="Y65" s="36" t="s">
        <v>228</v>
      </c>
      <c r="Z65" s="38" t="s">
        <v>375</v>
      </c>
      <c r="AA65" s="37" t="s">
        <v>701</v>
      </c>
      <c r="AB65" s="39" t="s">
        <v>217</v>
      </c>
      <c r="AC65" s="38" t="s">
        <v>367</v>
      </c>
      <c r="AD65" s="42" t="s">
        <v>465</v>
      </c>
      <c r="AE65" s="38" t="s">
        <v>663</v>
      </c>
      <c r="AF65" s="42">
        <v>42491</v>
      </c>
      <c r="AG65" s="38" t="s">
        <v>735</v>
      </c>
      <c r="AH65" s="96">
        <v>4</v>
      </c>
      <c r="AI65" s="42" t="s">
        <v>534</v>
      </c>
    </row>
    <row r="66" spans="1:35" ht="45.75" customHeight="1" x14ac:dyDescent="0.2">
      <c r="A66" s="25">
        <v>102</v>
      </c>
      <c r="B66" s="61" t="s">
        <v>238</v>
      </c>
      <c r="C66" s="62" t="s">
        <v>239</v>
      </c>
      <c r="D66" s="61" t="s">
        <v>155</v>
      </c>
      <c r="E66" s="91" t="s">
        <v>11</v>
      </c>
      <c r="F66" s="61" t="s">
        <v>4</v>
      </c>
      <c r="G66" s="47">
        <f t="shared" si="12"/>
        <v>29241343</v>
      </c>
      <c r="H66" s="47">
        <f t="shared" si="13"/>
        <v>24855142</v>
      </c>
      <c r="I66" s="47">
        <v>0</v>
      </c>
      <c r="J66" s="47">
        <v>24855142</v>
      </c>
      <c r="K66" s="47">
        <v>0</v>
      </c>
      <c r="L66" s="49">
        <f t="shared" si="7"/>
        <v>0.85000001538917003</v>
      </c>
      <c r="M66" s="47">
        <f t="shared" si="8"/>
        <v>4386201</v>
      </c>
      <c r="N66" s="47">
        <v>0</v>
      </c>
      <c r="O66" s="49">
        <f t="shared" si="9"/>
        <v>0</v>
      </c>
      <c r="P66" s="47">
        <v>0</v>
      </c>
      <c r="Q66" s="49">
        <f t="shared" si="10"/>
        <v>0</v>
      </c>
      <c r="R66" s="47">
        <v>4386201</v>
      </c>
      <c r="S66" s="49">
        <f t="shared" si="11"/>
        <v>0.14999998461082995</v>
      </c>
      <c r="T66" s="45" t="s">
        <v>129</v>
      </c>
      <c r="U66" s="45" t="s">
        <v>129</v>
      </c>
      <c r="V66" s="45" t="s">
        <v>129</v>
      </c>
      <c r="W66" s="51" t="s">
        <v>217</v>
      </c>
      <c r="X66" s="38" t="s">
        <v>391</v>
      </c>
      <c r="Y66" s="51" t="s">
        <v>214</v>
      </c>
      <c r="Z66" s="38" t="s">
        <v>391</v>
      </c>
      <c r="AA66" s="67">
        <v>42396</v>
      </c>
      <c r="AB66" s="51" t="s">
        <v>214</v>
      </c>
      <c r="AC66" s="38" t="s">
        <v>392</v>
      </c>
      <c r="AD66" s="51" t="s">
        <v>579</v>
      </c>
      <c r="AE66" s="38" t="s">
        <v>726</v>
      </c>
      <c r="AF66" s="51">
        <v>42533</v>
      </c>
      <c r="AG66" s="86" t="s">
        <v>316</v>
      </c>
      <c r="AH66" s="85">
        <v>4</v>
      </c>
      <c r="AI66" s="51" t="s">
        <v>539</v>
      </c>
    </row>
    <row r="67" spans="1:35" ht="54" customHeight="1" x14ac:dyDescent="0.2">
      <c r="A67" s="25">
        <v>48</v>
      </c>
      <c r="B67" s="61" t="s">
        <v>240</v>
      </c>
      <c r="C67" s="62" t="s">
        <v>648</v>
      </c>
      <c r="D67" s="61" t="s">
        <v>7</v>
      </c>
      <c r="E67" s="91" t="s">
        <v>11</v>
      </c>
      <c r="F67" s="61" t="s">
        <v>4</v>
      </c>
      <c r="G67" s="47">
        <f t="shared" si="12"/>
        <v>32823530</v>
      </c>
      <c r="H67" s="47">
        <f t="shared" si="13"/>
        <v>27900000</v>
      </c>
      <c r="I67" s="47">
        <v>0</v>
      </c>
      <c r="J67" s="47">
        <v>27900000</v>
      </c>
      <c r="K67" s="47">
        <v>0</v>
      </c>
      <c r="L67" s="49">
        <f t="shared" si="7"/>
        <v>0.84999998476702532</v>
      </c>
      <c r="M67" s="47">
        <f t="shared" si="8"/>
        <v>4923530</v>
      </c>
      <c r="N67" s="47">
        <v>4923530</v>
      </c>
      <c r="O67" s="49">
        <f t="shared" si="9"/>
        <v>0.15000001523297463</v>
      </c>
      <c r="P67" s="47">
        <v>0</v>
      </c>
      <c r="Q67" s="49">
        <f t="shared" si="10"/>
        <v>0</v>
      </c>
      <c r="R67" s="47">
        <v>0</v>
      </c>
      <c r="S67" s="49">
        <f t="shared" si="11"/>
        <v>0</v>
      </c>
      <c r="T67" s="45" t="s">
        <v>129</v>
      </c>
      <c r="U67" s="45" t="s">
        <v>129</v>
      </c>
      <c r="V67" s="45" t="s">
        <v>129</v>
      </c>
      <c r="W67" s="51" t="s">
        <v>213</v>
      </c>
      <c r="X67" s="38" t="s">
        <v>391</v>
      </c>
      <c r="Y67" s="51" t="s">
        <v>217</v>
      </c>
      <c r="Z67" s="38" t="s">
        <v>391</v>
      </c>
      <c r="AA67" s="67">
        <v>42382</v>
      </c>
      <c r="AB67" s="51" t="s">
        <v>217</v>
      </c>
      <c r="AC67" s="38" t="s">
        <v>452</v>
      </c>
      <c r="AD67" s="51" t="s">
        <v>467</v>
      </c>
      <c r="AE67" s="108" t="s">
        <v>733</v>
      </c>
      <c r="AF67" s="85">
        <v>2</v>
      </c>
      <c r="AG67" s="86" t="s">
        <v>316</v>
      </c>
      <c r="AH67" s="85">
        <v>4</v>
      </c>
      <c r="AI67" s="51" t="s">
        <v>533</v>
      </c>
    </row>
    <row r="68" spans="1:35" ht="58.5" customHeight="1" x14ac:dyDescent="0.2">
      <c r="A68" s="57">
        <v>49</v>
      </c>
      <c r="B68" s="70" t="s">
        <v>241</v>
      </c>
      <c r="C68" s="72" t="s">
        <v>242</v>
      </c>
      <c r="D68" s="70" t="s">
        <v>7</v>
      </c>
      <c r="E68" s="73" t="s">
        <v>11</v>
      </c>
      <c r="F68" s="70" t="s">
        <v>4</v>
      </c>
      <c r="G68" s="34">
        <f t="shared" si="12"/>
        <v>17647059</v>
      </c>
      <c r="H68" s="34">
        <v>15000000</v>
      </c>
      <c r="I68" s="34">
        <v>0</v>
      </c>
      <c r="J68" s="34">
        <v>15000000</v>
      </c>
      <c r="K68" s="30">
        <v>0</v>
      </c>
      <c r="L68" s="90">
        <f t="shared" si="7"/>
        <v>0.84999999150000005</v>
      </c>
      <c r="M68" s="30">
        <f t="shared" si="8"/>
        <v>2647059</v>
      </c>
      <c r="N68" s="30">
        <v>0</v>
      </c>
      <c r="O68" s="90">
        <f t="shared" si="9"/>
        <v>0</v>
      </c>
      <c r="P68" s="30">
        <v>0</v>
      </c>
      <c r="Q68" s="90">
        <f t="shared" si="10"/>
        <v>0</v>
      </c>
      <c r="R68" s="30">
        <v>2647059</v>
      </c>
      <c r="S68" s="90">
        <f t="shared" si="11"/>
        <v>0.15000000849999992</v>
      </c>
      <c r="T68" s="74" t="s">
        <v>409</v>
      </c>
      <c r="U68" s="81"/>
      <c r="V68" s="82"/>
      <c r="W68" s="42" t="s">
        <v>216</v>
      </c>
      <c r="X68" s="38" t="s">
        <v>328</v>
      </c>
      <c r="Y68" s="42" t="s">
        <v>65</v>
      </c>
      <c r="Z68" s="42" t="s">
        <v>65</v>
      </c>
      <c r="AA68" s="42" t="s">
        <v>65</v>
      </c>
      <c r="AB68" s="42" t="s">
        <v>213</v>
      </c>
      <c r="AC68" s="38" t="s">
        <v>475</v>
      </c>
      <c r="AD68" s="39" t="s">
        <v>467</v>
      </c>
      <c r="AE68" s="38" t="s">
        <v>757</v>
      </c>
      <c r="AF68" s="96">
        <v>2</v>
      </c>
      <c r="AG68" s="86" t="s">
        <v>316</v>
      </c>
      <c r="AH68" s="96">
        <v>10</v>
      </c>
      <c r="AI68" s="42" t="s">
        <v>658</v>
      </c>
    </row>
    <row r="69" spans="1:35" s="71" customFormat="1" ht="53.25" customHeight="1" x14ac:dyDescent="0.2">
      <c r="A69" s="57">
        <v>103</v>
      </c>
      <c r="B69" s="53" t="s">
        <v>203</v>
      </c>
      <c r="C69" s="54" t="s">
        <v>204</v>
      </c>
      <c r="D69" s="28" t="s">
        <v>7</v>
      </c>
      <c r="E69" s="29" t="s">
        <v>16</v>
      </c>
      <c r="F69" s="28" t="s">
        <v>3</v>
      </c>
      <c r="G69" s="30">
        <f t="shared" si="12"/>
        <v>112941177</v>
      </c>
      <c r="H69" s="30">
        <f t="shared" ref="H69:H84" si="14">I69+J69+K69</f>
        <v>96000000</v>
      </c>
      <c r="I69" s="31">
        <v>96000000</v>
      </c>
      <c r="J69" s="31">
        <v>0</v>
      </c>
      <c r="K69" s="31">
        <v>0</v>
      </c>
      <c r="L69" s="33">
        <f t="shared" si="7"/>
        <v>0.84999999601562504</v>
      </c>
      <c r="M69" s="34">
        <f t="shared" si="8"/>
        <v>16941177</v>
      </c>
      <c r="N69" s="31">
        <v>0</v>
      </c>
      <c r="O69" s="33">
        <f t="shared" si="9"/>
        <v>0</v>
      </c>
      <c r="P69" s="31">
        <v>16941177</v>
      </c>
      <c r="Q69" s="33">
        <f t="shared" si="10"/>
        <v>0.15000000398437499</v>
      </c>
      <c r="R69" s="31">
        <v>0</v>
      </c>
      <c r="S69" s="33">
        <f t="shared" si="11"/>
        <v>0</v>
      </c>
      <c r="T69" s="60" t="s">
        <v>129</v>
      </c>
      <c r="U69" s="60" t="s">
        <v>129</v>
      </c>
      <c r="V69" s="60" t="s">
        <v>129</v>
      </c>
      <c r="W69" s="39" t="s">
        <v>213</v>
      </c>
      <c r="X69" s="38" t="s">
        <v>320</v>
      </c>
      <c r="Y69" s="39" t="s">
        <v>213</v>
      </c>
      <c r="Z69" s="38" t="s">
        <v>320</v>
      </c>
      <c r="AA69" s="37" t="s">
        <v>701</v>
      </c>
      <c r="AB69" s="39" t="s">
        <v>570</v>
      </c>
      <c r="AC69" s="38" t="s">
        <v>630</v>
      </c>
      <c r="AD69" s="39" t="s">
        <v>568</v>
      </c>
      <c r="AE69" s="108" t="s">
        <v>732</v>
      </c>
      <c r="AF69" s="96">
        <v>2</v>
      </c>
      <c r="AG69" s="86" t="s">
        <v>316</v>
      </c>
      <c r="AH69" s="96" t="s">
        <v>750</v>
      </c>
      <c r="AI69" s="42" t="s">
        <v>544</v>
      </c>
    </row>
    <row r="70" spans="1:35" ht="36" customHeight="1" x14ac:dyDescent="0.2">
      <c r="A70" s="57">
        <v>5</v>
      </c>
      <c r="B70" s="61" t="s">
        <v>267</v>
      </c>
      <c r="C70" s="62" t="s">
        <v>268</v>
      </c>
      <c r="D70" s="45" t="s">
        <v>7</v>
      </c>
      <c r="E70" s="46" t="s">
        <v>17</v>
      </c>
      <c r="F70" s="45" t="s">
        <v>5</v>
      </c>
      <c r="G70" s="47">
        <f t="shared" si="12"/>
        <v>3287350</v>
      </c>
      <c r="H70" s="47">
        <f t="shared" si="14"/>
        <v>2794247</v>
      </c>
      <c r="I70" s="48">
        <v>0</v>
      </c>
      <c r="J70" s="48">
        <v>0</v>
      </c>
      <c r="K70" s="48">
        <v>2794247</v>
      </c>
      <c r="L70" s="49">
        <f t="shared" si="7"/>
        <v>0.84999984790180538</v>
      </c>
      <c r="M70" s="47">
        <f t="shared" si="8"/>
        <v>493103</v>
      </c>
      <c r="N70" s="48">
        <v>493103</v>
      </c>
      <c r="O70" s="49">
        <f t="shared" si="9"/>
        <v>0.15000015209819459</v>
      </c>
      <c r="P70" s="48">
        <v>0</v>
      </c>
      <c r="Q70" s="49">
        <f t="shared" si="10"/>
        <v>0</v>
      </c>
      <c r="R70" s="48">
        <v>0</v>
      </c>
      <c r="S70" s="49">
        <f t="shared" si="11"/>
        <v>0</v>
      </c>
      <c r="T70" s="50" t="s">
        <v>129</v>
      </c>
      <c r="U70" s="50" t="s">
        <v>129</v>
      </c>
      <c r="V70" s="50" t="s">
        <v>129</v>
      </c>
      <c r="W70" s="58" t="s">
        <v>218</v>
      </c>
      <c r="X70" s="38" t="s">
        <v>483</v>
      </c>
      <c r="Y70" s="58" t="s">
        <v>218</v>
      </c>
      <c r="Z70" s="38" t="s">
        <v>483</v>
      </c>
      <c r="AA70" s="38" t="s">
        <v>716</v>
      </c>
      <c r="AB70" s="58" t="s">
        <v>229</v>
      </c>
      <c r="AC70" s="38" t="s">
        <v>484</v>
      </c>
      <c r="AD70" s="51" t="s">
        <v>467</v>
      </c>
      <c r="AE70" s="108" t="s">
        <v>732</v>
      </c>
      <c r="AF70" s="85">
        <v>2</v>
      </c>
      <c r="AG70" s="109" t="s">
        <v>316</v>
      </c>
      <c r="AH70" s="85">
        <v>4</v>
      </c>
      <c r="AI70" s="51" t="s">
        <v>539</v>
      </c>
    </row>
    <row r="71" spans="1:35" s="71" customFormat="1" ht="51" customHeight="1" x14ac:dyDescent="0.2">
      <c r="A71" s="57">
        <v>83</v>
      </c>
      <c r="B71" s="26" t="s">
        <v>69</v>
      </c>
      <c r="C71" s="27" t="s">
        <v>109</v>
      </c>
      <c r="D71" s="28" t="s">
        <v>7</v>
      </c>
      <c r="E71" s="29" t="s">
        <v>17</v>
      </c>
      <c r="F71" s="28" t="s">
        <v>5</v>
      </c>
      <c r="G71" s="30">
        <f t="shared" si="12"/>
        <v>12936510</v>
      </c>
      <c r="H71" s="30">
        <f t="shared" si="14"/>
        <v>10996033</v>
      </c>
      <c r="I71" s="31">
        <v>0</v>
      </c>
      <c r="J71" s="31">
        <v>0</v>
      </c>
      <c r="K71" s="31">
        <v>10996033</v>
      </c>
      <c r="L71" s="33">
        <f t="shared" si="7"/>
        <v>0.84999996134969946</v>
      </c>
      <c r="M71" s="34">
        <f t="shared" si="8"/>
        <v>1940477</v>
      </c>
      <c r="N71" s="31">
        <v>1940477</v>
      </c>
      <c r="O71" s="33">
        <f t="shared" si="9"/>
        <v>0.15000003865030059</v>
      </c>
      <c r="P71" s="31">
        <v>0</v>
      </c>
      <c r="Q71" s="33">
        <f t="shared" si="10"/>
        <v>0</v>
      </c>
      <c r="R71" s="31">
        <v>0</v>
      </c>
      <c r="S71" s="33">
        <f t="shared" si="11"/>
        <v>0</v>
      </c>
      <c r="T71" s="55" t="s">
        <v>129</v>
      </c>
      <c r="U71" s="55" t="s">
        <v>129</v>
      </c>
      <c r="V71" s="55" t="s">
        <v>129</v>
      </c>
      <c r="W71" s="39" t="s">
        <v>227</v>
      </c>
      <c r="X71" s="38" t="s">
        <v>323</v>
      </c>
      <c r="Y71" s="39" t="s">
        <v>227</v>
      </c>
      <c r="Z71" s="38" t="s">
        <v>323</v>
      </c>
      <c r="AA71" s="57"/>
      <c r="AB71" s="39" t="s">
        <v>228</v>
      </c>
      <c r="AC71" s="38" t="s">
        <v>344</v>
      </c>
      <c r="AD71" s="42" t="s">
        <v>467</v>
      </c>
      <c r="AE71" s="108" t="s">
        <v>732</v>
      </c>
      <c r="AF71" s="96">
        <v>2</v>
      </c>
      <c r="AG71" s="109" t="s">
        <v>316</v>
      </c>
      <c r="AH71" s="96">
        <v>4</v>
      </c>
      <c r="AI71" s="42" t="s">
        <v>534</v>
      </c>
    </row>
    <row r="72" spans="1:35" s="71" customFormat="1" ht="48.75" customHeight="1" x14ac:dyDescent="0.2">
      <c r="A72" s="57">
        <v>4</v>
      </c>
      <c r="B72" s="43" t="s">
        <v>108</v>
      </c>
      <c r="C72" s="44" t="s">
        <v>118</v>
      </c>
      <c r="D72" s="45" t="s">
        <v>7</v>
      </c>
      <c r="E72" s="46" t="s">
        <v>17</v>
      </c>
      <c r="F72" s="45" t="s">
        <v>5</v>
      </c>
      <c r="G72" s="47">
        <f t="shared" si="12"/>
        <v>6490095</v>
      </c>
      <c r="H72" s="47">
        <f t="shared" si="14"/>
        <v>5516580</v>
      </c>
      <c r="I72" s="48">
        <v>0</v>
      </c>
      <c r="J72" s="48">
        <v>0</v>
      </c>
      <c r="K72" s="48">
        <v>5516580</v>
      </c>
      <c r="L72" s="49">
        <f t="shared" ref="L72:L103" si="15">H72/G72</f>
        <v>0.84999988443928787</v>
      </c>
      <c r="M72" s="47">
        <f t="shared" ref="M72:M84" si="16">N72+P72+R72</f>
        <v>973515</v>
      </c>
      <c r="N72" s="48">
        <v>973515</v>
      </c>
      <c r="O72" s="49">
        <f t="shared" ref="O72:O78" si="17">N72/G72</f>
        <v>0.15000011556071213</v>
      </c>
      <c r="P72" s="48">
        <v>0</v>
      </c>
      <c r="Q72" s="49">
        <f t="shared" ref="Q72:Q103" si="18">P72/G72</f>
        <v>0</v>
      </c>
      <c r="R72" s="48">
        <v>0</v>
      </c>
      <c r="S72" s="49">
        <f t="shared" ref="S72:S103" si="19">R72/G72</f>
        <v>0</v>
      </c>
      <c r="T72" s="50" t="s">
        <v>129</v>
      </c>
      <c r="U72" s="50" t="s">
        <v>129</v>
      </c>
      <c r="V72" s="50" t="s">
        <v>129</v>
      </c>
      <c r="W72" s="51" t="s">
        <v>228</v>
      </c>
      <c r="X72" s="38" t="s">
        <v>320</v>
      </c>
      <c r="Y72" s="51" t="s">
        <v>228</v>
      </c>
      <c r="Z72" s="38" t="s">
        <v>320</v>
      </c>
      <c r="AA72" s="37" t="s">
        <v>705</v>
      </c>
      <c r="AB72" s="58" t="s">
        <v>217</v>
      </c>
      <c r="AC72" s="38" t="s">
        <v>377</v>
      </c>
      <c r="AD72" s="51" t="s">
        <v>467</v>
      </c>
      <c r="AE72" s="108" t="s">
        <v>732</v>
      </c>
      <c r="AF72" s="85">
        <v>2</v>
      </c>
      <c r="AG72" s="109" t="s">
        <v>316</v>
      </c>
      <c r="AH72" s="85">
        <v>4</v>
      </c>
      <c r="AI72" s="51" t="s">
        <v>534</v>
      </c>
    </row>
    <row r="73" spans="1:35" ht="51" customHeight="1" x14ac:dyDescent="0.2">
      <c r="A73" s="25">
        <v>36</v>
      </c>
      <c r="B73" s="88" t="s">
        <v>257</v>
      </c>
      <c r="C73" s="44" t="s">
        <v>258</v>
      </c>
      <c r="D73" s="45" t="s">
        <v>7</v>
      </c>
      <c r="E73" s="46" t="s">
        <v>19</v>
      </c>
      <c r="F73" s="45" t="s">
        <v>5</v>
      </c>
      <c r="G73" s="47">
        <f t="shared" si="12"/>
        <v>16692798</v>
      </c>
      <c r="H73" s="47">
        <f t="shared" si="14"/>
        <v>14188878</v>
      </c>
      <c r="I73" s="48">
        <v>0</v>
      </c>
      <c r="J73" s="48">
        <v>0</v>
      </c>
      <c r="K73" s="48">
        <v>14188878</v>
      </c>
      <c r="L73" s="49">
        <f t="shared" si="15"/>
        <v>0.84999998202817761</v>
      </c>
      <c r="M73" s="47">
        <f t="shared" si="16"/>
        <v>2503920</v>
      </c>
      <c r="N73" s="48">
        <v>2503920</v>
      </c>
      <c r="O73" s="49">
        <f t="shared" si="17"/>
        <v>0.15000001797182233</v>
      </c>
      <c r="P73" s="48">
        <v>0</v>
      </c>
      <c r="Q73" s="49">
        <f t="shared" si="18"/>
        <v>0</v>
      </c>
      <c r="R73" s="48">
        <v>0</v>
      </c>
      <c r="S73" s="49">
        <f t="shared" si="19"/>
        <v>0</v>
      </c>
      <c r="T73" s="107" t="s">
        <v>129</v>
      </c>
      <c r="U73" s="107" t="s">
        <v>129</v>
      </c>
      <c r="V73" s="107" t="s">
        <v>129</v>
      </c>
      <c r="W73" s="51" t="s">
        <v>218</v>
      </c>
      <c r="X73" s="38" t="s">
        <v>445</v>
      </c>
      <c r="Y73" s="51" t="s">
        <v>218</v>
      </c>
      <c r="Z73" s="38" t="s">
        <v>445</v>
      </c>
      <c r="AA73" s="110"/>
      <c r="AB73" s="51" t="s">
        <v>229</v>
      </c>
      <c r="AC73" s="38" t="s">
        <v>448</v>
      </c>
      <c r="AD73" s="51" t="s">
        <v>467</v>
      </c>
      <c r="AE73" s="108" t="s">
        <v>732</v>
      </c>
      <c r="AF73" s="85">
        <v>2</v>
      </c>
      <c r="AG73" s="86" t="s">
        <v>316</v>
      </c>
      <c r="AH73" s="85">
        <v>4</v>
      </c>
      <c r="AI73" s="51" t="s">
        <v>539</v>
      </c>
    </row>
    <row r="74" spans="1:35" ht="42.75" customHeight="1" x14ac:dyDescent="0.2">
      <c r="A74" s="25">
        <v>46</v>
      </c>
      <c r="B74" s="88" t="s">
        <v>259</v>
      </c>
      <c r="C74" s="44" t="s">
        <v>260</v>
      </c>
      <c r="D74" s="45" t="s">
        <v>155</v>
      </c>
      <c r="E74" s="46" t="s">
        <v>19</v>
      </c>
      <c r="F74" s="45" t="s">
        <v>5</v>
      </c>
      <c r="G74" s="47">
        <f t="shared" si="12"/>
        <v>38949860</v>
      </c>
      <c r="H74" s="47">
        <f t="shared" si="14"/>
        <v>33107381</v>
      </c>
      <c r="I74" s="48">
        <v>0</v>
      </c>
      <c r="J74" s="48">
        <v>0</v>
      </c>
      <c r="K74" s="48">
        <v>33107381</v>
      </c>
      <c r="L74" s="49">
        <f t="shared" si="15"/>
        <v>0.85</v>
      </c>
      <c r="M74" s="47">
        <f t="shared" si="16"/>
        <v>5842479</v>
      </c>
      <c r="N74" s="48">
        <v>5842479</v>
      </c>
      <c r="O74" s="49">
        <f t="shared" si="17"/>
        <v>0.15</v>
      </c>
      <c r="P74" s="48">
        <v>0</v>
      </c>
      <c r="Q74" s="49">
        <f t="shared" si="18"/>
        <v>0</v>
      </c>
      <c r="R74" s="48">
        <v>0</v>
      </c>
      <c r="S74" s="49">
        <f t="shared" si="19"/>
        <v>0</v>
      </c>
      <c r="T74" s="107" t="s">
        <v>129</v>
      </c>
      <c r="U74" s="107" t="s">
        <v>129</v>
      </c>
      <c r="V74" s="107" t="s">
        <v>129</v>
      </c>
      <c r="W74" s="51" t="s">
        <v>218</v>
      </c>
      <c r="X74" s="38" t="s">
        <v>445</v>
      </c>
      <c r="Y74" s="51" t="s">
        <v>218</v>
      </c>
      <c r="Z74" s="38" t="s">
        <v>445</v>
      </c>
      <c r="AA74" s="110"/>
      <c r="AB74" s="51" t="s">
        <v>229</v>
      </c>
      <c r="AC74" s="38" t="s">
        <v>448</v>
      </c>
      <c r="AD74" s="51" t="s">
        <v>467</v>
      </c>
      <c r="AE74" s="108" t="s">
        <v>732</v>
      </c>
      <c r="AF74" s="85">
        <v>3</v>
      </c>
      <c r="AG74" s="86" t="s">
        <v>316</v>
      </c>
      <c r="AH74" s="85">
        <v>4</v>
      </c>
      <c r="AI74" s="51" t="s">
        <v>539</v>
      </c>
    </row>
    <row r="75" spans="1:35" s="71" customFormat="1" ht="42" customHeight="1" x14ac:dyDescent="0.2">
      <c r="A75" s="25">
        <v>52</v>
      </c>
      <c r="B75" s="43" t="s">
        <v>46</v>
      </c>
      <c r="C75" s="44" t="s">
        <v>290</v>
      </c>
      <c r="D75" s="45" t="s">
        <v>7</v>
      </c>
      <c r="E75" s="46" t="s">
        <v>14</v>
      </c>
      <c r="F75" s="45" t="s">
        <v>4</v>
      </c>
      <c r="G75" s="47">
        <f t="shared" si="12"/>
        <v>23753594</v>
      </c>
      <c r="H75" s="47">
        <f t="shared" si="14"/>
        <v>20190555</v>
      </c>
      <c r="I75" s="48">
        <v>0</v>
      </c>
      <c r="J75" s="48">
        <v>20190555</v>
      </c>
      <c r="K75" s="48">
        <v>0</v>
      </c>
      <c r="L75" s="49">
        <f t="shared" si="15"/>
        <v>0.8500000042098893</v>
      </c>
      <c r="M75" s="47">
        <f t="shared" si="16"/>
        <v>3563039</v>
      </c>
      <c r="N75" s="48">
        <v>3563039</v>
      </c>
      <c r="O75" s="49">
        <f t="shared" si="17"/>
        <v>0.14999999579011075</v>
      </c>
      <c r="P75" s="48">
        <v>0</v>
      </c>
      <c r="Q75" s="49">
        <f t="shared" si="18"/>
        <v>0</v>
      </c>
      <c r="R75" s="48">
        <v>0</v>
      </c>
      <c r="S75" s="49">
        <f t="shared" si="19"/>
        <v>0</v>
      </c>
      <c r="T75" s="58">
        <v>42173</v>
      </c>
      <c r="U75" s="102" t="s">
        <v>611</v>
      </c>
      <c r="V75" s="111" t="s">
        <v>612</v>
      </c>
      <c r="W75" s="51" t="s">
        <v>229</v>
      </c>
      <c r="X75" s="112" t="s">
        <v>443</v>
      </c>
      <c r="Y75" s="51" t="s">
        <v>229</v>
      </c>
      <c r="Z75" s="38" t="s">
        <v>443</v>
      </c>
      <c r="AA75" s="57"/>
      <c r="AB75" s="51" t="s">
        <v>215</v>
      </c>
      <c r="AC75" s="38" t="s">
        <v>450</v>
      </c>
      <c r="AD75" s="51" t="s">
        <v>465</v>
      </c>
      <c r="AE75" s="108" t="s">
        <v>732</v>
      </c>
      <c r="AF75" s="85">
        <v>3</v>
      </c>
      <c r="AG75" s="86" t="s">
        <v>316</v>
      </c>
      <c r="AH75" s="85">
        <v>4</v>
      </c>
      <c r="AI75" s="51" t="s">
        <v>544</v>
      </c>
    </row>
    <row r="76" spans="1:35" ht="43.5" customHeight="1" x14ac:dyDescent="0.2">
      <c r="A76" s="57">
        <v>65</v>
      </c>
      <c r="B76" s="43" t="s">
        <v>46</v>
      </c>
      <c r="C76" s="44" t="s">
        <v>291</v>
      </c>
      <c r="D76" s="45" t="s">
        <v>7</v>
      </c>
      <c r="E76" s="46" t="s">
        <v>14</v>
      </c>
      <c r="F76" s="45" t="s">
        <v>4</v>
      </c>
      <c r="G76" s="47">
        <f t="shared" si="12"/>
        <v>17647059</v>
      </c>
      <c r="H76" s="47">
        <f t="shared" si="14"/>
        <v>15000000</v>
      </c>
      <c r="I76" s="48">
        <v>0</v>
      </c>
      <c r="J76" s="48">
        <v>15000000</v>
      </c>
      <c r="K76" s="48">
        <v>0</v>
      </c>
      <c r="L76" s="49">
        <f t="shared" si="15"/>
        <v>0.84999999150000005</v>
      </c>
      <c r="M76" s="47">
        <f t="shared" si="16"/>
        <v>2647059</v>
      </c>
      <c r="N76" s="48">
        <v>2647059</v>
      </c>
      <c r="O76" s="49">
        <f t="shared" si="17"/>
        <v>0.15000000849999992</v>
      </c>
      <c r="P76" s="48">
        <v>0</v>
      </c>
      <c r="Q76" s="49">
        <f t="shared" si="18"/>
        <v>0</v>
      </c>
      <c r="R76" s="48">
        <v>0</v>
      </c>
      <c r="S76" s="49">
        <f t="shared" si="19"/>
        <v>0</v>
      </c>
      <c r="T76" s="58">
        <v>42173</v>
      </c>
      <c r="U76" s="102"/>
      <c r="V76" s="111"/>
      <c r="W76" s="51" t="s">
        <v>229</v>
      </c>
      <c r="X76" s="112" t="s">
        <v>443</v>
      </c>
      <c r="Y76" s="51" t="s">
        <v>229</v>
      </c>
      <c r="Z76" s="38" t="s">
        <v>443</v>
      </c>
      <c r="AA76" s="57"/>
      <c r="AB76" s="51" t="s">
        <v>215</v>
      </c>
      <c r="AC76" s="38" t="s">
        <v>450</v>
      </c>
      <c r="AD76" s="51" t="s">
        <v>465</v>
      </c>
      <c r="AE76" s="108" t="s">
        <v>732</v>
      </c>
      <c r="AF76" s="85">
        <v>3</v>
      </c>
      <c r="AG76" s="86" t="s">
        <v>316</v>
      </c>
      <c r="AH76" s="85">
        <v>4</v>
      </c>
      <c r="AI76" s="51" t="s">
        <v>544</v>
      </c>
    </row>
    <row r="77" spans="1:35" ht="38.25" customHeight="1" x14ac:dyDescent="0.2">
      <c r="A77" s="25">
        <v>80</v>
      </c>
      <c r="B77" s="53" t="s">
        <v>174</v>
      </c>
      <c r="C77" s="54" t="s">
        <v>175</v>
      </c>
      <c r="D77" s="53" t="s">
        <v>7</v>
      </c>
      <c r="E77" s="73" t="s">
        <v>11</v>
      </c>
      <c r="F77" s="53" t="s">
        <v>4</v>
      </c>
      <c r="G77" s="30">
        <f t="shared" si="12"/>
        <v>5648462</v>
      </c>
      <c r="H77" s="30">
        <f t="shared" si="14"/>
        <v>4801192</v>
      </c>
      <c r="I77" s="30">
        <v>0</v>
      </c>
      <c r="J77" s="34">
        <v>4801192</v>
      </c>
      <c r="K77" s="34">
        <v>0</v>
      </c>
      <c r="L77" s="33">
        <f t="shared" si="15"/>
        <v>0.84999987607246008</v>
      </c>
      <c r="M77" s="34">
        <f t="shared" si="16"/>
        <v>847270</v>
      </c>
      <c r="N77" s="34">
        <v>847270</v>
      </c>
      <c r="O77" s="33">
        <f t="shared" si="17"/>
        <v>0.15000012392753992</v>
      </c>
      <c r="P77" s="34">
        <v>0</v>
      </c>
      <c r="Q77" s="33">
        <f t="shared" si="18"/>
        <v>0</v>
      </c>
      <c r="R77" s="34">
        <v>0</v>
      </c>
      <c r="S77" s="33">
        <f t="shared" si="19"/>
        <v>0</v>
      </c>
      <c r="T77" s="74" t="s">
        <v>405</v>
      </c>
      <c r="U77" s="81"/>
      <c r="V77" s="82"/>
      <c r="W77" s="39" t="s">
        <v>213</v>
      </c>
      <c r="X77" s="38" t="s">
        <v>443</v>
      </c>
      <c r="Y77" s="39" t="s">
        <v>213</v>
      </c>
      <c r="Z77" s="38" t="s">
        <v>443</v>
      </c>
      <c r="AA77" s="113"/>
      <c r="AB77" s="39" t="s">
        <v>214</v>
      </c>
      <c r="AC77" s="38" t="s">
        <v>512</v>
      </c>
      <c r="AD77" s="42" t="s">
        <v>466</v>
      </c>
      <c r="AE77" s="108" t="s">
        <v>731</v>
      </c>
      <c r="AF77" s="96">
        <v>2</v>
      </c>
      <c r="AG77" s="86" t="s">
        <v>316</v>
      </c>
      <c r="AH77" s="96">
        <v>4</v>
      </c>
      <c r="AI77" s="42" t="s">
        <v>534</v>
      </c>
    </row>
    <row r="78" spans="1:35" s="71" customFormat="1" ht="40.5" customHeight="1" x14ac:dyDescent="0.2">
      <c r="A78" s="57">
        <v>95</v>
      </c>
      <c r="B78" s="26" t="s">
        <v>98</v>
      </c>
      <c r="C78" s="27" t="s">
        <v>110</v>
      </c>
      <c r="D78" s="28" t="s">
        <v>7</v>
      </c>
      <c r="E78" s="29" t="s">
        <v>2</v>
      </c>
      <c r="F78" s="28" t="s">
        <v>5</v>
      </c>
      <c r="G78" s="30">
        <f t="shared" si="12"/>
        <v>4232693</v>
      </c>
      <c r="H78" s="30">
        <f t="shared" si="14"/>
        <v>3597789</v>
      </c>
      <c r="I78" s="31">
        <v>0</v>
      </c>
      <c r="J78" s="31">
        <v>0</v>
      </c>
      <c r="K78" s="31">
        <v>3597789</v>
      </c>
      <c r="L78" s="33">
        <f t="shared" si="15"/>
        <v>0.84999998818718958</v>
      </c>
      <c r="M78" s="34">
        <f t="shared" si="16"/>
        <v>634904</v>
      </c>
      <c r="N78" s="31">
        <v>634904</v>
      </c>
      <c r="O78" s="33">
        <f t="shared" si="17"/>
        <v>0.15000001181281042</v>
      </c>
      <c r="P78" s="31">
        <v>0</v>
      </c>
      <c r="Q78" s="33">
        <f t="shared" si="18"/>
        <v>0</v>
      </c>
      <c r="R78" s="31">
        <v>0</v>
      </c>
      <c r="S78" s="33">
        <f t="shared" si="19"/>
        <v>0</v>
      </c>
      <c r="T78" s="35" t="s">
        <v>427</v>
      </c>
      <c r="U78" s="114"/>
      <c r="V78" s="106"/>
      <c r="W78" s="36" t="s">
        <v>585</v>
      </c>
      <c r="X78" s="38" t="s">
        <v>632</v>
      </c>
      <c r="Y78" s="36" t="s">
        <v>465</v>
      </c>
      <c r="Z78" s="38" t="s">
        <v>632</v>
      </c>
      <c r="AA78" s="57"/>
      <c r="AB78" s="36" t="s">
        <v>465</v>
      </c>
      <c r="AC78" s="38" t="s">
        <v>633</v>
      </c>
      <c r="AD78" s="39" t="s">
        <v>466</v>
      </c>
      <c r="AE78" s="108" t="s">
        <v>731</v>
      </c>
      <c r="AF78" s="115">
        <v>2</v>
      </c>
      <c r="AG78" s="86" t="s">
        <v>316</v>
      </c>
      <c r="AH78" s="96">
        <v>4</v>
      </c>
      <c r="AI78" s="42" t="s">
        <v>539</v>
      </c>
    </row>
    <row r="79" spans="1:35" ht="38.25" customHeight="1" x14ac:dyDescent="0.2">
      <c r="A79" s="25">
        <v>98</v>
      </c>
      <c r="B79" s="43" t="s">
        <v>170</v>
      </c>
      <c r="C79" s="62" t="s">
        <v>172</v>
      </c>
      <c r="D79" s="61" t="s">
        <v>155</v>
      </c>
      <c r="E79" s="91" t="s">
        <v>11</v>
      </c>
      <c r="F79" s="61" t="s">
        <v>4</v>
      </c>
      <c r="G79" s="47">
        <f t="shared" si="12"/>
        <v>171428571</v>
      </c>
      <c r="H79" s="47">
        <f t="shared" si="14"/>
        <v>60000000</v>
      </c>
      <c r="I79" s="47">
        <v>0</v>
      </c>
      <c r="J79" s="47">
        <v>60000000</v>
      </c>
      <c r="K79" s="47">
        <v>0</v>
      </c>
      <c r="L79" s="49">
        <f t="shared" si="15"/>
        <v>0.35000000087499999</v>
      </c>
      <c r="M79" s="47">
        <f t="shared" si="16"/>
        <v>111428571</v>
      </c>
      <c r="N79" s="47">
        <v>0</v>
      </c>
      <c r="O79" s="49">
        <v>0</v>
      </c>
      <c r="P79" s="47">
        <v>0</v>
      </c>
      <c r="Q79" s="49">
        <f t="shared" si="18"/>
        <v>0</v>
      </c>
      <c r="R79" s="47">
        <v>111428571</v>
      </c>
      <c r="S79" s="49">
        <f t="shared" si="19"/>
        <v>0.64999999912499995</v>
      </c>
      <c r="T79" s="97" t="s">
        <v>405</v>
      </c>
      <c r="U79" s="81"/>
      <c r="V79" s="82"/>
      <c r="W79" s="51" t="s">
        <v>216</v>
      </c>
      <c r="X79" s="38" t="s">
        <v>323</v>
      </c>
      <c r="Y79" s="51" t="s">
        <v>216</v>
      </c>
      <c r="Z79" s="38" t="s">
        <v>327</v>
      </c>
      <c r="AA79" s="67">
        <v>42356</v>
      </c>
      <c r="AB79" s="51" t="s">
        <v>465</v>
      </c>
      <c r="AC79" s="38" t="s">
        <v>661</v>
      </c>
      <c r="AD79" s="51" t="s">
        <v>540</v>
      </c>
      <c r="AE79" s="108" t="s">
        <v>731</v>
      </c>
      <c r="AF79" s="85">
        <v>2</v>
      </c>
      <c r="AG79" s="86" t="s">
        <v>316</v>
      </c>
      <c r="AH79" s="85">
        <v>4</v>
      </c>
      <c r="AI79" s="51" t="s">
        <v>534</v>
      </c>
    </row>
    <row r="80" spans="1:35" s="71" customFormat="1" ht="48" customHeight="1" x14ac:dyDescent="0.2">
      <c r="A80" s="57">
        <v>51</v>
      </c>
      <c r="B80" s="61" t="s">
        <v>177</v>
      </c>
      <c r="C80" s="62" t="s">
        <v>248</v>
      </c>
      <c r="D80" s="61" t="s">
        <v>7</v>
      </c>
      <c r="E80" s="91" t="s">
        <v>11</v>
      </c>
      <c r="F80" s="61" t="s">
        <v>4</v>
      </c>
      <c r="G80" s="47">
        <f t="shared" si="12"/>
        <v>30000000</v>
      </c>
      <c r="H80" s="47">
        <f t="shared" si="14"/>
        <v>5000000</v>
      </c>
      <c r="I80" s="47">
        <v>0</v>
      </c>
      <c r="J80" s="47">
        <v>5000000</v>
      </c>
      <c r="K80" s="47">
        <v>0</v>
      </c>
      <c r="L80" s="49">
        <f t="shared" si="15"/>
        <v>0.16666666666666666</v>
      </c>
      <c r="M80" s="47">
        <f t="shared" si="16"/>
        <v>25000000</v>
      </c>
      <c r="N80" s="47">
        <v>3000000</v>
      </c>
      <c r="O80" s="49">
        <f t="shared" ref="O80:O110" si="20">N80/G80</f>
        <v>0.1</v>
      </c>
      <c r="P80" s="47">
        <v>0</v>
      </c>
      <c r="Q80" s="49">
        <f t="shared" si="18"/>
        <v>0</v>
      </c>
      <c r="R80" s="47">
        <v>22000000</v>
      </c>
      <c r="S80" s="49">
        <f t="shared" si="19"/>
        <v>0.73333333333333328</v>
      </c>
      <c r="T80" s="45" t="s">
        <v>408</v>
      </c>
      <c r="U80" s="116"/>
      <c r="V80" s="65"/>
      <c r="W80" s="51" t="s">
        <v>216</v>
      </c>
      <c r="X80" s="38" t="s">
        <v>328</v>
      </c>
      <c r="Y80" s="51" t="s">
        <v>65</v>
      </c>
      <c r="Z80" s="51" t="s">
        <v>65</v>
      </c>
      <c r="AA80" s="51" t="s">
        <v>65</v>
      </c>
      <c r="AB80" s="51" t="s">
        <v>566</v>
      </c>
      <c r="AC80" s="38" t="s">
        <v>565</v>
      </c>
      <c r="AD80" s="51" t="s">
        <v>540</v>
      </c>
      <c r="AE80" s="108" t="s">
        <v>731</v>
      </c>
      <c r="AF80" s="85">
        <v>0</v>
      </c>
      <c r="AG80" s="86" t="s">
        <v>316</v>
      </c>
      <c r="AH80" s="85">
        <v>1</v>
      </c>
      <c r="AI80" s="51" t="s">
        <v>541</v>
      </c>
    </row>
    <row r="81" spans="1:35" s="71" customFormat="1" ht="35.25" customHeight="1" x14ac:dyDescent="0.2">
      <c r="A81" s="57">
        <v>25</v>
      </c>
      <c r="B81" s="61" t="s">
        <v>236</v>
      </c>
      <c r="C81" s="62" t="s">
        <v>237</v>
      </c>
      <c r="D81" s="61" t="s">
        <v>7</v>
      </c>
      <c r="E81" s="91" t="s">
        <v>11</v>
      </c>
      <c r="F81" s="61" t="s">
        <v>4</v>
      </c>
      <c r="G81" s="47">
        <f t="shared" si="12"/>
        <v>30000000</v>
      </c>
      <c r="H81" s="47">
        <f t="shared" si="14"/>
        <v>13000000</v>
      </c>
      <c r="I81" s="47">
        <v>0</v>
      </c>
      <c r="J81" s="47">
        <v>13000000</v>
      </c>
      <c r="K81" s="47">
        <v>0</v>
      </c>
      <c r="L81" s="49">
        <f t="shared" si="15"/>
        <v>0.43333333333333335</v>
      </c>
      <c r="M81" s="47">
        <f t="shared" si="16"/>
        <v>17000000</v>
      </c>
      <c r="N81" s="47">
        <v>0</v>
      </c>
      <c r="O81" s="49">
        <f t="shared" si="20"/>
        <v>0</v>
      </c>
      <c r="P81" s="47">
        <v>0</v>
      </c>
      <c r="Q81" s="49">
        <f t="shared" si="18"/>
        <v>0</v>
      </c>
      <c r="R81" s="47">
        <v>17000000</v>
      </c>
      <c r="S81" s="49">
        <f t="shared" si="19"/>
        <v>0.56666666666666665</v>
      </c>
      <c r="T81" s="45" t="s">
        <v>408</v>
      </c>
      <c r="U81" s="116"/>
      <c r="V81" s="65"/>
      <c r="W81" s="51" t="s">
        <v>216</v>
      </c>
      <c r="X81" s="38" t="s">
        <v>328</v>
      </c>
      <c r="Y81" s="51" t="s">
        <v>65</v>
      </c>
      <c r="Z81" s="51" t="s">
        <v>65</v>
      </c>
      <c r="AA81" s="51" t="s">
        <v>65</v>
      </c>
      <c r="AB81" s="51" t="s">
        <v>217</v>
      </c>
      <c r="AC81" s="38" t="s">
        <v>476</v>
      </c>
      <c r="AD81" s="51" t="s">
        <v>540</v>
      </c>
      <c r="AE81" s="108" t="s">
        <v>731</v>
      </c>
      <c r="AF81" s="85">
        <v>0</v>
      </c>
      <c r="AG81" s="86" t="s">
        <v>316</v>
      </c>
      <c r="AH81" s="85">
        <v>1</v>
      </c>
      <c r="AI81" s="51" t="s">
        <v>541</v>
      </c>
    </row>
    <row r="82" spans="1:35" ht="46.5" customHeight="1" x14ac:dyDescent="0.2">
      <c r="A82" s="25">
        <v>28</v>
      </c>
      <c r="B82" s="70" t="s">
        <v>189</v>
      </c>
      <c r="C82" s="72" t="s">
        <v>689</v>
      </c>
      <c r="D82" s="70" t="s">
        <v>7</v>
      </c>
      <c r="E82" s="73" t="s">
        <v>11</v>
      </c>
      <c r="F82" s="70" t="s">
        <v>4</v>
      </c>
      <c r="G82" s="34">
        <f t="shared" si="12"/>
        <v>35294118</v>
      </c>
      <c r="H82" s="34">
        <f t="shared" si="14"/>
        <v>30000000</v>
      </c>
      <c r="I82" s="34">
        <v>0</v>
      </c>
      <c r="J82" s="34">
        <v>30000000</v>
      </c>
      <c r="K82" s="30">
        <v>0</v>
      </c>
      <c r="L82" s="90">
        <f t="shared" si="15"/>
        <v>0.84999999150000005</v>
      </c>
      <c r="M82" s="30">
        <f t="shared" si="16"/>
        <v>5294118</v>
      </c>
      <c r="N82" s="30">
        <v>0</v>
      </c>
      <c r="O82" s="90">
        <f t="shared" si="20"/>
        <v>0</v>
      </c>
      <c r="P82" s="30">
        <v>0</v>
      </c>
      <c r="Q82" s="90">
        <f t="shared" si="18"/>
        <v>0</v>
      </c>
      <c r="R82" s="30">
        <v>5294118</v>
      </c>
      <c r="S82" s="90">
        <f t="shared" si="19"/>
        <v>0.15000000849999992</v>
      </c>
      <c r="T82" s="74" t="s">
        <v>409</v>
      </c>
      <c r="U82" s="81" t="s">
        <v>224</v>
      </c>
      <c r="V82" s="82" t="s">
        <v>602</v>
      </c>
      <c r="W82" s="42" t="s">
        <v>691</v>
      </c>
      <c r="X82" s="38" t="s">
        <v>328</v>
      </c>
      <c r="Y82" s="42" t="s">
        <v>65</v>
      </c>
      <c r="Z82" s="42" t="s">
        <v>65</v>
      </c>
      <c r="AA82" s="42" t="s">
        <v>65</v>
      </c>
      <c r="AB82" s="42" t="s">
        <v>465</v>
      </c>
      <c r="AC82" s="38" t="s">
        <v>474</v>
      </c>
      <c r="AD82" s="39" t="s">
        <v>540</v>
      </c>
      <c r="AE82" s="108" t="s">
        <v>731</v>
      </c>
      <c r="AF82" s="96">
        <v>2</v>
      </c>
      <c r="AG82" s="86" t="s">
        <v>316</v>
      </c>
      <c r="AH82" s="96">
        <v>10</v>
      </c>
      <c r="AI82" s="42" t="s">
        <v>656</v>
      </c>
    </row>
    <row r="83" spans="1:35" ht="54.75" customHeight="1" x14ac:dyDescent="0.2">
      <c r="A83" s="57">
        <v>43</v>
      </c>
      <c r="B83" s="70" t="s">
        <v>189</v>
      </c>
      <c r="C83" s="72" t="s">
        <v>690</v>
      </c>
      <c r="D83" s="70" t="s">
        <v>7</v>
      </c>
      <c r="E83" s="73" t="s">
        <v>11</v>
      </c>
      <c r="F83" s="70" t="s">
        <v>4</v>
      </c>
      <c r="G83" s="34">
        <f t="shared" si="12"/>
        <v>35294118</v>
      </c>
      <c r="H83" s="34">
        <f t="shared" si="14"/>
        <v>30000000</v>
      </c>
      <c r="I83" s="34">
        <v>0</v>
      </c>
      <c r="J83" s="34">
        <v>30000000</v>
      </c>
      <c r="K83" s="30">
        <v>0</v>
      </c>
      <c r="L83" s="90">
        <f t="shared" si="15"/>
        <v>0.84999999150000005</v>
      </c>
      <c r="M83" s="30">
        <f t="shared" si="16"/>
        <v>5294118</v>
      </c>
      <c r="N83" s="30">
        <v>0</v>
      </c>
      <c r="O83" s="90">
        <f t="shared" si="20"/>
        <v>0</v>
      </c>
      <c r="P83" s="30">
        <v>0</v>
      </c>
      <c r="Q83" s="90">
        <f t="shared" si="18"/>
        <v>0</v>
      </c>
      <c r="R83" s="30">
        <v>5294118</v>
      </c>
      <c r="S83" s="90">
        <f t="shared" si="19"/>
        <v>0.15000000849999992</v>
      </c>
      <c r="T83" s="74" t="s">
        <v>409</v>
      </c>
      <c r="U83" s="81"/>
      <c r="V83" s="82"/>
      <c r="W83" s="42" t="s">
        <v>216</v>
      </c>
      <c r="X83" s="38" t="s">
        <v>328</v>
      </c>
      <c r="Y83" s="42" t="s">
        <v>65</v>
      </c>
      <c r="Z83" s="42" t="s">
        <v>65</v>
      </c>
      <c r="AA83" s="42" t="s">
        <v>65</v>
      </c>
      <c r="AB83" s="42" t="s">
        <v>465</v>
      </c>
      <c r="AC83" s="38" t="s">
        <v>474</v>
      </c>
      <c r="AD83" s="39" t="s">
        <v>540</v>
      </c>
      <c r="AE83" s="108" t="s">
        <v>731</v>
      </c>
      <c r="AF83" s="96">
        <v>2</v>
      </c>
      <c r="AG83" s="86" t="s">
        <v>316</v>
      </c>
      <c r="AH83" s="96">
        <v>10</v>
      </c>
      <c r="AI83" s="42" t="s">
        <v>656</v>
      </c>
    </row>
    <row r="84" spans="1:35" ht="41.25" customHeight="1" x14ac:dyDescent="0.2">
      <c r="A84" s="25">
        <v>94</v>
      </c>
      <c r="B84" s="26" t="s">
        <v>35</v>
      </c>
      <c r="C84" s="27" t="s">
        <v>516</v>
      </c>
      <c r="D84" s="28" t="s">
        <v>7</v>
      </c>
      <c r="E84" s="29" t="s">
        <v>17</v>
      </c>
      <c r="F84" s="28" t="s">
        <v>4</v>
      </c>
      <c r="G84" s="30">
        <f t="shared" si="12"/>
        <v>104786645</v>
      </c>
      <c r="H84" s="30">
        <f t="shared" si="14"/>
        <v>89068648</v>
      </c>
      <c r="I84" s="31">
        <v>0</v>
      </c>
      <c r="J84" s="31">
        <v>89068648</v>
      </c>
      <c r="K84" s="31">
        <v>0</v>
      </c>
      <c r="L84" s="33">
        <f t="shared" si="15"/>
        <v>0.84999999761419975</v>
      </c>
      <c r="M84" s="34">
        <f t="shared" si="16"/>
        <v>15717997</v>
      </c>
      <c r="N84" s="30">
        <v>15717997</v>
      </c>
      <c r="O84" s="33">
        <f t="shared" si="20"/>
        <v>0.15000000238580022</v>
      </c>
      <c r="P84" s="31">
        <v>0</v>
      </c>
      <c r="Q84" s="33">
        <f t="shared" si="18"/>
        <v>0</v>
      </c>
      <c r="R84" s="31">
        <v>0</v>
      </c>
      <c r="S84" s="33">
        <f t="shared" si="19"/>
        <v>0</v>
      </c>
      <c r="T84" s="117" t="s">
        <v>426</v>
      </c>
      <c r="U84" s="60" t="s">
        <v>270</v>
      </c>
      <c r="V84" s="95" t="s">
        <v>614</v>
      </c>
      <c r="W84" s="118" t="s">
        <v>214</v>
      </c>
      <c r="X84" s="119" t="s">
        <v>615</v>
      </c>
      <c r="Y84" s="39" t="s">
        <v>214</v>
      </c>
      <c r="Z84" s="119" t="s">
        <v>615</v>
      </c>
      <c r="AA84" s="67">
        <v>42331</v>
      </c>
      <c r="AB84" s="118" t="s">
        <v>218</v>
      </c>
      <c r="AC84" s="119" t="s">
        <v>442</v>
      </c>
      <c r="AD84" s="42" t="s">
        <v>540</v>
      </c>
      <c r="AE84" s="108" t="s">
        <v>731</v>
      </c>
      <c r="AF84" s="96">
        <v>2</v>
      </c>
      <c r="AG84" s="109" t="s">
        <v>316</v>
      </c>
      <c r="AH84" s="96">
        <v>4</v>
      </c>
      <c r="AI84" s="42" t="s">
        <v>534</v>
      </c>
    </row>
    <row r="85" spans="1:35" ht="35.25" customHeight="1" x14ac:dyDescent="0.2">
      <c r="A85" s="25">
        <v>104</v>
      </c>
      <c r="B85" s="26" t="s">
        <v>722</v>
      </c>
      <c r="C85" s="27" t="s">
        <v>531</v>
      </c>
      <c r="D85" s="28" t="s">
        <v>7</v>
      </c>
      <c r="E85" s="29" t="s">
        <v>17</v>
      </c>
      <c r="F85" s="28" t="s">
        <v>4</v>
      </c>
      <c r="G85" s="30">
        <v>162810957</v>
      </c>
      <c r="H85" s="30">
        <v>138389313</v>
      </c>
      <c r="I85" s="30">
        <v>0</v>
      </c>
      <c r="J85" s="30">
        <v>138389313</v>
      </c>
      <c r="K85" s="30">
        <v>0</v>
      </c>
      <c r="L85" s="33">
        <f t="shared" si="15"/>
        <v>0.84999999723605824</v>
      </c>
      <c r="M85" s="30">
        <v>24421644</v>
      </c>
      <c r="N85" s="30">
        <v>0</v>
      </c>
      <c r="O85" s="33">
        <f t="shared" si="20"/>
        <v>0</v>
      </c>
      <c r="P85" s="30">
        <v>24421644</v>
      </c>
      <c r="Q85" s="33">
        <f t="shared" si="18"/>
        <v>0.15000000276394174</v>
      </c>
      <c r="R85" s="30">
        <v>0</v>
      </c>
      <c r="S85" s="33">
        <f t="shared" si="19"/>
        <v>0</v>
      </c>
      <c r="T85" s="120" t="s">
        <v>425</v>
      </c>
      <c r="U85" s="121" t="s">
        <v>277</v>
      </c>
      <c r="V85" s="95" t="s">
        <v>613</v>
      </c>
      <c r="W85" s="122" t="s">
        <v>229</v>
      </c>
      <c r="X85" s="38" t="s">
        <v>453</v>
      </c>
      <c r="Y85" s="122" t="s">
        <v>215</v>
      </c>
      <c r="Z85" s="38" t="s">
        <v>730</v>
      </c>
      <c r="AA85" s="57"/>
      <c r="AB85" s="122" t="s">
        <v>467</v>
      </c>
      <c r="AC85" s="119" t="s">
        <v>729</v>
      </c>
      <c r="AD85" s="42" t="s">
        <v>541</v>
      </c>
      <c r="AE85" s="108" t="s">
        <v>731</v>
      </c>
      <c r="AF85" s="123">
        <v>2</v>
      </c>
      <c r="AG85" s="109" t="s">
        <v>316</v>
      </c>
      <c r="AH85" s="96">
        <v>4</v>
      </c>
      <c r="AI85" s="42" t="s">
        <v>636</v>
      </c>
    </row>
    <row r="86" spans="1:35" s="71" customFormat="1" ht="43.5" customHeight="1" x14ac:dyDescent="0.2">
      <c r="A86" s="57">
        <v>105</v>
      </c>
      <c r="B86" s="70" t="s">
        <v>638</v>
      </c>
      <c r="C86" s="54" t="s">
        <v>116</v>
      </c>
      <c r="D86" s="28" t="s">
        <v>7</v>
      </c>
      <c r="E86" s="29" t="s">
        <v>17</v>
      </c>
      <c r="F86" s="28" t="s">
        <v>5</v>
      </c>
      <c r="G86" s="34">
        <f t="shared" ref="G86:G110" si="21">H86+M86</f>
        <v>27034565</v>
      </c>
      <c r="H86" s="34">
        <f t="shared" ref="H86:H110" si="22">I86+J86+K86</f>
        <v>22979380</v>
      </c>
      <c r="I86" s="124">
        <v>0</v>
      </c>
      <c r="J86" s="124">
        <v>0</v>
      </c>
      <c r="K86" s="124">
        <v>22979380</v>
      </c>
      <c r="L86" s="33">
        <f t="shared" si="15"/>
        <v>0.84999999075257915</v>
      </c>
      <c r="M86" s="34">
        <f>N86+P86+R86</f>
        <v>4055185</v>
      </c>
      <c r="N86" s="124">
        <v>4055185</v>
      </c>
      <c r="O86" s="33">
        <f t="shared" si="20"/>
        <v>0.15000000924742085</v>
      </c>
      <c r="P86" s="124">
        <v>0</v>
      </c>
      <c r="Q86" s="33">
        <f t="shared" si="18"/>
        <v>0</v>
      </c>
      <c r="R86" s="124">
        <v>0</v>
      </c>
      <c r="S86" s="33">
        <f t="shared" si="19"/>
        <v>0</v>
      </c>
      <c r="T86" s="125" t="s">
        <v>465</v>
      </c>
      <c r="U86" s="126" t="s">
        <v>641</v>
      </c>
      <c r="V86" s="80" t="s">
        <v>640</v>
      </c>
      <c r="W86" s="42" t="s">
        <v>465</v>
      </c>
      <c r="X86" s="76" t="s">
        <v>317</v>
      </c>
      <c r="Y86" s="42" t="s">
        <v>465</v>
      </c>
      <c r="Z86" s="38" t="s">
        <v>718</v>
      </c>
      <c r="AA86" s="57"/>
      <c r="AB86" s="42" t="s">
        <v>465</v>
      </c>
      <c r="AC86" s="38" t="s">
        <v>734</v>
      </c>
      <c r="AD86" s="42" t="s">
        <v>466</v>
      </c>
      <c r="AE86" s="86" t="s">
        <v>316</v>
      </c>
      <c r="AF86" s="96">
        <v>2</v>
      </c>
      <c r="AG86" s="109" t="s">
        <v>316</v>
      </c>
      <c r="AH86" s="96">
        <v>4</v>
      </c>
      <c r="AI86" s="42" t="s">
        <v>540</v>
      </c>
    </row>
    <row r="87" spans="1:35" ht="41.25" customHeight="1" x14ac:dyDescent="0.2">
      <c r="A87" s="57">
        <v>121</v>
      </c>
      <c r="B87" s="61" t="s">
        <v>179</v>
      </c>
      <c r="C87" s="62" t="s">
        <v>180</v>
      </c>
      <c r="D87" s="45" t="s">
        <v>155</v>
      </c>
      <c r="E87" s="46" t="s">
        <v>12</v>
      </c>
      <c r="F87" s="45" t="s">
        <v>3</v>
      </c>
      <c r="G87" s="47">
        <f t="shared" si="21"/>
        <v>15651680</v>
      </c>
      <c r="H87" s="47">
        <f t="shared" si="22"/>
        <v>5478088</v>
      </c>
      <c r="I87" s="48">
        <v>5478088</v>
      </c>
      <c r="J87" s="48">
        <v>0</v>
      </c>
      <c r="K87" s="48">
        <v>0</v>
      </c>
      <c r="L87" s="49">
        <f t="shared" si="15"/>
        <v>0.35</v>
      </c>
      <c r="M87" s="47">
        <v>10173592</v>
      </c>
      <c r="N87" s="48">
        <v>0</v>
      </c>
      <c r="O87" s="49">
        <f t="shared" si="20"/>
        <v>0</v>
      </c>
      <c r="P87" s="47">
        <v>0</v>
      </c>
      <c r="Q87" s="49">
        <f t="shared" si="18"/>
        <v>0</v>
      </c>
      <c r="R87" s="47">
        <v>10173592</v>
      </c>
      <c r="S87" s="49">
        <f t="shared" si="19"/>
        <v>0.65</v>
      </c>
      <c r="T87" s="107" t="s">
        <v>419</v>
      </c>
      <c r="U87" s="114" t="s">
        <v>284</v>
      </c>
      <c r="V87" s="106" t="s">
        <v>609</v>
      </c>
      <c r="W87" s="51" t="s">
        <v>467</v>
      </c>
      <c r="X87" s="76" t="s">
        <v>317</v>
      </c>
      <c r="Y87" s="51" t="s">
        <v>467</v>
      </c>
      <c r="Z87" s="38" t="s">
        <v>718</v>
      </c>
      <c r="AA87" s="42"/>
      <c r="AB87" s="51" t="s">
        <v>467</v>
      </c>
      <c r="AC87" s="76" t="s">
        <v>317</v>
      </c>
      <c r="AD87" s="51" t="s">
        <v>540</v>
      </c>
      <c r="AE87" s="86" t="s">
        <v>316</v>
      </c>
      <c r="AF87" s="85">
        <v>5</v>
      </c>
      <c r="AG87" s="86" t="s">
        <v>316</v>
      </c>
      <c r="AH87" s="85">
        <v>4</v>
      </c>
      <c r="AI87" s="51" t="s">
        <v>564</v>
      </c>
    </row>
    <row r="88" spans="1:35" ht="39.75" customHeight="1" x14ac:dyDescent="0.2">
      <c r="A88" s="25">
        <v>122</v>
      </c>
      <c r="B88" s="61" t="s">
        <v>181</v>
      </c>
      <c r="C88" s="62" t="s">
        <v>532</v>
      </c>
      <c r="D88" s="45" t="s">
        <v>155</v>
      </c>
      <c r="E88" s="46" t="s">
        <v>12</v>
      </c>
      <c r="F88" s="45" t="s">
        <v>3</v>
      </c>
      <c r="G88" s="47">
        <f t="shared" si="21"/>
        <v>76228329</v>
      </c>
      <c r="H88" s="47">
        <f t="shared" si="22"/>
        <v>26679915</v>
      </c>
      <c r="I88" s="47">
        <v>26679915</v>
      </c>
      <c r="J88" s="48">
        <v>0</v>
      </c>
      <c r="K88" s="48">
        <v>0</v>
      </c>
      <c r="L88" s="49">
        <f t="shared" si="15"/>
        <v>0.34999999803222764</v>
      </c>
      <c r="M88" s="47">
        <v>49548414</v>
      </c>
      <c r="N88" s="48">
        <v>0</v>
      </c>
      <c r="O88" s="49">
        <f t="shared" si="20"/>
        <v>0</v>
      </c>
      <c r="P88" s="47">
        <v>0</v>
      </c>
      <c r="Q88" s="49">
        <f t="shared" si="18"/>
        <v>0</v>
      </c>
      <c r="R88" s="47">
        <v>49548414</v>
      </c>
      <c r="S88" s="49">
        <f t="shared" si="19"/>
        <v>0.65000000196777241</v>
      </c>
      <c r="T88" s="107" t="s">
        <v>517</v>
      </c>
      <c r="U88" s="114"/>
      <c r="V88" s="106"/>
      <c r="W88" s="51" t="s">
        <v>467</v>
      </c>
      <c r="X88" s="76" t="s">
        <v>317</v>
      </c>
      <c r="Y88" s="51" t="s">
        <v>467</v>
      </c>
      <c r="Z88" s="38" t="s">
        <v>718</v>
      </c>
      <c r="AA88" s="42"/>
      <c r="AB88" s="51" t="s">
        <v>467</v>
      </c>
      <c r="AC88" s="76" t="s">
        <v>317</v>
      </c>
      <c r="AD88" s="51" t="s">
        <v>540</v>
      </c>
      <c r="AE88" s="86" t="s">
        <v>316</v>
      </c>
      <c r="AF88" s="85">
        <v>5</v>
      </c>
      <c r="AG88" s="86" t="s">
        <v>316</v>
      </c>
      <c r="AH88" s="85">
        <v>4</v>
      </c>
      <c r="AI88" s="51" t="s">
        <v>564</v>
      </c>
    </row>
    <row r="89" spans="1:35" ht="46.5" customHeight="1" x14ac:dyDescent="0.2">
      <c r="A89" s="25">
        <v>56</v>
      </c>
      <c r="B89" s="43" t="s">
        <v>81</v>
      </c>
      <c r="C89" s="44" t="s">
        <v>115</v>
      </c>
      <c r="D89" s="45" t="s">
        <v>7</v>
      </c>
      <c r="E89" s="46" t="s">
        <v>17</v>
      </c>
      <c r="F89" s="45" t="s">
        <v>5</v>
      </c>
      <c r="G89" s="48">
        <f t="shared" si="21"/>
        <v>39812375</v>
      </c>
      <c r="H89" s="48">
        <v>33840519</v>
      </c>
      <c r="I89" s="48">
        <v>0</v>
      </c>
      <c r="J89" s="48">
        <v>0</v>
      </c>
      <c r="K89" s="48">
        <v>41588653</v>
      </c>
      <c r="L89" s="49">
        <f t="shared" si="15"/>
        <v>0.8500000062794546</v>
      </c>
      <c r="M89" s="47">
        <f>N89</f>
        <v>5971856</v>
      </c>
      <c r="N89" s="48">
        <v>5971856</v>
      </c>
      <c r="O89" s="49">
        <f t="shared" si="20"/>
        <v>0.14999999372054543</v>
      </c>
      <c r="P89" s="48">
        <v>0</v>
      </c>
      <c r="Q89" s="49">
        <f t="shared" si="18"/>
        <v>0</v>
      </c>
      <c r="R89" s="48">
        <v>0</v>
      </c>
      <c r="S89" s="49">
        <f t="shared" si="19"/>
        <v>0</v>
      </c>
      <c r="T89" s="107" t="s">
        <v>406</v>
      </c>
      <c r="U89" s="127" t="s">
        <v>318</v>
      </c>
      <c r="V89" s="128" t="s">
        <v>642</v>
      </c>
      <c r="W89" s="51" t="s">
        <v>467</v>
      </c>
      <c r="X89" s="76" t="s">
        <v>317</v>
      </c>
      <c r="Y89" s="51" t="s">
        <v>467</v>
      </c>
      <c r="Z89" s="38" t="s">
        <v>718</v>
      </c>
      <c r="AA89" s="110"/>
      <c r="AB89" s="51" t="s">
        <v>467</v>
      </c>
      <c r="AC89" s="38" t="s">
        <v>734</v>
      </c>
      <c r="AD89" s="51" t="s">
        <v>541</v>
      </c>
      <c r="AE89" s="86" t="s">
        <v>316</v>
      </c>
      <c r="AF89" s="129">
        <v>2</v>
      </c>
      <c r="AG89" s="109" t="s">
        <v>316</v>
      </c>
      <c r="AH89" s="85">
        <v>4</v>
      </c>
      <c r="AI89" s="51" t="s">
        <v>539</v>
      </c>
    </row>
    <row r="90" spans="1:35" s="71" customFormat="1" ht="48" customHeight="1" x14ac:dyDescent="0.2">
      <c r="A90" s="57">
        <v>57</v>
      </c>
      <c r="B90" s="70" t="s">
        <v>45</v>
      </c>
      <c r="C90" s="72" t="s">
        <v>519</v>
      </c>
      <c r="D90" s="130" t="s">
        <v>7</v>
      </c>
      <c r="E90" s="131" t="s">
        <v>12</v>
      </c>
      <c r="F90" s="130" t="s">
        <v>3</v>
      </c>
      <c r="G90" s="34">
        <f t="shared" si="21"/>
        <v>148910808</v>
      </c>
      <c r="H90" s="34">
        <f t="shared" si="22"/>
        <v>126574186</v>
      </c>
      <c r="I90" s="34">
        <v>126574186</v>
      </c>
      <c r="J90" s="124">
        <v>0</v>
      </c>
      <c r="K90" s="124">
        <v>0</v>
      </c>
      <c r="L90" s="33">
        <f t="shared" si="15"/>
        <v>0.84999999462765663</v>
      </c>
      <c r="M90" s="34">
        <f t="shared" ref="M90:M110" si="23">N90+P90+R90</f>
        <v>22336622</v>
      </c>
      <c r="N90" s="124">
        <v>0</v>
      </c>
      <c r="O90" s="33">
        <f t="shared" si="20"/>
        <v>0</v>
      </c>
      <c r="P90" s="124">
        <v>0</v>
      </c>
      <c r="Q90" s="33">
        <f t="shared" si="18"/>
        <v>0</v>
      </c>
      <c r="R90" s="34">
        <v>22336622</v>
      </c>
      <c r="S90" s="33">
        <f t="shared" si="19"/>
        <v>0.15000000537234343</v>
      </c>
      <c r="T90" s="132" t="s">
        <v>520</v>
      </c>
      <c r="U90" s="133" t="s">
        <v>313</v>
      </c>
      <c r="V90" s="134" t="s">
        <v>610</v>
      </c>
      <c r="W90" s="42" t="s">
        <v>467</v>
      </c>
      <c r="X90" s="38" t="s">
        <v>649</v>
      </c>
      <c r="Y90" s="42" t="s">
        <v>467</v>
      </c>
      <c r="Z90" s="38" t="s">
        <v>649</v>
      </c>
      <c r="AA90" s="42"/>
      <c r="AB90" s="42" t="s">
        <v>467</v>
      </c>
      <c r="AC90" s="38" t="s">
        <v>734</v>
      </c>
      <c r="AD90" s="42" t="s">
        <v>540</v>
      </c>
      <c r="AE90" s="86" t="s">
        <v>316</v>
      </c>
      <c r="AF90" s="96">
        <v>2</v>
      </c>
      <c r="AG90" s="86" t="s">
        <v>316</v>
      </c>
      <c r="AH90" s="96">
        <v>4</v>
      </c>
      <c r="AI90" s="42" t="s">
        <v>546</v>
      </c>
    </row>
    <row r="91" spans="1:35" ht="64.5" customHeight="1" x14ac:dyDescent="0.2">
      <c r="A91" s="57">
        <v>127</v>
      </c>
      <c r="B91" s="43" t="s">
        <v>56</v>
      </c>
      <c r="C91" s="44" t="s">
        <v>117</v>
      </c>
      <c r="D91" s="45" t="s">
        <v>7</v>
      </c>
      <c r="E91" s="46" t="s">
        <v>17</v>
      </c>
      <c r="F91" s="45" t="s">
        <v>5</v>
      </c>
      <c r="G91" s="47">
        <f t="shared" si="21"/>
        <v>21937153</v>
      </c>
      <c r="H91" s="47">
        <f t="shared" si="22"/>
        <v>18646580</v>
      </c>
      <c r="I91" s="48">
        <v>0</v>
      </c>
      <c r="J91" s="48">
        <v>0</v>
      </c>
      <c r="K91" s="48">
        <v>18646580</v>
      </c>
      <c r="L91" s="49">
        <f t="shared" si="15"/>
        <v>0.84999999772076162</v>
      </c>
      <c r="M91" s="47">
        <f t="shared" si="23"/>
        <v>3290573</v>
      </c>
      <c r="N91" s="48">
        <v>3290573</v>
      </c>
      <c r="O91" s="49">
        <f t="shared" si="20"/>
        <v>0.15000000227923832</v>
      </c>
      <c r="P91" s="48">
        <v>0</v>
      </c>
      <c r="Q91" s="49">
        <f t="shared" si="18"/>
        <v>0</v>
      </c>
      <c r="R91" s="48">
        <v>0</v>
      </c>
      <c r="S91" s="49">
        <f t="shared" si="19"/>
        <v>0</v>
      </c>
      <c r="T91" s="50" t="s">
        <v>129</v>
      </c>
      <c r="U91" s="50" t="s">
        <v>639</v>
      </c>
      <c r="V91" s="50" t="s">
        <v>129</v>
      </c>
      <c r="W91" s="51" t="s">
        <v>465</v>
      </c>
      <c r="X91" s="76" t="s">
        <v>317</v>
      </c>
      <c r="Y91" s="51" t="s">
        <v>465</v>
      </c>
      <c r="Z91" s="76" t="s">
        <v>317</v>
      </c>
      <c r="AA91" s="110"/>
      <c r="AB91" s="51" t="s">
        <v>467</v>
      </c>
      <c r="AC91" s="38" t="s">
        <v>661</v>
      </c>
      <c r="AD91" s="51" t="s">
        <v>540</v>
      </c>
      <c r="AE91" s="86" t="s">
        <v>316</v>
      </c>
      <c r="AF91" s="85">
        <v>2</v>
      </c>
      <c r="AG91" s="109" t="s">
        <v>316</v>
      </c>
      <c r="AH91" s="85">
        <v>4</v>
      </c>
      <c r="AI91" s="51" t="s">
        <v>541</v>
      </c>
    </row>
    <row r="92" spans="1:35" ht="44.25" customHeight="1" x14ac:dyDescent="0.2">
      <c r="A92" s="25">
        <v>6</v>
      </c>
      <c r="B92" s="98" t="s">
        <v>166</v>
      </c>
      <c r="C92" s="54" t="s">
        <v>245</v>
      </c>
      <c r="D92" s="53" t="s">
        <v>7</v>
      </c>
      <c r="E92" s="79" t="s">
        <v>17</v>
      </c>
      <c r="F92" s="53" t="s">
        <v>4</v>
      </c>
      <c r="G92" s="30">
        <f t="shared" si="21"/>
        <v>32552786</v>
      </c>
      <c r="H92" s="30">
        <f t="shared" si="22"/>
        <v>27669868</v>
      </c>
      <c r="I92" s="30">
        <v>0</v>
      </c>
      <c r="J92" s="30">
        <v>27669868</v>
      </c>
      <c r="K92" s="30">
        <v>0</v>
      </c>
      <c r="L92" s="33">
        <f t="shared" si="15"/>
        <v>0.84999999692806627</v>
      </c>
      <c r="M92" s="34">
        <f t="shared" si="23"/>
        <v>4882918</v>
      </c>
      <c r="N92" s="30">
        <v>4882918</v>
      </c>
      <c r="O92" s="33">
        <f t="shared" si="20"/>
        <v>0.1500000030719337</v>
      </c>
      <c r="P92" s="30">
        <v>0</v>
      </c>
      <c r="Q92" s="33">
        <f t="shared" si="18"/>
        <v>0</v>
      </c>
      <c r="R92" s="30">
        <v>0</v>
      </c>
      <c r="S92" s="33">
        <f t="shared" si="19"/>
        <v>0</v>
      </c>
      <c r="T92" s="74" t="s">
        <v>405</v>
      </c>
      <c r="U92" s="81"/>
      <c r="V92" s="82"/>
      <c r="W92" s="42" t="s">
        <v>465</v>
      </c>
      <c r="X92" s="76" t="s">
        <v>317</v>
      </c>
      <c r="Y92" s="42" t="s">
        <v>465</v>
      </c>
      <c r="Z92" s="76" t="s">
        <v>317</v>
      </c>
      <c r="AA92" s="42"/>
      <c r="AB92" s="42" t="s">
        <v>465</v>
      </c>
      <c r="AC92" s="76" t="s">
        <v>317</v>
      </c>
      <c r="AD92" s="42" t="s">
        <v>525</v>
      </c>
      <c r="AE92" s="86" t="s">
        <v>316</v>
      </c>
      <c r="AF92" s="96">
        <v>2</v>
      </c>
      <c r="AG92" s="86" t="s">
        <v>316</v>
      </c>
      <c r="AH92" s="96">
        <v>4</v>
      </c>
      <c r="AI92" s="42" t="s">
        <v>533</v>
      </c>
    </row>
    <row r="93" spans="1:35" s="71" customFormat="1" ht="51.75" customHeight="1" x14ac:dyDescent="0.2">
      <c r="A93" s="57">
        <v>41</v>
      </c>
      <c r="B93" s="43" t="s">
        <v>55</v>
      </c>
      <c r="C93" s="44" t="s">
        <v>96</v>
      </c>
      <c r="D93" s="45" t="s">
        <v>7</v>
      </c>
      <c r="E93" s="46" t="s">
        <v>17</v>
      </c>
      <c r="F93" s="45" t="s">
        <v>4</v>
      </c>
      <c r="G93" s="47">
        <f t="shared" si="21"/>
        <v>14185198</v>
      </c>
      <c r="H93" s="47">
        <f t="shared" si="22"/>
        <v>12057418</v>
      </c>
      <c r="I93" s="48">
        <v>0</v>
      </c>
      <c r="J93" s="48">
        <v>12057418</v>
      </c>
      <c r="K93" s="48">
        <v>0</v>
      </c>
      <c r="L93" s="49">
        <f t="shared" si="15"/>
        <v>0.84999997885119405</v>
      </c>
      <c r="M93" s="47">
        <f t="shared" si="23"/>
        <v>2127780</v>
      </c>
      <c r="N93" s="48">
        <v>2127780</v>
      </c>
      <c r="O93" s="49">
        <f t="shared" si="20"/>
        <v>0.15000002114880595</v>
      </c>
      <c r="P93" s="48">
        <v>0</v>
      </c>
      <c r="Q93" s="49">
        <f t="shared" si="18"/>
        <v>0</v>
      </c>
      <c r="R93" s="48">
        <v>0</v>
      </c>
      <c r="S93" s="49">
        <f t="shared" si="19"/>
        <v>0</v>
      </c>
      <c r="T93" s="135" t="s">
        <v>426</v>
      </c>
      <c r="U93" s="136" t="s">
        <v>281</v>
      </c>
      <c r="V93" s="108" t="s">
        <v>628</v>
      </c>
      <c r="W93" s="51" t="s">
        <v>465</v>
      </c>
      <c r="X93" s="76" t="s">
        <v>317</v>
      </c>
      <c r="Y93" s="51" t="s">
        <v>465</v>
      </c>
      <c r="Z93" s="76" t="s">
        <v>317</v>
      </c>
      <c r="AA93" s="110"/>
      <c r="AB93" s="51" t="s">
        <v>467</v>
      </c>
      <c r="AC93" s="76" t="s">
        <v>317</v>
      </c>
      <c r="AD93" s="137" t="s">
        <v>525</v>
      </c>
      <c r="AE93" s="86" t="s">
        <v>316</v>
      </c>
      <c r="AF93" s="85">
        <v>3</v>
      </c>
      <c r="AG93" s="109" t="s">
        <v>316</v>
      </c>
      <c r="AH93" s="85">
        <v>4</v>
      </c>
      <c r="AI93" s="51" t="s">
        <v>534</v>
      </c>
    </row>
    <row r="94" spans="1:35" s="71" customFormat="1" ht="51.75" customHeight="1" x14ac:dyDescent="0.2">
      <c r="A94" s="57">
        <v>67</v>
      </c>
      <c r="B94" s="98" t="s">
        <v>165</v>
      </c>
      <c r="C94" s="54" t="s">
        <v>243</v>
      </c>
      <c r="D94" s="53" t="s">
        <v>7</v>
      </c>
      <c r="E94" s="79" t="s">
        <v>17</v>
      </c>
      <c r="F94" s="53" t="s">
        <v>4</v>
      </c>
      <c r="G94" s="30">
        <f t="shared" si="21"/>
        <v>115252616</v>
      </c>
      <c r="H94" s="30">
        <f t="shared" si="22"/>
        <v>97964724</v>
      </c>
      <c r="I94" s="30">
        <v>0</v>
      </c>
      <c r="J94" s="30">
        <v>97964724</v>
      </c>
      <c r="K94" s="30">
        <v>0</v>
      </c>
      <c r="L94" s="33">
        <f t="shared" si="15"/>
        <v>0.85000000347063709</v>
      </c>
      <c r="M94" s="34">
        <f t="shared" si="23"/>
        <v>17287892</v>
      </c>
      <c r="N94" s="30">
        <v>17287892</v>
      </c>
      <c r="O94" s="33">
        <f t="shared" si="20"/>
        <v>0.14999999652936294</v>
      </c>
      <c r="P94" s="30">
        <v>0</v>
      </c>
      <c r="Q94" s="33">
        <f t="shared" si="18"/>
        <v>0</v>
      </c>
      <c r="R94" s="30">
        <v>0</v>
      </c>
      <c r="S94" s="33">
        <f t="shared" si="19"/>
        <v>0</v>
      </c>
      <c r="T94" s="74" t="s">
        <v>405</v>
      </c>
      <c r="U94" s="81"/>
      <c r="V94" s="82"/>
      <c r="W94" s="42" t="s">
        <v>467</v>
      </c>
      <c r="X94" s="76" t="s">
        <v>317</v>
      </c>
      <c r="Y94" s="42" t="s">
        <v>467</v>
      </c>
      <c r="Z94" s="76" t="s">
        <v>317</v>
      </c>
      <c r="AA94" s="42"/>
      <c r="AB94" s="42" t="s">
        <v>576</v>
      </c>
      <c r="AC94" s="76" t="s">
        <v>317</v>
      </c>
      <c r="AD94" s="42" t="s">
        <v>473</v>
      </c>
      <c r="AE94" s="86" t="s">
        <v>316</v>
      </c>
      <c r="AF94" s="96">
        <v>3</v>
      </c>
      <c r="AG94" s="86" t="s">
        <v>316</v>
      </c>
      <c r="AH94" s="96">
        <v>4</v>
      </c>
      <c r="AI94" s="42" t="s">
        <v>534</v>
      </c>
    </row>
    <row r="95" spans="1:35" s="71" customFormat="1" ht="54" customHeight="1" x14ac:dyDescent="0.2">
      <c r="A95" s="57">
        <v>123</v>
      </c>
      <c r="B95" s="43" t="s">
        <v>43</v>
      </c>
      <c r="C95" s="44" t="s">
        <v>289</v>
      </c>
      <c r="D95" s="45" t="s">
        <v>7</v>
      </c>
      <c r="E95" s="46" t="s">
        <v>12</v>
      </c>
      <c r="F95" s="45" t="s">
        <v>4</v>
      </c>
      <c r="G95" s="47">
        <f t="shared" si="21"/>
        <v>32733629</v>
      </c>
      <c r="H95" s="47">
        <f t="shared" si="22"/>
        <v>27823584</v>
      </c>
      <c r="I95" s="48">
        <v>0</v>
      </c>
      <c r="J95" s="48">
        <v>27823584</v>
      </c>
      <c r="K95" s="48">
        <v>0</v>
      </c>
      <c r="L95" s="49">
        <f t="shared" si="15"/>
        <v>0.84999998014274558</v>
      </c>
      <c r="M95" s="47">
        <f t="shared" si="23"/>
        <v>4910045</v>
      </c>
      <c r="N95" s="47">
        <v>0</v>
      </c>
      <c r="O95" s="49">
        <f t="shared" si="20"/>
        <v>0</v>
      </c>
      <c r="P95" s="47">
        <v>3273364</v>
      </c>
      <c r="Q95" s="49">
        <f t="shared" si="18"/>
        <v>0.10000003360458445</v>
      </c>
      <c r="R95" s="47">
        <v>1636681</v>
      </c>
      <c r="S95" s="49">
        <f t="shared" si="19"/>
        <v>4.9999986252669999E-2</v>
      </c>
      <c r="T95" s="92" t="s">
        <v>418</v>
      </c>
      <c r="U95" s="93" t="s">
        <v>222</v>
      </c>
      <c r="V95" s="69" t="s">
        <v>607</v>
      </c>
      <c r="W95" s="51" t="s">
        <v>467</v>
      </c>
      <c r="X95" s="76" t="s">
        <v>317</v>
      </c>
      <c r="Y95" s="51" t="s">
        <v>467</v>
      </c>
      <c r="Z95" s="76" t="s">
        <v>317</v>
      </c>
      <c r="AA95" s="42"/>
      <c r="AB95" s="51" t="s">
        <v>467</v>
      </c>
      <c r="AC95" s="76" t="s">
        <v>317</v>
      </c>
      <c r="AD95" s="51" t="s">
        <v>540</v>
      </c>
      <c r="AE95" s="86" t="s">
        <v>316</v>
      </c>
      <c r="AF95" s="85">
        <v>2</v>
      </c>
      <c r="AG95" s="86" t="s">
        <v>316</v>
      </c>
      <c r="AH95" s="85">
        <v>4</v>
      </c>
      <c r="AI95" s="51" t="s">
        <v>468</v>
      </c>
    </row>
    <row r="96" spans="1:35" ht="48" customHeight="1" x14ac:dyDescent="0.2">
      <c r="A96" s="25">
        <v>124</v>
      </c>
      <c r="B96" s="26" t="s">
        <v>34</v>
      </c>
      <c r="C96" s="27" t="s">
        <v>103</v>
      </c>
      <c r="D96" s="28" t="s">
        <v>7</v>
      </c>
      <c r="E96" s="29" t="s">
        <v>17</v>
      </c>
      <c r="F96" s="28" t="s">
        <v>4</v>
      </c>
      <c r="G96" s="30">
        <f t="shared" si="21"/>
        <v>44641656</v>
      </c>
      <c r="H96" s="30">
        <f t="shared" si="22"/>
        <v>37945407</v>
      </c>
      <c r="I96" s="31">
        <v>0</v>
      </c>
      <c r="J96" s="138">
        <v>37945407</v>
      </c>
      <c r="K96" s="31">
        <v>0</v>
      </c>
      <c r="L96" s="33">
        <f t="shared" si="15"/>
        <v>0.84999998655963838</v>
      </c>
      <c r="M96" s="34">
        <f t="shared" si="23"/>
        <v>6696249</v>
      </c>
      <c r="N96" s="31">
        <v>6696249</v>
      </c>
      <c r="O96" s="33">
        <f t="shared" si="20"/>
        <v>0.15000001344036162</v>
      </c>
      <c r="P96" s="31">
        <v>0</v>
      </c>
      <c r="Q96" s="33">
        <f t="shared" si="18"/>
        <v>0</v>
      </c>
      <c r="R96" s="31">
        <v>0</v>
      </c>
      <c r="S96" s="33">
        <f t="shared" si="19"/>
        <v>0</v>
      </c>
      <c r="T96" s="117" t="s">
        <v>424</v>
      </c>
      <c r="U96" s="60" t="s">
        <v>282</v>
      </c>
      <c r="V96" s="108" t="s">
        <v>627</v>
      </c>
      <c r="W96" s="42" t="s">
        <v>467</v>
      </c>
      <c r="X96" s="76" t="s">
        <v>317</v>
      </c>
      <c r="Y96" s="42" t="s">
        <v>467</v>
      </c>
      <c r="Z96" s="76" t="s">
        <v>317</v>
      </c>
      <c r="AA96" s="57"/>
      <c r="AB96" s="42" t="s">
        <v>467</v>
      </c>
      <c r="AC96" s="76" t="s">
        <v>317</v>
      </c>
      <c r="AD96" s="42" t="s">
        <v>473</v>
      </c>
      <c r="AE96" s="86" t="s">
        <v>316</v>
      </c>
      <c r="AF96" s="96">
        <v>2</v>
      </c>
      <c r="AG96" s="109" t="s">
        <v>316</v>
      </c>
      <c r="AH96" s="96">
        <v>4</v>
      </c>
      <c r="AI96" s="42" t="s">
        <v>534</v>
      </c>
    </row>
    <row r="97" spans="1:35" s="71" customFormat="1" ht="40.5" customHeight="1" x14ac:dyDescent="0.2">
      <c r="A97" s="57">
        <v>11</v>
      </c>
      <c r="B97" s="43" t="s">
        <v>40</v>
      </c>
      <c r="C97" s="44" t="s">
        <v>88</v>
      </c>
      <c r="D97" s="45" t="s">
        <v>7</v>
      </c>
      <c r="E97" s="46" t="s">
        <v>11</v>
      </c>
      <c r="F97" s="45" t="s">
        <v>3</v>
      </c>
      <c r="G97" s="47">
        <f t="shared" si="21"/>
        <v>38300036</v>
      </c>
      <c r="H97" s="47">
        <f t="shared" si="22"/>
        <v>32555030</v>
      </c>
      <c r="I97" s="48">
        <v>32555030</v>
      </c>
      <c r="J97" s="48">
        <v>0</v>
      </c>
      <c r="K97" s="48">
        <v>0</v>
      </c>
      <c r="L97" s="49">
        <f t="shared" si="15"/>
        <v>0.84999998433421842</v>
      </c>
      <c r="M97" s="47">
        <f t="shared" si="23"/>
        <v>5745006</v>
      </c>
      <c r="N97" s="48">
        <v>5745006</v>
      </c>
      <c r="O97" s="49">
        <f t="shared" si="20"/>
        <v>0.15000001566578161</v>
      </c>
      <c r="P97" s="48">
        <v>0</v>
      </c>
      <c r="Q97" s="49">
        <f t="shared" si="18"/>
        <v>0</v>
      </c>
      <c r="R97" s="48">
        <v>0</v>
      </c>
      <c r="S97" s="49">
        <f t="shared" si="19"/>
        <v>0</v>
      </c>
      <c r="T97" s="66" t="s">
        <v>412</v>
      </c>
      <c r="U97" s="139" t="s">
        <v>511</v>
      </c>
      <c r="V97" s="69" t="s">
        <v>622</v>
      </c>
      <c r="W97" s="51" t="s">
        <v>467</v>
      </c>
      <c r="X97" s="76" t="s">
        <v>317</v>
      </c>
      <c r="Y97" s="51" t="s">
        <v>467</v>
      </c>
      <c r="Z97" s="76" t="s">
        <v>317</v>
      </c>
      <c r="AA97" s="42"/>
      <c r="AB97" s="51" t="s">
        <v>540</v>
      </c>
      <c r="AC97" s="86" t="s">
        <v>316</v>
      </c>
      <c r="AD97" s="51" t="s">
        <v>545</v>
      </c>
      <c r="AE97" s="86" t="s">
        <v>316</v>
      </c>
      <c r="AF97" s="85">
        <v>2</v>
      </c>
      <c r="AG97" s="86" t="s">
        <v>316</v>
      </c>
      <c r="AH97" s="85">
        <v>4</v>
      </c>
      <c r="AI97" s="51" t="s">
        <v>538</v>
      </c>
    </row>
    <row r="98" spans="1:35" ht="47.25" customHeight="1" x14ac:dyDescent="0.2">
      <c r="A98" s="57">
        <v>63</v>
      </c>
      <c r="B98" s="61" t="s">
        <v>182</v>
      </c>
      <c r="C98" s="62" t="s">
        <v>185</v>
      </c>
      <c r="D98" s="45" t="s">
        <v>7</v>
      </c>
      <c r="E98" s="46" t="s">
        <v>12</v>
      </c>
      <c r="F98" s="45" t="s">
        <v>4</v>
      </c>
      <c r="G98" s="47">
        <f t="shared" si="21"/>
        <v>4000000</v>
      </c>
      <c r="H98" s="47">
        <f t="shared" si="22"/>
        <v>3400000</v>
      </c>
      <c r="I98" s="48">
        <v>0</v>
      </c>
      <c r="J98" s="47">
        <v>3400000</v>
      </c>
      <c r="K98" s="48">
        <v>0</v>
      </c>
      <c r="L98" s="49">
        <f t="shared" si="15"/>
        <v>0.85</v>
      </c>
      <c r="M98" s="47">
        <f t="shared" si="23"/>
        <v>600000</v>
      </c>
      <c r="N98" s="47">
        <v>0</v>
      </c>
      <c r="O98" s="49">
        <f t="shared" si="20"/>
        <v>0</v>
      </c>
      <c r="P98" s="47">
        <v>600000</v>
      </c>
      <c r="Q98" s="49">
        <f t="shared" si="18"/>
        <v>0.15</v>
      </c>
      <c r="R98" s="48">
        <v>0</v>
      </c>
      <c r="S98" s="49">
        <f t="shared" si="19"/>
        <v>0</v>
      </c>
      <c r="T98" s="50" t="s">
        <v>129</v>
      </c>
      <c r="U98" s="50" t="s">
        <v>129</v>
      </c>
      <c r="V98" s="50" t="s">
        <v>129</v>
      </c>
      <c r="W98" s="51" t="s">
        <v>467</v>
      </c>
      <c r="X98" s="76" t="s">
        <v>317</v>
      </c>
      <c r="Y98" s="51" t="s">
        <v>467</v>
      </c>
      <c r="Z98" s="76" t="s">
        <v>317</v>
      </c>
      <c r="AA98" s="42"/>
      <c r="AB98" s="51" t="s">
        <v>466</v>
      </c>
      <c r="AC98" s="86" t="s">
        <v>316</v>
      </c>
      <c r="AD98" s="51" t="s">
        <v>525</v>
      </c>
      <c r="AE98" s="86" t="s">
        <v>316</v>
      </c>
      <c r="AF98" s="85">
        <v>2</v>
      </c>
      <c r="AG98" s="86" t="s">
        <v>316</v>
      </c>
      <c r="AH98" s="85">
        <v>4</v>
      </c>
      <c r="AI98" s="51" t="s">
        <v>534</v>
      </c>
    </row>
    <row r="99" spans="1:35" ht="37.5" customHeight="1" x14ac:dyDescent="0.2">
      <c r="A99" s="57">
        <v>15</v>
      </c>
      <c r="B99" s="53" t="s">
        <v>152</v>
      </c>
      <c r="C99" s="105" t="s">
        <v>153</v>
      </c>
      <c r="D99" s="28" t="s">
        <v>7</v>
      </c>
      <c r="E99" s="29" t="s">
        <v>16</v>
      </c>
      <c r="F99" s="28" t="s">
        <v>3</v>
      </c>
      <c r="G99" s="30">
        <f t="shared" si="21"/>
        <v>8345106</v>
      </c>
      <c r="H99" s="30">
        <f t="shared" si="22"/>
        <v>7093340</v>
      </c>
      <c r="I99" s="31">
        <v>7093340</v>
      </c>
      <c r="J99" s="31">
        <v>0</v>
      </c>
      <c r="K99" s="31">
        <v>0</v>
      </c>
      <c r="L99" s="33">
        <f t="shared" si="15"/>
        <v>0.84999998801692878</v>
      </c>
      <c r="M99" s="34">
        <f t="shared" si="23"/>
        <v>1251766</v>
      </c>
      <c r="N99" s="31">
        <v>0</v>
      </c>
      <c r="O99" s="33">
        <f t="shared" si="20"/>
        <v>0</v>
      </c>
      <c r="P99" s="31">
        <v>1251766</v>
      </c>
      <c r="Q99" s="33">
        <f t="shared" si="18"/>
        <v>0.15000001198307128</v>
      </c>
      <c r="R99" s="31">
        <v>0</v>
      </c>
      <c r="S99" s="33">
        <f t="shared" si="19"/>
        <v>0</v>
      </c>
      <c r="T99" s="35" t="s">
        <v>421</v>
      </c>
      <c r="U99" s="64"/>
      <c r="V99" s="106"/>
      <c r="W99" s="39" t="s">
        <v>467</v>
      </c>
      <c r="X99" s="76" t="s">
        <v>317</v>
      </c>
      <c r="Y99" s="39" t="s">
        <v>467</v>
      </c>
      <c r="Z99" s="76" t="s">
        <v>317</v>
      </c>
      <c r="AA99" s="110"/>
      <c r="AB99" s="39" t="s">
        <v>466</v>
      </c>
      <c r="AC99" s="86" t="s">
        <v>316</v>
      </c>
      <c r="AD99" s="39" t="s">
        <v>541</v>
      </c>
      <c r="AE99" s="86" t="s">
        <v>316</v>
      </c>
      <c r="AF99" s="96">
        <v>2</v>
      </c>
      <c r="AG99" s="86" t="s">
        <v>316</v>
      </c>
      <c r="AH99" s="96">
        <v>4</v>
      </c>
      <c r="AI99" s="42" t="s">
        <v>544</v>
      </c>
    </row>
    <row r="100" spans="1:35" ht="48.75" customHeight="1" x14ac:dyDescent="0.2">
      <c r="A100" s="25">
        <v>24</v>
      </c>
      <c r="B100" s="61" t="s">
        <v>269</v>
      </c>
      <c r="C100" s="62" t="s">
        <v>302</v>
      </c>
      <c r="D100" s="45" t="s">
        <v>155</v>
      </c>
      <c r="E100" s="46" t="s">
        <v>17</v>
      </c>
      <c r="F100" s="45" t="s">
        <v>5</v>
      </c>
      <c r="G100" s="47">
        <f t="shared" si="21"/>
        <v>17172695</v>
      </c>
      <c r="H100" s="47">
        <f>I100+J100+K100</f>
        <v>14596790</v>
      </c>
      <c r="I100" s="48">
        <v>0</v>
      </c>
      <c r="J100" s="48">
        <v>0</v>
      </c>
      <c r="K100" s="48">
        <f>10722723+3874067</f>
        <v>14596790</v>
      </c>
      <c r="L100" s="49">
        <f t="shared" si="15"/>
        <v>0.84999995632601644</v>
      </c>
      <c r="M100" s="47">
        <f>N100+P100+R100</f>
        <v>2575905</v>
      </c>
      <c r="N100" s="48">
        <f>1892246+683659</f>
        <v>2575905</v>
      </c>
      <c r="O100" s="49">
        <f t="shared" si="20"/>
        <v>0.15000004367398362</v>
      </c>
      <c r="P100" s="48">
        <v>0</v>
      </c>
      <c r="Q100" s="49">
        <f t="shared" si="18"/>
        <v>0</v>
      </c>
      <c r="R100" s="48">
        <v>0</v>
      </c>
      <c r="S100" s="49">
        <f t="shared" si="19"/>
        <v>0</v>
      </c>
      <c r="T100" s="50" t="s">
        <v>129</v>
      </c>
      <c r="U100" s="50" t="s">
        <v>129</v>
      </c>
      <c r="V100" s="50" t="s">
        <v>129</v>
      </c>
      <c r="W100" s="51" t="s">
        <v>467</v>
      </c>
      <c r="X100" s="109" t="s">
        <v>316</v>
      </c>
      <c r="Y100" s="51" t="s">
        <v>467</v>
      </c>
      <c r="Z100" s="76" t="s">
        <v>317</v>
      </c>
      <c r="AA100" s="110"/>
      <c r="AB100" s="51" t="s">
        <v>467</v>
      </c>
      <c r="AC100" s="109" t="s">
        <v>316</v>
      </c>
      <c r="AD100" s="51" t="s">
        <v>540</v>
      </c>
      <c r="AE100" s="86" t="s">
        <v>316</v>
      </c>
      <c r="AF100" s="85">
        <v>2</v>
      </c>
      <c r="AG100" s="109" t="s">
        <v>316</v>
      </c>
      <c r="AH100" s="85">
        <v>4</v>
      </c>
      <c r="AI100" s="51" t="s">
        <v>534</v>
      </c>
    </row>
    <row r="101" spans="1:35" s="71" customFormat="1" ht="45.75" customHeight="1" x14ac:dyDescent="0.2">
      <c r="A101" s="25">
        <v>110</v>
      </c>
      <c r="B101" s="53" t="s">
        <v>194</v>
      </c>
      <c r="C101" s="54" t="s">
        <v>195</v>
      </c>
      <c r="D101" s="28" t="s">
        <v>7</v>
      </c>
      <c r="E101" s="29" t="s">
        <v>11</v>
      </c>
      <c r="F101" s="28" t="s">
        <v>4</v>
      </c>
      <c r="G101" s="30">
        <f t="shared" si="21"/>
        <v>115127027</v>
      </c>
      <c r="H101" s="30">
        <f t="shared" si="22"/>
        <v>97857972</v>
      </c>
      <c r="I101" s="31">
        <v>0</v>
      </c>
      <c r="J101" s="31">
        <v>97857972</v>
      </c>
      <c r="K101" s="31">
        <v>0</v>
      </c>
      <c r="L101" s="33">
        <f t="shared" si="15"/>
        <v>0.84999999174824514</v>
      </c>
      <c r="M101" s="34">
        <f t="shared" si="23"/>
        <v>17269055</v>
      </c>
      <c r="N101" s="31">
        <v>17269055</v>
      </c>
      <c r="O101" s="33">
        <f t="shared" si="20"/>
        <v>0.15000000825175483</v>
      </c>
      <c r="P101" s="31">
        <v>0</v>
      </c>
      <c r="Q101" s="33">
        <f t="shared" si="18"/>
        <v>0</v>
      </c>
      <c r="R101" s="31">
        <v>0</v>
      </c>
      <c r="S101" s="33">
        <f t="shared" si="19"/>
        <v>0</v>
      </c>
      <c r="T101" s="60" t="s">
        <v>414</v>
      </c>
      <c r="U101" s="60" t="s">
        <v>251</v>
      </c>
      <c r="V101" s="38" t="s">
        <v>620</v>
      </c>
      <c r="W101" s="39" t="s">
        <v>217</v>
      </c>
      <c r="X101" s="38" t="s">
        <v>443</v>
      </c>
      <c r="Y101" s="39" t="s">
        <v>214</v>
      </c>
      <c r="Z101" s="38" t="s">
        <v>443</v>
      </c>
      <c r="AA101" s="110"/>
      <c r="AB101" s="42" t="s">
        <v>467</v>
      </c>
      <c r="AC101" s="38" t="s">
        <v>728</v>
      </c>
      <c r="AD101" s="42" t="s">
        <v>540</v>
      </c>
      <c r="AE101" s="86" t="s">
        <v>316</v>
      </c>
      <c r="AF101" s="96">
        <v>2</v>
      </c>
      <c r="AG101" s="86" t="s">
        <v>316</v>
      </c>
      <c r="AH101" s="96">
        <v>4</v>
      </c>
      <c r="AI101" s="42" t="s">
        <v>544</v>
      </c>
    </row>
    <row r="102" spans="1:35" s="71" customFormat="1" ht="36.75" customHeight="1" x14ac:dyDescent="0.2">
      <c r="A102" s="57">
        <v>13</v>
      </c>
      <c r="B102" s="26" t="s">
        <v>48</v>
      </c>
      <c r="C102" s="27" t="s">
        <v>93</v>
      </c>
      <c r="D102" s="28" t="s">
        <v>7</v>
      </c>
      <c r="E102" s="29" t="s">
        <v>16</v>
      </c>
      <c r="F102" s="28" t="s">
        <v>3</v>
      </c>
      <c r="G102" s="30">
        <f t="shared" si="21"/>
        <v>87191324</v>
      </c>
      <c r="H102" s="30">
        <f t="shared" si="22"/>
        <v>74112625</v>
      </c>
      <c r="I102" s="31">
        <v>74112625</v>
      </c>
      <c r="J102" s="31">
        <v>0</v>
      </c>
      <c r="K102" s="31">
        <v>0</v>
      </c>
      <c r="L102" s="33">
        <f t="shared" si="15"/>
        <v>0.84999999541238758</v>
      </c>
      <c r="M102" s="34">
        <f t="shared" si="23"/>
        <v>13078699</v>
      </c>
      <c r="N102" s="31">
        <v>0</v>
      </c>
      <c r="O102" s="33">
        <f t="shared" si="20"/>
        <v>0</v>
      </c>
      <c r="P102" s="31">
        <v>0</v>
      </c>
      <c r="Q102" s="33">
        <f t="shared" si="18"/>
        <v>0</v>
      </c>
      <c r="R102" s="31">
        <v>13078699</v>
      </c>
      <c r="S102" s="33">
        <f t="shared" si="19"/>
        <v>0.15000000458761242</v>
      </c>
      <c r="T102" s="35" t="s">
        <v>421</v>
      </c>
      <c r="U102" s="64" t="s">
        <v>219</v>
      </c>
      <c r="V102" s="106" t="s">
        <v>384</v>
      </c>
      <c r="W102" s="39" t="s">
        <v>218</v>
      </c>
      <c r="X102" s="38" t="s">
        <v>326</v>
      </c>
      <c r="Y102" s="36" t="s">
        <v>218</v>
      </c>
      <c r="Z102" s="38" t="s">
        <v>326</v>
      </c>
      <c r="AA102" s="37" t="s">
        <v>715</v>
      </c>
      <c r="AB102" s="39" t="s">
        <v>467</v>
      </c>
      <c r="AC102" s="38" t="s">
        <v>661</v>
      </c>
      <c r="AD102" s="39" t="s">
        <v>540</v>
      </c>
      <c r="AE102" s="86" t="s">
        <v>316</v>
      </c>
      <c r="AF102" s="96">
        <v>2</v>
      </c>
      <c r="AG102" s="86" t="s">
        <v>316</v>
      </c>
      <c r="AH102" s="96">
        <v>4</v>
      </c>
      <c r="AI102" s="42" t="s">
        <v>544</v>
      </c>
    </row>
    <row r="103" spans="1:35" s="71" customFormat="1" ht="36.75" customHeight="1" x14ac:dyDescent="0.2">
      <c r="A103" s="57">
        <v>21</v>
      </c>
      <c r="B103" s="61" t="s">
        <v>198</v>
      </c>
      <c r="C103" s="62" t="s">
        <v>247</v>
      </c>
      <c r="D103" s="45" t="s">
        <v>7</v>
      </c>
      <c r="E103" s="46" t="s">
        <v>16</v>
      </c>
      <c r="F103" s="45" t="s">
        <v>3</v>
      </c>
      <c r="G103" s="47">
        <f t="shared" si="21"/>
        <v>126221197</v>
      </c>
      <c r="H103" s="47">
        <f t="shared" si="22"/>
        <v>107288018</v>
      </c>
      <c r="I103" s="48">
        <v>107288018</v>
      </c>
      <c r="J103" s="48">
        <v>0</v>
      </c>
      <c r="K103" s="48">
        <v>0</v>
      </c>
      <c r="L103" s="49">
        <f t="shared" si="15"/>
        <v>0.85000000435742973</v>
      </c>
      <c r="M103" s="47">
        <f t="shared" si="23"/>
        <v>18933179</v>
      </c>
      <c r="N103" s="48">
        <v>0</v>
      </c>
      <c r="O103" s="49">
        <f t="shared" si="20"/>
        <v>0</v>
      </c>
      <c r="P103" s="48">
        <v>0</v>
      </c>
      <c r="Q103" s="49">
        <f t="shared" si="18"/>
        <v>0</v>
      </c>
      <c r="R103" s="48">
        <v>18933179</v>
      </c>
      <c r="S103" s="49">
        <f t="shared" si="19"/>
        <v>0.14999999564257024</v>
      </c>
      <c r="T103" s="107" t="s">
        <v>421</v>
      </c>
      <c r="U103" s="64"/>
      <c r="V103" s="65"/>
      <c r="W103" s="51" t="s">
        <v>217</v>
      </c>
      <c r="X103" s="38" t="s">
        <v>326</v>
      </c>
      <c r="Y103" s="51" t="s">
        <v>217</v>
      </c>
      <c r="Z103" s="38" t="s">
        <v>326</v>
      </c>
      <c r="AA103" s="57"/>
      <c r="AB103" s="51" t="s">
        <v>467</v>
      </c>
      <c r="AC103" s="38" t="s">
        <v>662</v>
      </c>
      <c r="AD103" s="51" t="s">
        <v>540</v>
      </c>
      <c r="AE103" s="86" t="s">
        <v>316</v>
      </c>
      <c r="AF103" s="85">
        <v>2</v>
      </c>
      <c r="AG103" s="86" t="s">
        <v>317</v>
      </c>
      <c r="AH103" s="85">
        <v>4</v>
      </c>
      <c r="AI103" s="51" t="s">
        <v>544</v>
      </c>
    </row>
    <row r="104" spans="1:35" ht="33.75" customHeight="1" x14ac:dyDescent="0.2">
      <c r="A104" s="57">
        <v>23</v>
      </c>
      <c r="B104" s="43" t="s">
        <v>97</v>
      </c>
      <c r="C104" s="44" t="s">
        <v>119</v>
      </c>
      <c r="D104" s="45" t="s">
        <v>7</v>
      </c>
      <c r="E104" s="46" t="s">
        <v>2</v>
      </c>
      <c r="F104" s="45" t="s">
        <v>5</v>
      </c>
      <c r="G104" s="47">
        <f t="shared" si="21"/>
        <v>5175000</v>
      </c>
      <c r="H104" s="47">
        <f t="shared" si="22"/>
        <v>4398750</v>
      </c>
      <c r="I104" s="48">
        <v>0</v>
      </c>
      <c r="J104" s="48">
        <v>0</v>
      </c>
      <c r="K104" s="48">
        <v>4398750</v>
      </c>
      <c r="L104" s="49">
        <f t="shared" ref="L104:L110" si="24">H104/G104</f>
        <v>0.85</v>
      </c>
      <c r="M104" s="47">
        <f t="shared" si="23"/>
        <v>776250</v>
      </c>
      <c r="N104" s="48">
        <v>776250</v>
      </c>
      <c r="O104" s="49">
        <f t="shared" si="20"/>
        <v>0.15</v>
      </c>
      <c r="P104" s="48">
        <v>0</v>
      </c>
      <c r="Q104" s="49">
        <f t="shared" ref="Q104:Q110" si="25">P104/G104</f>
        <v>0</v>
      </c>
      <c r="R104" s="48">
        <v>0</v>
      </c>
      <c r="S104" s="49">
        <f t="shared" ref="S104:S110" si="26">R104/G104</f>
        <v>0</v>
      </c>
      <c r="T104" s="107" t="s">
        <v>427</v>
      </c>
      <c r="U104" s="114" t="s">
        <v>230</v>
      </c>
      <c r="V104" s="106" t="s">
        <v>624</v>
      </c>
      <c r="W104" s="51" t="s">
        <v>553</v>
      </c>
      <c r="X104" s="38" t="s">
        <v>667</v>
      </c>
      <c r="Y104" s="51" t="s">
        <v>467</v>
      </c>
      <c r="Z104" s="38" t="s">
        <v>667</v>
      </c>
      <c r="AA104" s="110"/>
      <c r="AB104" s="51" t="s">
        <v>553</v>
      </c>
      <c r="AC104" s="38" t="s">
        <v>662</v>
      </c>
      <c r="AD104" s="51" t="s">
        <v>584</v>
      </c>
      <c r="AE104" s="86" t="s">
        <v>316</v>
      </c>
      <c r="AF104" s="85">
        <v>2</v>
      </c>
      <c r="AG104" s="86" t="s">
        <v>316</v>
      </c>
      <c r="AH104" s="85">
        <v>4</v>
      </c>
      <c r="AI104" s="51" t="s">
        <v>539</v>
      </c>
    </row>
    <row r="105" spans="1:35" s="71" customFormat="1" ht="44.25" customHeight="1" x14ac:dyDescent="0.2">
      <c r="A105" s="140">
        <v>26</v>
      </c>
      <c r="B105" s="61" t="s">
        <v>142</v>
      </c>
      <c r="C105" s="62" t="s">
        <v>261</v>
      </c>
      <c r="D105" s="45" t="s">
        <v>7</v>
      </c>
      <c r="E105" s="46" t="s">
        <v>18</v>
      </c>
      <c r="F105" s="45" t="s">
        <v>5</v>
      </c>
      <c r="G105" s="47">
        <f t="shared" si="21"/>
        <v>318054</v>
      </c>
      <c r="H105" s="47">
        <f t="shared" si="22"/>
        <v>270346</v>
      </c>
      <c r="I105" s="48">
        <v>0</v>
      </c>
      <c r="J105" s="48">
        <v>0</v>
      </c>
      <c r="K105" s="48">
        <v>270346</v>
      </c>
      <c r="L105" s="49">
        <f t="shared" si="24"/>
        <v>0.85000031441201807</v>
      </c>
      <c r="M105" s="47">
        <f t="shared" si="23"/>
        <v>47708</v>
      </c>
      <c r="N105" s="48">
        <v>47708</v>
      </c>
      <c r="O105" s="49">
        <f t="shared" si="20"/>
        <v>0.14999968558798191</v>
      </c>
      <c r="P105" s="48">
        <v>0</v>
      </c>
      <c r="Q105" s="49">
        <f t="shared" si="25"/>
        <v>0</v>
      </c>
      <c r="R105" s="48">
        <v>0</v>
      </c>
      <c r="S105" s="49">
        <f t="shared" si="26"/>
        <v>0</v>
      </c>
      <c r="T105" s="50" t="s">
        <v>129</v>
      </c>
      <c r="U105" s="50" t="s">
        <v>129</v>
      </c>
      <c r="V105" s="50" t="s">
        <v>129</v>
      </c>
      <c r="W105" s="51" t="s">
        <v>465</v>
      </c>
      <c r="X105" s="38" t="s">
        <v>667</v>
      </c>
      <c r="Y105" s="51" t="s">
        <v>465</v>
      </c>
      <c r="Z105" s="38" t="s">
        <v>667</v>
      </c>
      <c r="AA105" s="110"/>
      <c r="AB105" s="51" t="s">
        <v>467</v>
      </c>
      <c r="AC105" s="38" t="s">
        <v>662</v>
      </c>
      <c r="AD105" s="51" t="s">
        <v>540</v>
      </c>
      <c r="AE105" s="86" t="s">
        <v>316</v>
      </c>
      <c r="AF105" s="85">
        <v>2</v>
      </c>
      <c r="AG105" s="86" t="s">
        <v>316</v>
      </c>
      <c r="AH105" s="85">
        <v>4</v>
      </c>
      <c r="AI105" s="51" t="s">
        <v>540</v>
      </c>
    </row>
    <row r="106" spans="1:35" ht="36.75" customHeight="1" x14ac:dyDescent="0.2">
      <c r="A106" s="57">
        <v>27</v>
      </c>
      <c r="B106" s="43" t="s">
        <v>101</v>
      </c>
      <c r="C106" s="44" t="s">
        <v>121</v>
      </c>
      <c r="D106" s="45" t="s">
        <v>7</v>
      </c>
      <c r="E106" s="46" t="s">
        <v>19</v>
      </c>
      <c r="F106" s="45" t="s">
        <v>5</v>
      </c>
      <c r="G106" s="47">
        <f t="shared" si="21"/>
        <v>22765950</v>
      </c>
      <c r="H106" s="47">
        <f t="shared" si="22"/>
        <v>19351057</v>
      </c>
      <c r="I106" s="48">
        <v>0</v>
      </c>
      <c r="J106" s="48">
        <v>0</v>
      </c>
      <c r="K106" s="48">
        <v>19351057</v>
      </c>
      <c r="L106" s="49">
        <f t="shared" si="24"/>
        <v>0.84999997803737604</v>
      </c>
      <c r="M106" s="47">
        <f t="shared" si="23"/>
        <v>3414893</v>
      </c>
      <c r="N106" s="48">
        <v>3414893</v>
      </c>
      <c r="O106" s="49">
        <f t="shared" si="20"/>
        <v>0.15000002196262402</v>
      </c>
      <c r="P106" s="48">
        <v>0</v>
      </c>
      <c r="Q106" s="49">
        <f t="shared" si="25"/>
        <v>0</v>
      </c>
      <c r="R106" s="48">
        <v>0</v>
      </c>
      <c r="S106" s="49">
        <f t="shared" si="26"/>
        <v>0</v>
      </c>
      <c r="T106" s="107" t="s">
        <v>428</v>
      </c>
      <c r="U106" s="107" t="s">
        <v>220</v>
      </c>
      <c r="V106" s="76" t="s">
        <v>626</v>
      </c>
      <c r="W106" s="51" t="s">
        <v>466</v>
      </c>
      <c r="X106" s="86" t="s">
        <v>316</v>
      </c>
      <c r="Y106" s="51" t="s">
        <v>466</v>
      </c>
      <c r="Z106" s="86" t="s">
        <v>316</v>
      </c>
      <c r="AA106" s="110"/>
      <c r="AB106" s="51" t="s">
        <v>466</v>
      </c>
      <c r="AC106" s="86" t="s">
        <v>316</v>
      </c>
      <c r="AD106" s="51" t="s">
        <v>629</v>
      </c>
      <c r="AE106" s="86" t="s">
        <v>316</v>
      </c>
      <c r="AF106" s="85">
        <v>2</v>
      </c>
      <c r="AG106" s="86" t="s">
        <v>316</v>
      </c>
      <c r="AH106" s="85">
        <v>4</v>
      </c>
      <c r="AI106" s="51" t="s">
        <v>539</v>
      </c>
    </row>
    <row r="107" spans="1:35" s="71" customFormat="1" ht="39" customHeight="1" x14ac:dyDescent="0.2">
      <c r="A107" s="25">
        <v>38</v>
      </c>
      <c r="B107" s="26" t="s">
        <v>100</v>
      </c>
      <c r="C107" s="27" t="s">
        <v>120</v>
      </c>
      <c r="D107" s="28" t="s">
        <v>7</v>
      </c>
      <c r="E107" s="29" t="s">
        <v>19</v>
      </c>
      <c r="F107" s="28" t="s">
        <v>5</v>
      </c>
      <c r="G107" s="30">
        <f t="shared" si="21"/>
        <v>9960103</v>
      </c>
      <c r="H107" s="30">
        <f t="shared" si="22"/>
        <v>8466087</v>
      </c>
      <c r="I107" s="31">
        <v>0</v>
      </c>
      <c r="J107" s="31">
        <v>0</v>
      </c>
      <c r="K107" s="31">
        <v>8466087</v>
      </c>
      <c r="L107" s="33">
        <f t="shared" si="24"/>
        <v>0.84999994477968754</v>
      </c>
      <c r="M107" s="34">
        <f t="shared" si="23"/>
        <v>1494016</v>
      </c>
      <c r="N107" s="31">
        <v>1494016</v>
      </c>
      <c r="O107" s="33">
        <f t="shared" si="20"/>
        <v>0.15000005522031248</v>
      </c>
      <c r="P107" s="31">
        <v>0</v>
      </c>
      <c r="Q107" s="33">
        <f t="shared" si="25"/>
        <v>0</v>
      </c>
      <c r="R107" s="31">
        <v>0</v>
      </c>
      <c r="S107" s="33">
        <f t="shared" si="26"/>
        <v>0</v>
      </c>
      <c r="T107" s="35" t="s">
        <v>428</v>
      </c>
      <c r="U107" s="35" t="s">
        <v>220</v>
      </c>
      <c r="V107" s="76" t="s">
        <v>625</v>
      </c>
      <c r="W107" s="42" t="s">
        <v>466</v>
      </c>
      <c r="X107" s="86" t="s">
        <v>316</v>
      </c>
      <c r="Y107" s="42" t="s">
        <v>466</v>
      </c>
      <c r="Z107" s="86" t="s">
        <v>316</v>
      </c>
      <c r="AA107" s="57"/>
      <c r="AB107" s="42" t="s">
        <v>466</v>
      </c>
      <c r="AC107" s="86" t="s">
        <v>316</v>
      </c>
      <c r="AD107" s="42" t="s">
        <v>541</v>
      </c>
      <c r="AE107" s="86" t="s">
        <v>316</v>
      </c>
      <c r="AF107" s="96">
        <v>2</v>
      </c>
      <c r="AG107" s="86" t="s">
        <v>316</v>
      </c>
      <c r="AH107" s="96">
        <v>4</v>
      </c>
      <c r="AI107" s="42" t="s">
        <v>539</v>
      </c>
    </row>
    <row r="108" spans="1:35" s="71" customFormat="1" ht="39.75" customHeight="1" x14ac:dyDescent="0.2">
      <c r="A108" s="25">
        <v>62</v>
      </c>
      <c r="B108" s="43" t="s">
        <v>49</v>
      </c>
      <c r="C108" s="44" t="s">
        <v>94</v>
      </c>
      <c r="D108" s="45" t="s">
        <v>7</v>
      </c>
      <c r="E108" s="46" t="s">
        <v>16</v>
      </c>
      <c r="F108" s="45" t="s">
        <v>3</v>
      </c>
      <c r="G108" s="47">
        <f t="shared" si="21"/>
        <v>13511489</v>
      </c>
      <c r="H108" s="47">
        <f t="shared" si="22"/>
        <v>11484765</v>
      </c>
      <c r="I108" s="48">
        <v>11484765</v>
      </c>
      <c r="J108" s="48">
        <v>0</v>
      </c>
      <c r="K108" s="48">
        <v>0</v>
      </c>
      <c r="L108" s="49">
        <f t="shared" si="24"/>
        <v>0.84999995189279287</v>
      </c>
      <c r="M108" s="47">
        <f t="shared" si="23"/>
        <v>2026724</v>
      </c>
      <c r="N108" s="48">
        <v>0</v>
      </c>
      <c r="O108" s="49">
        <f t="shared" si="20"/>
        <v>0</v>
      </c>
      <c r="P108" s="48">
        <v>0</v>
      </c>
      <c r="Q108" s="49">
        <f t="shared" si="25"/>
        <v>0</v>
      </c>
      <c r="R108" s="48">
        <v>2026724</v>
      </c>
      <c r="S108" s="49">
        <f t="shared" si="26"/>
        <v>0.15000004810720713</v>
      </c>
      <c r="T108" s="107" t="s">
        <v>421</v>
      </c>
      <c r="U108" s="64"/>
      <c r="V108" s="106"/>
      <c r="W108" s="51" t="s">
        <v>214</v>
      </c>
      <c r="X108" s="38" t="s">
        <v>445</v>
      </c>
      <c r="Y108" s="51" t="s">
        <v>214</v>
      </c>
      <c r="Z108" s="38" t="s">
        <v>445</v>
      </c>
      <c r="AA108" s="37" t="s">
        <v>705</v>
      </c>
      <c r="AB108" s="51" t="s">
        <v>466</v>
      </c>
      <c r="AC108" s="86" t="s">
        <v>316</v>
      </c>
      <c r="AD108" s="51" t="s">
        <v>572</v>
      </c>
      <c r="AE108" s="86" t="s">
        <v>316</v>
      </c>
      <c r="AF108" s="85">
        <v>2</v>
      </c>
      <c r="AG108" s="86" t="s">
        <v>316</v>
      </c>
      <c r="AH108" s="85">
        <v>4</v>
      </c>
      <c r="AI108" s="51" t="s">
        <v>544</v>
      </c>
    </row>
    <row r="109" spans="1:35" ht="51.75" customHeight="1" x14ac:dyDescent="0.2">
      <c r="A109" s="25">
        <v>70</v>
      </c>
      <c r="B109" s="61" t="s">
        <v>176</v>
      </c>
      <c r="C109" s="62" t="s">
        <v>235</v>
      </c>
      <c r="D109" s="61" t="s">
        <v>7</v>
      </c>
      <c r="E109" s="91" t="s">
        <v>11</v>
      </c>
      <c r="F109" s="61" t="s">
        <v>4</v>
      </c>
      <c r="G109" s="47">
        <f t="shared" si="21"/>
        <v>23529411</v>
      </c>
      <c r="H109" s="47">
        <f t="shared" si="22"/>
        <v>20000000</v>
      </c>
      <c r="I109" s="47">
        <v>0</v>
      </c>
      <c r="J109" s="47">
        <v>20000000</v>
      </c>
      <c r="K109" s="47">
        <v>0</v>
      </c>
      <c r="L109" s="49">
        <f t="shared" si="24"/>
        <v>0.85000002762500093</v>
      </c>
      <c r="M109" s="47">
        <f t="shared" si="23"/>
        <v>3529411</v>
      </c>
      <c r="N109" s="47">
        <v>3529411</v>
      </c>
      <c r="O109" s="49">
        <f t="shared" si="20"/>
        <v>0.1499999723749991</v>
      </c>
      <c r="P109" s="47">
        <v>0</v>
      </c>
      <c r="Q109" s="49">
        <f t="shared" si="25"/>
        <v>0</v>
      </c>
      <c r="R109" s="47">
        <v>0</v>
      </c>
      <c r="S109" s="49">
        <f t="shared" si="26"/>
        <v>0</v>
      </c>
      <c r="T109" s="45" t="s">
        <v>408</v>
      </c>
      <c r="U109" s="116" t="s">
        <v>224</v>
      </c>
      <c r="V109" s="65" t="s">
        <v>602</v>
      </c>
      <c r="W109" s="51" t="s">
        <v>216</v>
      </c>
      <c r="X109" s="38" t="s">
        <v>328</v>
      </c>
      <c r="Y109" s="51" t="s">
        <v>751</v>
      </c>
      <c r="Z109" s="51" t="s">
        <v>65</v>
      </c>
      <c r="AA109" s="51" t="s">
        <v>65</v>
      </c>
      <c r="AB109" s="51" t="s">
        <v>465</v>
      </c>
      <c r="AC109" s="38" t="s">
        <v>686</v>
      </c>
      <c r="AD109" s="51" t="s">
        <v>541</v>
      </c>
      <c r="AE109" s="86" t="s">
        <v>316</v>
      </c>
      <c r="AF109" s="85">
        <v>0</v>
      </c>
      <c r="AG109" s="86" t="s">
        <v>316</v>
      </c>
      <c r="AH109" s="141">
        <v>1</v>
      </c>
      <c r="AI109" s="51" t="s">
        <v>525</v>
      </c>
    </row>
    <row r="110" spans="1:35" s="71" customFormat="1" ht="51" customHeight="1" x14ac:dyDescent="0.2">
      <c r="A110" s="25">
        <v>82</v>
      </c>
      <c r="B110" s="26" t="s">
        <v>107</v>
      </c>
      <c r="C110" s="27" t="s">
        <v>582</v>
      </c>
      <c r="D110" s="28" t="s">
        <v>7</v>
      </c>
      <c r="E110" s="29" t="s">
        <v>17</v>
      </c>
      <c r="F110" s="28" t="s">
        <v>5</v>
      </c>
      <c r="G110" s="30">
        <f t="shared" si="21"/>
        <v>23080688</v>
      </c>
      <c r="H110" s="30">
        <f t="shared" si="22"/>
        <v>19618584</v>
      </c>
      <c r="I110" s="31">
        <v>0</v>
      </c>
      <c r="J110" s="31">
        <v>0</v>
      </c>
      <c r="K110" s="31">
        <v>19618584</v>
      </c>
      <c r="L110" s="33">
        <f t="shared" si="24"/>
        <v>0.84999996533898814</v>
      </c>
      <c r="M110" s="34">
        <f t="shared" si="23"/>
        <v>3462104</v>
      </c>
      <c r="N110" s="31">
        <v>3462104</v>
      </c>
      <c r="O110" s="33">
        <f t="shared" si="20"/>
        <v>0.15000003466101183</v>
      </c>
      <c r="P110" s="31">
        <v>0</v>
      </c>
      <c r="Q110" s="33">
        <f t="shared" si="25"/>
        <v>0</v>
      </c>
      <c r="R110" s="31">
        <v>0</v>
      </c>
      <c r="S110" s="33">
        <f t="shared" si="26"/>
        <v>0</v>
      </c>
      <c r="T110" s="142" t="s">
        <v>416</v>
      </c>
      <c r="U110" s="142" t="s">
        <v>616</v>
      </c>
      <c r="V110" s="84" t="s">
        <v>650</v>
      </c>
      <c r="W110" s="42" t="s">
        <v>583</v>
      </c>
      <c r="X110" s="38" t="s">
        <v>667</v>
      </c>
      <c r="Y110" s="42" t="s">
        <v>583</v>
      </c>
      <c r="Z110" s="38" t="s">
        <v>667</v>
      </c>
      <c r="AA110" s="57"/>
      <c r="AB110" s="42" t="s">
        <v>583</v>
      </c>
      <c r="AC110" s="38" t="s">
        <v>662</v>
      </c>
      <c r="AD110" s="42" t="s">
        <v>541</v>
      </c>
      <c r="AE110" s="86" t="s">
        <v>316</v>
      </c>
      <c r="AF110" s="96">
        <v>2</v>
      </c>
      <c r="AG110" s="109" t="s">
        <v>316</v>
      </c>
      <c r="AH110" s="96">
        <v>4</v>
      </c>
      <c r="AI110" s="42" t="s">
        <v>534</v>
      </c>
    </row>
    <row r="111" spans="1:35" ht="54" customHeight="1" x14ac:dyDescent="0.2">
      <c r="A111" s="57">
        <v>109</v>
      </c>
      <c r="B111" s="143" t="s">
        <v>521</v>
      </c>
      <c r="C111" s="144" t="s">
        <v>522</v>
      </c>
      <c r="D111" s="145" t="s">
        <v>7</v>
      </c>
      <c r="E111" s="146" t="s">
        <v>17</v>
      </c>
      <c r="F111" s="145" t="s">
        <v>4</v>
      </c>
      <c r="G111" s="147" t="s">
        <v>523</v>
      </c>
      <c r="H111" s="147" t="s">
        <v>523</v>
      </c>
      <c r="I111" s="147">
        <v>0</v>
      </c>
      <c r="J111" s="147" t="s">
        <v>523</v>
      </c>
      <c r="K111" s="147">
        <v>0</v>
      </c>
      <c r="L111" s="148">
        <v>0.85</v>
      </c>
      <c r="M111" s="147" t="s">
        <v>523</v>
      </c>
      <c r="N111" s="147" t="s">
        <v>523</v>
      </c>
      <c r="O111" s="148">
        <v>0.15</v>
      </c>
      <c r="P111" s="147">
        <v>0</v>
      </c>
      <c r="Q111" s="148">
        <v>0</v>
      </c>
      <c r="R111" s="147">
        <v>0</v>
      </c>
      <c r="S111" s="148">
        <v>0</v>
      </c>
      <c r="T111" s="74" t="s">
        <v>537</v>
      </c>
      <c r="U111" s="81"/>
      <c r="V111" s="82"/>
      <c r="W111" s="42" t="s">
        <v>467</v>
      </c>
      <c r="X111" s="76" t="s">
        <v>317</v>
      </c>
      <c r="Y111" s="42" t="s">
        <v>466</v>
      </c>
      <c r="Z111" s="86" t="s">
        <v>316</v>
      </c>
      <c r="AA111" s="42"/>
      <c r="AB111" s="42" t="s">
        <v>524</v>
      </c>
      <c r="AC111" s="86" t="s">
        <v>316</v>
      </c>
      <c r="AD111" s="42" t="s">
        <v>525</v>
      </c>
      <c r="AE111" s="86" t="s">
        <v>316</v>
      </c>
      <c r="AF111" s="96">
        <v>2</v>
      </c>
      <c r="AG111" s="86" t="s">
        <v>316</v>
      </c>
      <c r="AH111" s="96">
        <v>4</v>
      </c>
      <c r="AI111" s="42" t="s">
        <v>533</v>
      </c>
    </row>
    <row r="112" spans="1:35" ht="57.75" customHeight="1" x14ac:dyDescent="0.2">
      <c r="A112" s="57">
        <v>113</v>
      </c>
      <c r="B112" s="42" t="s">
        <v>526</v>
      </c>
      <c r="C112" s="72" t="s">
        <v>527</v>
      </c>
      <c r="D112" s="70" t="s">
        <v>7</v>
      </c>
      <c r="E112" s="73" t="s">
        <v>11</v>
      </c>
      <c r="F112" s="70" t="s">
        <v>4</v>
      </c>
      <c r="G112" s="30">
        <f t="shared" ref="G112:G121" si="27">H112+M112</f>
        <v>8127343</v>
      </c>
      <c r="H112" s="30">
        <f t="shared" ref="H112:H121" si="28">I112+J112+K112</f>
        <v>6908242</v>
      </c>
      <c r="I112" s="149">
        <v>0</v>
      </c>
      <c r="J112" s="149">
        <v>6908242</v>
      </c>
      <c r="K112" s="149">
        <v>0</v>
      </c>
      <c r="L112" s="150">
        <v>0.85</v>
      </c>
      <c r="M112" s="34">
        <f t="shared" ref="M112:M121" si="29">N112+P112+R112</f>
        <v>1219101</v>
      </c>
      <c r="N112" s="149">
        <v>0</v>
      </c>
      <c r="O112" s="33">
        <f t="shared" ref="O112:O122" si="30">N112/G112</f>
        <v>0</v>
      </c>
      <c r="P112" s="149">
        <v>0</v>
      </c>
      <c r="Q112" s="33">
        <f t="shared" ref="Q112:Q122" si="31">P112/G112</f>
        <v>0</v>
      </c>
      <c r="R112" s="149">
        <v>1219101</v>
      </c>
      <c r="S112" s="33">
        <f t="shared" ref="S112:S122" si="32">R112/G112</f>
        <v>0.14999994463135122</v>
      </c>
      <c r="T112" s="74" t="s">
        <v>537</v>
      </c>
      <c r="U112" s="81"/>
      <c r="V112" s="82"/>
      <c r="W112" s="42" t="s">
        <v>468</v>
      </c>
      <c r="X112" s="38" t="s">
        <v>528</v>
      </c>
      <c r="Y112" s="42" t="s">
        <v>468</v>
      </c>
      <c r="Z112" s="38" t="s">
        <v>528</v>
      </c>
      <c r="AA112" s="67">
        <v>42459</v>
      </c>
      <c r="AB112" s="42" t="s">
        <v>465</v>
      </c>
      <c r="AC112" s="38" t="s">
        <v>662</v>
      </c>
      <c r="AD112" s="42" t="s">
        <v>525</v>
      </c>
      <c r="AE112" s="86" t="s">
        <v>316</v>
      </c>
      <c r="AF112" s="96">
        <v>3</v>
      </c>
      <c r="AG112" s="86" t="s">
        <v>316</v>
      </c>
      <c r="AH112" s="96">
        <v>4</v>
      </c>
      <c r="AI112" s="42" t="s">
        <v>534</v>
      </c>
    </row>
    <row r="113" spans="1:35" ht="47.25" customHeight="1" x14ac:dyDescent="0.2">
      <c r="A113" s="57">
        <v>79</v>
      </c>
      <c r="B113" s="26" t="s">
        <v>41</v>
      </c>
      <c r="C113" s="27" t="s">
        <v>89</v>
      </c>
      <c r="D113" s="28" t="s">
        <v>7</v>
      </c>
      <c r="E113" s="29" t="s">
        <v>11</v>
      </c>
      <c r="F113" s="28" t="s">
        <v>3</v>
      </c>
      <c r="G113" s="30">
        <f t="shared" si="27"/>
        <v>62581758</v>
      </c>
      <c r="H113" s="30">
        <f t="shared" si="28"/>
        <v>53194494</v>
      </c>
      <c r="I113" s="31">
        <v>53194494</v>
      </c>
      <c r="J113" s="31">
        <v>0</v>
      </c>
      <c r="K113" s="31">
        <v>0</v>
      </c>
      <c r="L113" s="33">
        <f t="shared" ref="L113:L122" si="33">H113/G113</f>
        <v>0.84999999520627079</v>
      </c>
      <c r="M113" s="34">
        <f t="shared" si="29"/>
        <v>9387264</v>
      </c>
      <c r="N113" s="31">
        <v>0</v>
      </c>
      <c r="O113" s="33">
        <f t="shared" si="30"/>
        <v>0</v>
      </c>
      <c r="P113" s="31">
        <v>0</v>
      </c>
      <c r="Q113" s="33">
        <f t="shared" si="31"/>
        <v>0</v>
      </c>
      <c r="R113" s="31">
        <v>9387264</v>
      </c>
      <c r="S113" s="33">
        <f t="shared" si="32"/>
        <v>0.15000000479372919</v>
      </c>
      <c r="T113" s="151">
        <v>42490</v>
      </c>
      <c r="U113" s="60" t="s">
        <v>252</v>
      </c>
      <c r="V113" s="152" t="s">
        <v>316</v>
      </c>
      <c r="W113" s="42" t="s">
        <v>466</v>
      </c>
      <c r="X113" s="109" t="s">
        <v>316</v>
      </c>
      <c r="Y113" s="42" t="s">
        <v>466</v>
      </c>
      <c r="Z113" s="109" t="s">
        <v>316</v>
      </c>
      <c r="AA113" s="110"/>
      <c r="AB113" s="42" t="s">
        <v>540</v>
      </c>
      <c r="AC113" s="86" t="s">
        <v>316</v>
      </c>
      <c r="AD113" s="42" t="s">
        <v>473</v>
      </c>
      <c r="AE113" s="86" t="s">
        <v>316</v>
      </c>
      <c r="AF113" s="96">
        <v>2</v>
      </c>
      <c r="AG113" s="86" t="s">
        <v>316</v>
      </c>
      <c r="AH113" s="96">
        <v>4</v>
      </c>
      <c r="AI113" s="42" t="s">
        <v>534</v>
      </c>
    </row>
    <row r="114" spans="1:35" ht="36.75" customHeight="1" x14ac:dyDescent="0.2">
      <c r="A114" s="57">
        <v>125</v>
      </c>
      <c r="B114" s="61" t="s">
        <v>201</v>
      </c>
      <c r="C114" s="62" t="s">
        <v>202</v>
      </c>
      <c r="D114" s="45" t="s">
        <v>7</v>
      </c>
      <c r="E114" s="46" t="s">
        <v>16</v>
      </c>
      <c r="F114" s="45" t="s">
        <v>3</v>
      </c>
      <c r="G114" s="47">
        <f t="shared" si="27"/>
        <v>44357210</v>
      </c>
      <c r="H114" s="47">
        <f t="shared" si="28"/>
        <v>37703628</v>
      </c>
      <c r="I114" s="48">
        <v>37703628</v>
      </c>
      <c r="J114" s="48">
        <v>0</v>
      </c>
      <c r="K114" s="48">
        <v>0</v>
      </c>
      <c r="L114" s="49">
        <f t="shared" si="33"/>
        <v>0.84999998872787541</v>
      </c>
      <c r="M114" s="47">
        <f t="shared" si="29"/>
        <v>6653582</v>
      </c>
      <c r="N114" s="47">
        <v>4620148</v>
      </c>
      <c r="O114" s="49">
        <f t="shared" si="30"/>
        <v>0.1041577682636036</v>
      </c>
      <c r="P114" s="47">
        <v>2033434</v>
      </c>
      <c r="Q114" s="49">
        <f t="shared" si="31"/>
        <v>4.584224300852105E-2</v>
      </c>
      <c r="R114" s="48">
        <v>0</v>
      </c>
      <c r="S114" s="49">
        <f t="shared" si="32"/>
        <v>0</v>
      </c>
      <c r="T114" s="127" t="s">
        <v>422</v>
      </c>
      <c r="U114" s="61" t="s">
        <v>382</v>
      </c>
      <c r="V114" s="101" t="s">
        <v>599</v>
      </c>
      <c r="W114" s="51" t="s">
        <v>215</v>
      </c>
      <c r="X114" s="38" t="s">
        <v>491</v>
      </c>
      <c r="Y114" s="51" t="s">
        <v>466</v>
      </c>
      <c r="Z114" s="86" t="s">
        <v>316</v>
      </c>
      <c r="AA114" s="57"/>
      <c r="AB114" s="51" t="s">
        <v>541</v>
      </c>
      <c r="AC114" s="86" t="s">
        <v>316</v>
      </c>
      <c r="AD114" s="51" t="s">
        <v>473</v>
      </c>
      <c r="AE114" s="86" t="s">
        <v>316</v>
      </c>
      <c r="AF114" s="85">
        <v>2</v>
      </c>
      <c r="AG114" s="86" t="s">
        <v>316</v>
      </c>
      <c r="AH114" s="85">
        <v>4</v>
      </c>
      <c r="AI114" s="51" t="s">
        <v>544</v>
      </c>
    </row>
    <row r="115" spans="1:35" ht="34.5" customHeight="1" x14ac:dyDescent="0.2">
      <c r="A115" s="25">
        <v>20</v>
      </c>
      <c r="B115" s="43" t="s">
        <v>168</v>
      </c>
      <c r="C115" s="62" t="s">
        <v>171</v>
      </c>
      <c r="D115" s="61" t="s">
        <v>155</v>
      </c>
      <c r="E115" s="91" t="s">
        <v>11</v>
      </c>
      <c r="F115" s="61" t="s">
        <v>4</v>
      </c>
      <c r="G115" s="47">
        <f t="shared" si="27"/>
        <v>37058823</v>
      </c>
      <c r="H115" s="47">
        <f t="shared" si="28"/>
        <v>31500000</v>
      </c>
      <c r="I115" s="47">
        <v>0</v>
      </c>
      <c r="J115" s="47">
        <v>31500000</v>
      </c>
      <c r="K115" s="47">
        <v>0</v>
      </c>
      <c r="L115" s="49">
        <f t="shared" si="33"/>
        <v>0.85000001214285736</v>
      </c>
      <c r="M115" s="47">
        <f t="shared" si="29"/>
        <v>5558823</v>
      </c>
      <c r="N115" s="47">
        <v>4323529</v>
      </c>
      <c r="O115" s="49">
        <f t="shared" si="30"/>
        <v>0.11666665722222208</v>
      </c>
      <c r="P115" s="47">
        <v>0</v>
      </c>
      <c r="Q115" s="49">
        <f t="shared" si="31"/>
        <v>0</v>
      </c>
      <c r="R115" s="47">
        <v>1235294</v>
      </c>
      <c r="S115" s="49">
        <f t="shared" si="32"/>
        <v>3.3333330634920597E-2</v>
      </c>
      <c r="T115" s="97" t="s">
        <v>405</v>
      </c>
      <c r="U115" s="81"/>
      <c r="V115" s="82"/>
      <c r="W115" s="51" t="s">
        <v>467</v>
      </c>
      <c r="X115" s="38" t="s">
        <v>684</v>
      </c>
      <c r="Y115" s="51" t="s">
        <v>467</v>
      </c>
      <c r="Z115" s="38" t="s">
        <v>684</v>
      </c>
      <c r="AA115" s="42"/>
      <c r="AB115" s="51" t="s">
        <v>466</v>
      </c>
      <c r="AC115" s="86" t="s">
        <v>316</v>
      </c>
      <c r="AD115" s="51" t="s">
        <v>473</v>
      </c>
      <c r="AE115" s="86" t="s">
        <v>316</v>
      </c>
      <c r="AF115" s="85">
        <v>2</v>
      </c>
      <c r="AG115" s="86" t="s">
        <v>316</v>
      </c>
      <c r="AH115" s="85">
        <v>4</v>
      </c>
      <c r="AI115" s="51" t="s">
        <v>534</v>
      </c>
    </row>
    <row r="116" spans="1:35" s="71" customFormat="1" ht="50.25" customHeight="1" x14ac:dyDescent="0.2">
      <c r="A116" s="57">
        <v>81</v>
      </c>
      <c r="B116" s="43" t="s">
        <v>54</v>
      </c>
      <c r="C116" s="44" t="s">
        <v>122</v>
      </c>
      <c r="D116" s="45" t="s">
        <v>7</v>
      </c>
      <c r="E116" s="46" t="s">
        <v>18</v>
      </c>
      <c r="F116" s="45" t="s">
        <v>5</v>
      </c>
      <c r="G116" s="47">
        <f t="shared" si="27"/>
        <v>10596211</v>
      </c>
      <c r="H116" s="47">
        <f t="shared" si="28"/>
        <v>9006779</v>
      </c>
      <c r="I116" s="48">
        <v>0</v>
      </c>
      <c r="J116" s="48">
        <v>0</v>
      </c>
      <c r="K116" s="48">
        <v>9006779</v>
      </c>
      <c r="L116" s="49">
        <f t="shared" si="33"/>
        <v>0.84999996696932512</v>
      </c>
      <c r="M116" s="47">
        <f t="shared" si="29"/>
        <v>1589432</v>
      </c>
      <c r="N116" s="48">
        <v>1589432</v>
      </c>
      <c r="O116" s="49">
        <f t="shared" si="30"/>
        <v>0.15000003303067483</v>
      </c>
      <c r="P116" s="48">
        <v>0</v>
      </c>
      <c r="Q116" s="49">
        <f t="shared" si="31"/>
        <v>0</v>
      </c>
      <c r="R116" s="48">
        <v>0</v>
      </c>
      <c r="S116" s="49">
        <f t="shared" si="32"/>
        <v>0</v>
      </c>
      <c r="T116" s="50" t="s">
        <v>129</v>
      </c>
      <c r="U116" s="50" t="s">
        <v>129</v>
      </c>
      <c r="V116" s="50" t="s">
        <v>129</v>
      </c>
      <c r="W116" s="51" t="s">
        <v>541</v>
      </c>
      <c r="X116" s="86" t="s">
        <v>316</v>
      </c>
      <c r="Y116" s="51" t="s">
        <v>580</v>
      </c>
      <c r="Z116" s="86" t="s">
        <v>316</v>
      </c>
      <c r="AA116" s="110"/>
      <c r="AB116" s="51" t="s">
        <v>541</v>
      </c>
      <c r="AC116" s="86" t="s">
        <v>316</v>
      </c>
      <c r="AD116" s="51" t="s">
        <v>473</v>
      </c>
      <c r="AE116" s="86" t="s">
        <v>316</v>
      </c>
      <c r="AF116" s="85">
        <v>2</v>
      </c>
      <c r="AG116" s="86" t="s">
        <v>316</v>
      </c>
      <c r="AH116" s="85">
        <v>4</v>
      </c>
      <c r="AI116" s="51" t="s">
        <v>534</v>
      </c>
    </row>
    <row r="117" spans="1:35" ht="50.25" customHeight="1" x14ac:dyDescent="0.2">
      <c r="A117" s="57">
        <v>99</v>
      </c>
      <c r="B117" s="43" t="s">
        <v>102</v>
      </c>
      <c r="C117" s="44" t="s">
        <v>84</v>
      </c>
      <c r="D117" s="45" t="s">
        <v>7</v>
      </c>
      <c r="E117" s="46" t="s">
        <v>19</v>
      </c>
      <c r="F117" s="45" t="s">
        <v>4</v>
      </c>
      <c r="G117" s="47">
        <f t="shared" si="27"/>
        <v>178983828</v>
      </c>
      <c r="H117" s="47">
        <f t="shared" si="28"/>
        <v>152136253</v>
      </c>
      <c r="I117" s="48">
        <v>0</v>
      </c>
      <c r="J117" s="48">
        <v>152136253</v>
      </c>
      <c r="K117" s="48">
        <v>0</v>
      </c>
      <c r="L117" s="49">
        <f t="shared" si="33"/>
        <v>0.84999999553032246</v>
      </c>
      <c r="M117" s="47">
        <f t="shared" si="29"/>
        <v>26847575</v>
      </c>
      <c r="N117" s="48">
        <v>16199965</v>
      </c>
      <c r="O117" s="49">
        <f t="shared" si="30"/>
        <v>9.0510775085221665E-2</v>
      </c>
      <c r="P117" s="48">
        <v>0</v>
      </c>
      <c r="Q117" s="49">
        <f t="shared" si="31"/>
        <v>0</v>
      </c>
      <c r="R117" s="48">
        <v>10647610</v>
      </c>
      <c r="S117" s="49">
        <f t="shared" si="32"/>
        <v>5.9489229384455895E-2</v>
      </c>
      <c r="T117" s="107" t="s">
        <v>428</v>
      </c>
      <c r="U117" s="107" t="s">
        <v>220</v>
      </c>
      <c r="V117" s="76" t="s">
        <v>626</v>
      </c>
      <c r="W117" s="51" t="s">
        <v>466</v>
      </c>
      <c r="X117" s="86" t="s">
        <v>316</v>
      </c>
      <c r="Y117" s="51" t="s">
        <v>466</v>
      </c>
      <c r="Z117" s="86" t="s">
        <v>316</v>
      </c>
      <c r="AA117" s="110"/>
      <c r="AB117" s="51" t="s">
        <v>466</v>
      </c>
      <c r="AC117" s="86" t="s">
        <v>316</v>
      </c>
      <c r="AD117" s="51" t="s">
        <v>545</v>
      </c>
      <c r="AE117" s="86" t="s">
        <v>316</v>
      </c>
      <c r="AF117" s="85">
        <v>2</v>
      </c>
      <c r="AG117" s="86" t="s">
        <v>316</v>
      </c>
      <c r="AH117" s="85">
        <v>4</v>
      </c>
      <c r="AI117" s="51" t="s">
        <v>466</v>
      </c>
    </row>
    <row r="118" spans="1:35" s="71" customFormat="1" ht="39.75" customHeight="1" x14ac:dyDescent="0.2">
      <c r="A118" s="25">
        <v>16</v>
      </c>
      <c r="B118" s="53" t="s">
        <v>27</v>
      </c>
      <c r="C118" s="54" t="s">
        <v>24</v>
      </c>
      <c r="D118" s="28" t="s">
        <v>7</v>
      </c>
      <c r="E118" s="29" t="s">
        <v>18</v>
      </c>
      <c r="F118" s="28" t="s">
        <v>4</v>
      </c>
      <c r="G118" s="30">
        <f t="shared" si="27"/>
        <v>44441977</v>
      </c>
      <c r="H118" s="30">
        <f t="shared" si="28"/>
        <v>37775681</v>
      </c>
      <c r="I118" s="31">
        <v>0</v>
      </c>
      <c r="J118" s="31">
        <v>37775681</v>
      </c>
      <c r="K118" s="31">
        <v>0</v>
      </c>
      <c r="L118" s="33">
        <f t="shared" si="33"/>
        <v>0.85000001237568712</v>
      </c>
      <c r="M118" s="34">
        <f t="shared" si="29"/>
        <v>6666296</v>
      </c>
      <c r="N118" s="31">
        <v>4188081</v>
      </c>
      <c r="O118" s="33">
        <f t="shared" si="30"/>
        <v>9.4237054305662413E-2</v>
      </c>
      <c r="P118" s="31">
        <v>2478215</v>
      </c>
      <c r="Q118" s="33">
        <f t="shared" si="31"/>
        <v>5.5762933318650516E-2</v>
      </c>
      <c r="R118" s="31">
        <v>0</v>
      </c>
      <c r="S118" s="33">
        <f t="shared" si="32"/>
        <v>0</v>
      </c>
      <c r="T118" s="35" t="s">
        <v>129</v>
      </c>
      <c r="U118" s="80" t="s">
        <v>617</v>
      </c>
      <c r="V118" s="55" t="s">
        <v>129</v>
      </c>
      <c r="W118" s="42" t="s">
        <v>541</v>
      </c>
      <c r="X118" s="86" t="s">
        <v>316</v>
      </c>
      <c r="Y118" s="42" t="s">
        <v>541</v>
      </c>
      <c r="Z118" s="86" t="s">
        <v>316</v>
      </c>
      <c r="AA118" s="57"/>
      <c r="AB118" s="42" t="s">
        <v>525</v>
      </c>
      <c r="AC118" s="86" t="s">
        <v>316</v>
      </c>
      <c r="AD118" s="42" t="s">
        <v>545</v>
      </c>
      <c r="AE118" s="86" t="s">
        <v>316</v>
      </c>
      <c r="AF118" s="115">
        <v>2</v>
      </c>
      <c r="AG118" s="86" t="s">
        <v>316</v>
      </c>
      <c r="AH118" s="96">
        <v>4</v>
      </c>
      <c r="AI118" s="42" t="s">
        <v>539</v>
      </c>
    </row>
    <row r="119" spans="1:35" s="71" customFormat="1" ht="60" customHeight="1" x14ac:dyDescent="0.2">
      <c r="A119" s="57">
        <v>55</v>
      </c>
      <c r="B119" s="53" t="s">
        <v>183</v>
      </c>
      <c r="C119" s="54" t="s">
        <v>278</v>
      </c>
      <c r="D119" s="28" t="s">
        <v>7</v>
      </c>
      <c r="E119" s="29" t="s">
        <v>12</v>
      </c>
      <c r="F119" s="28" t="s">
        <v>3</v>
      </c>
      <c r="G119" s="30">
        <f t="shared" si="27"/>
        <v>16643483</v>
      </c>
      <c r="H119" s="30">
        <f t="shared" si="28"/>
        <v>14146960</v>
      </c>
      <c r="I119" s="31">
        <v>14146960</v>
      </c>
      <c r="J119" s="153">
        <v>0</v>
      </c>
      <c r="K119" s="31">
        <v>0</v>
      </c>
      <c r="L119" s="33">
        <f t="shared" si="33"/>
        <v>0.84999996695403235</v>
      </c>
      <c r="M119" s="34">
        <f t="shared" si="29"/>
        <v>2496523</v>
      </c>
      <c r="N119" s="31">
        <v>2496523</v>
      </c>
      <c r="O119" s="33">
        <f t="shared" si="30"/>
        <v>0.1500000330459676</v>
      </c>
      <c r="P119" s="31">
        <v>0</v>
      </c>
      <c r="Q119" s="33">
        <f t="shared" si="31"/>
        <v>0</v>
      </c>
      <c r="R119" s="31">
        <v>0</v>
      </c>
      <c r="S119" s="33">
        <f t="shared" si="32"/>
        <v>0</v>
      </c>
      <c r="T119" s="60" t="s">
        <v>129</v>
      </c>
      <c r="U119" s="60" t="s">
        <v>129</v>
      </c>
      <c r="V119" s="60" t="s">
        <v>129</v>
      </c>
      <c r="W119" s="42" t="s">
        <v>525</v>
      </c>
      <c r="X119" s="86" t="s">
        <v>316</v>
      </c>
      <c r="Y119" s="42" t="s">
        <v>525</v>
      </c>
      <c r="Z119" s="86" t="s">
        <v>316</v>
      </c>
      <c r="AA119" s="42"/>
      <c r="AB119" s="42" t="s">
        <v>525</v>
      </c>
      <c r="AC119" s="86" t="s">
        <v>316</v>
      </c>
      <c r="AD119" s="42" t="s">
        <v>545</v>
      </c>
      <c r="AE119" s="86" t="s">
        <v>316</v>
      </c>
      <c r="AF119" s="96">
        <v>2</v>
      </c>
      <c r="AG119" s="86" t="s">
        <v>316</v>
      </c>
      <c r="AH119" s="96">
        <v>4</v>
      </c>
      <c r="AI119" s="42" t="s">
        <v>534</v>
      </c>
    </row>
    <row r="120" spans="1:35" s="71" customFormat="1" ht="37.5" customHeight="1" x14ac:dyDescent="0.2">
      <c r="A120" s="57">
        <v>3</v>
      </c>
      <c r="B120" s="53" t="s">
        <v>205</v>
      </c>
      <c r="C120" s="54" t="s">
        <v>91</v>
      </c>
      <c r="D120" s="28" t="s">
        <v>7</v>
      </c>
      <c r="E120" s="29" t="s">
        <v>16</v>
      </c>
      <c r="F120" s="28" t="s">
        <v>3</v>
      </c>
      <c r="G120" s="30">
        <f t="shared" si="27"/>
        <v>14725609</v>
      </c>
      <c r="H120" s="30">
        <f t="shared" si="28"/>
        <v>12516768</v>
      </c>
      <c r="I120" s="31">
        <v>12516768</v>
      </c>
      <c r="J120" s="31">
        <v>0</v>
      </c>
      <c r="K120" s="31">
        <v>0</v>
      </c>
      <c r="L120" s="33">
        <f t="shared" si="33"/>
        <v>0.85000002376811712</v>
      </c>
      <c r="M120" s="34">
        <f t="shared" si="29"/>
        <v>2208841</v>
      </c>
      <c r="N120" s="31">
        <v>0</v>
      </c>
      <c r="O120" s="33">
        <f t="shared" si="30"/>
        <v>0</v>
      </c>
      <c r="P120" s="31">
        <v>2208841</v>
      </c>
      <c r="Q120" s="33">
        <f t="shared" si="31"/>
        <v>0.14999997623188283</v>
      </c>
      <c r="R120" s="31">
        <v>0</v>
      </c>
      <c r="S120" s="33">
        <f t="shared" si="32"/>
        <v>0</v>
      </c>
      <c r="T120" s="154">
        <v>42369</v>
      </c>
      <c r="U120" s="60" t="s">
        <v>231</v>
      </c>
      <c r="V120" s="95" t="s">
        <v>606</v>
      </c>
      <c r="W120" s="39" t="s">
        <v>215</v>
      </c>
      <c r="X120" s="38" t="s">
        <v>491</v>
      </c>
      <c r="Y120" s="39" t="s">
        <v>525</v>
      </c>
      <c r="Z120" s="86" t="s">
        <v>316</v>
      </c>
      <c r="AA120" s="37" t="s">
        <v>701</v>
      </c>
      <c r="AB120" s="39" t="s">
        <v>473</v>
      </c>
      <c r="AC120" s="86" t="s">
        <v>316</v>
      </c>
      <c r="AD120" s="39" t="s">
        <v>545</v>
      </c>
      <c r="AE120" s="86" t="s">
        <v>316</v>
      </c>
      <c r="AF120" s="96">
        <v>2</v>
      </c>
      <c r="AG120" s="86" t="s">
        <v>316</v>
      </c>
      <c r="AH120" s="96">
        <v>4</v>
      </c>
      <c r="AI120" s="42" t="s">
        <v>539</v>
      </c>
    </row>
    <row r="121" spans="1:35" s="71" customFormat="1" ht="40.5" customHeight="1" x14ac:dyDescent="0.2">
      <c r="A121" s="25">
        <v>44</v>
      </c>
      <c r="B121" s="61" t="s">
        <v>196</v>
      </c>
      <c r="C121" s="62" t="s">
        <v>197</v>
      </c>
      <c r="D121" s="45" t="s">
        <v>7</v>
      </c>
      <c r="E121" s="46" t="s">
        <v>16</v>
      </c>
      <c r="F121" s="45" t="s">
        <v>3</v>
      </c>
      <c r="G121" s="47">
        <f t="shared" si="27"/>
        <v>407810999</v>
      </c>
      <c r="H121" s="47">
        <f t="shared" si="28"/>
        <v>346639348</v>
      </c>
      <c r="I121" s="48">
        <v>346639348</v>
      </c>
      <c r="J121" s="48">
        <v>0</v>
      </c>
      <c r="K121" s="48">
        <v>0</v>
      </c>
      <c r="L121" s="49">
        <f t="shared" si="33"/>
        <v>0.84999999718006625</v>
      </c>
      <c r="M121" s="47">
        <f t="shared" si="29"/>
        <v>61171651</v>
      </c>
      <c r="N121" s="48">
        <v>0</v>
      </c>
      <c r="O121" s="49">
        <f t="shared" si="30"/>
        <v>0</v>
      </c>
      <c r="P121" s="48">
        <v>0</v>
      </c>
      <c r="Q121" s="49">
        <f t="shared" si="31"/>
        <v>0</v>
      </c>
      <c r="R121" s="48">
        <v>61171651</v>
      </c>
      <c r="S121" s="49">
        <f t="shared" si="32"/>
        <v>0.15000000281993375</v>
      </c>
      <c r="T121" s="107" t="s">
        <v>421</v>
      </c>
      <c r="U121" s="64"/>
      <c r="V121" s="65"/>
      <c r="W121" s="51" t="s">
        <v>473</v>
      </c>
      <c r="X121" s="86" t="s">
        <v>316</v>
      </c>
      <c r="Y121" s="51" t="s">
        <v>569</v>
      </c>
      <c r="Z121" s="86" t="s">
        <v>316</v>
      </c>
      <c r="AA121" s="57"/>
      <c r="AB121" s="51" t="s">
        <v>571</v>
      </c>
      <c r="AC121" s="86" t="s">
        <v>316</v>
      </c>
      <c r="AD121" s="51" t="s">
        <v>518</v>
      </c>
      <c r="AE121" s="86" t="s">
        <v>316</v>
      </c>
      <c r="AF121" s="85">
        <v>2</v>
      </c>
      <c r="AG121" s="86" t="s">
        <v>316</v>
      </c>
      <c r="AH121" s="85" t="s">
        <v>750</v>
      </c>
      <c r="AI121" s="51" t="s">
        <v>544</v>
      </c>
    </row>
    <row r="122" spans="1:35" ht="40.5" customHeight="1" x14ac:dyDescent="0.2">
      <c r="A122" s="57">
        <v>69</v>
      </c>
      <c r="B122" s="61" t="s">
        <v>269</v>
      </c>
      <c r="C122" s="62" t="s">
        <v>303</v>
      </c>
      <c r="D122" s="45" t="s">
        <v>155</v>
      </c>
      <c r="E122" s="46" t="s">
        <v>17</v>
      </c>
      <c r="F122" s="45" t="s">
        <v>5</v>
      </c>
      <c r="G122" s="47">
        <f>H122+M122</f>
        <v>17172696</v>
      </c>
      <c r="H122" s="47">
        <v>14596791</v>
      </c>
      <c r="I122" s="48">
        <v>0</v>
      </c>
      <c r="J122" s="48">
        <v>0</v>
      </c>
      <c r="K122" s="48">
        <f>10722724+3874067</f>
        <v>14596791</v>
      </c>
      <c r="L122" s="49">
        <f t="shared" si="33"/>
        <v>0.8499999650608151</v>
      </c>
      <c r="M122" s="47">
        <f>M100</f>
        <v>2575905</v>
      </c>
      <c r="N122" s="48">
        <f>M122</f>
        <v>2575905</v>
      </c>
      <c r="O122" s="49">
        <f t="shared" si="30"/>
        <v>0.15000003493918485</v>
      </c>
      <c r="P122" s="48">
        <v>0</v>
      </c>
      <c r="Q122" s="49">
        <f t="shared" si="31"/>
        <v>0</v>
      </c>
      <c r="R122" s="48">
        <v>0</v>
      </c>
      <c r="S122" s="49">
        <f t="shared" si="32"/>
        <v>0</v>
      </c>
      <c r="T122" s="50" t="s">
        <v>129</v>
      </c>
      <c r="U122" s="50" t="s">
        <v>129</v>
      </c>
      <c r="V122" s="50" t="s">
        <v>129</v>
      </c>
      <c r="W122" s="51" t="s">
        <v>467</v>
      </c>
      <c r="X122" s="109" t="s">
        <v>316</v>
      </c>
      <c r="Y122" s="51" t="s">
        <v>473</v>
      </c>
      <c r="Z122" s="109" t="s">
        <v>316</v>
      </c>
      <c r="AA122" s="110"/>
      <c r="AB122" s="51" t="s">
        <v>581</v>
      </c>
      <c r="AC122" s="109" t="s">
        <v>316</v>
      </c>
      <c r="AD122" s="51" t="s">
        <v>564</v>
      </c>
      <c r="AE122" s="86" t="s">
        <v>316</v>
      </c>
      <c r="AF122" s="85">
        <v>2</v>
      </c>
      <c r="AG122" s="109" t="s">
        <v>316</v>
      </c>
      <c r="AH122" s="85">
        <v>4</v>
      </c>
      <c r="AI122" s="51" t="s">
        <v>539</v>
      </c>
    </row>
    <row r="123" spans="1:35" ht="40.5" customHeight="1" x14ac:dyDescent="0.2">
      <c r="A123" s="25">
        <v>96</v>
      </c>
      <c r="B123" s="43" t="s">
        <v>167</v>
      </c>
      <c r="C123" s="62" t="s">
        <v>688</v>
      </c>
      <c r="D123" s="61" t="s">
        <v>155</v>
      </c>
      <c r="E123" s="91" t="s">
        <v>11</v>
      </c>
      <c r="F123" s="61" t="s">
        <v>4</v>
      </c>
      <c r="G123" s="47">
        <f>H123+M123</f>
        <v>25018615</v>
      </c>
      <c r="H123" s="47">
        <f>I123+J123+K123</f>
        <v>20014892</v>
      </c>
      <c r="I123" s="47">
        <v>0</v>
      </c>
      <c r="J123" s="47">
        <v>20014892</v>
      </c>
      <c r="K123" s="47">
        <v>0</v>
      </c>
      <c r="L123" s="49">
        <f t="shared" ref="L123:L129" si="34">H123/G123</f>
        <v>0.8</v>
      </c>
      <c r="M123" s="47">
        <f>N123+P123+R123</f>
        <v>5003723</v>
      </c>
      <c r="N123" s="47">
        <v>0</v>
      </c>
      <c r="O123" s="49">
        <f t="shared" ref="O123:O129" si="35">N123/G123</f>
        <v>0</v>
      </c>
      <c r="P123" s="47">
        <v>0</v>
      </c>
      <c r="Q123" s="49">
        <f t="shared" ref="Q123:Q129" si="36">P123/G123</f>
        <v>0</v>
      </c>
      <c r="R123" s="47">
        <v>5003723</v>
      </c>
      <c r="S123" s="49">
        <f t="shared" ref="S123:S129" si="37">R123/G123</f>
        <v>0.2</v>
      </c>
      <c r="T123" s="97" t="s">
        <v>405</v>
      </c>
      <c r="U123" s="81"/>
      <c r="V123" s="82"/>
      <c r="W123" s="51" t="s">
        <v>283</v>
      </c>
      <c r="X123" s="38" t="s">
        <v>320</v>
      </c>
      <c r="Y123" s="51" t="s">
        <v>213</v>
      </c>
      <c r="Z123" s="38" t="s">
        <v>320</v>
      </c>
      <c r="AA123" s="42"/>
      <c r="AB123" s="51" t="s">
        <v>518</v>
      </c>
      <c r="AC123" s="86" t="s">
        <v>316</v>
      </c>
      <c r="AD123" s="51" t="s">
        <v>655</v>
      </c>
      <c r="AE123" s="86" t="s">
        <v>316</v>
      </c>
      <c r="AF123" s="51" t="s">
        <v>697</v>
      </c>
      <c r="AG123" s="86" t="s">
        <v>316</v>
      </c>
      <c r="AH123" s="85">
        <v>4</v>
      </c>
      <c r="AI123" s="51" t="s">
        <v>697</v>
      </c>
    </row>
    <row r="124" spans="1:35" ht="45.75" customHeight="1" x14ac:dyDescent="0.2">
      <c r="A124" s="57">
        <v>101</v>
      </c>
      <c r="B124" s="61" t="s">
        <v>178</v>
      </c>
      <c r="C124" s="62" t="s">
        <v>249</v>
      </c>
      <c r="D124" s="61" t="s">
        <v>7</v>
      </c>
      <c r="E124" s="91" t="s">
        <v>11</v>
      </c>
      <c r="F124" s="61" t="s">
        <v>4</v>
      </c>
      <c r="G124" s="47">
        <f>H124+M124</f>
        <v>15784135</v>
      </c>
      <c r="H124" s="47">
        <f>I124+J124+K124</f>
        <v>13416515</v>
      </c>
      <c r="I124" s="47">
        <v>0</v>
      </c>
      <c r="J124" s="47">
        <v>13416515</v>
      </c>
      <c r="K124" s="47">
        <v>0</v>
      </c>
      <c r="L124" s="49">
        <f t="shared" si="34"/>
        <v>0.85000001583868867</v>
      </c>
      <c r="M124" s="47">
        <f>N124+P124+R124</f>
        <v>2367620</v>
      </c>
      <c r="N124" s="47">
        <v>2367620</v>
      </c>
      <c r="O124" s="49">
        <f t="shared" si="35"/>
        <v>0.14999998416131133</v>
      </c>
      <c r="P124" s="47">
        <v>0</v>
      </c>
      <c r="Q124" s="49">
        <f t="shared" si="36"/>
        <v>0</v>
      </c>
      <c r="R124" s="47">
        <v>0</v>
      </c>
      <c r="S124" s="49">
        <f t="shared" si="37"/>
        <v>0</v>
      </c>
      <c r="T124" s="45" t="s">
        <v>408</v>
      </c>
      <c r="U124" s="116"/>
      <c r="V124" s="65"/>
      <c r="W124" s="51" t="s">
        <v>216</v>
      </c>
      <c r="X124" s="38" t="s">
        <v>328</v>
      </c>
      <c r="Y124" s="51" t="s">
        <v>65</v>
      </c>
      <c r="Z124" s="51" t="s">
        <v>65</v>
      </c>
      <c r="AA124" s="51" t="s">
        <v>65</v>
      </c>
      <c r="AB124" s="51" t="s">
        <v>465</v>
      </c>
      <c r="AC124" s="76" t="s">
        <v>317</v>
      </c>
      <c r="AD124" s="51" t="s">
        <v>655</v>
      </c>
      <c r="AE124" s="86" t="s">
        <v>316</v>
      </c>
      <c r="AF124" s="85">
        <v>2</v>
      </c>
      <c r="AG124" s="86" t="s">
        <v>316</v>
      </c>
      <c r="AH124" s="141">
        <v>6</v>
      </c>
      <c r="AI124" s="51" t="s">
        <v>657</v>
      </c>
    </row>
    <row r="125" spans="1:35" s="71" customFormat="1" ht="56.25" customHeight="1" x14ac:dyDescent="0.2">
      <c r="A125" s="57">
        <v>9</v>
      </c>
      <c r="B125" s="98" t="s">
        <v>163</v>
      </c>
      <c r="C125" s="72" t="s">
        <v>164</v>
      </c>
      <c r="D125" s="70" t="s">
        <v>155</v>
      </c>
      <c r="E125" s="73" t="s">
        <v>17</v>
      </c>
      <c r="F125" s="70" t="s">
        <v>4</v>
      </c>
      <c r="G125" s="30">
        <f>H125+M125</f>
        <v>34000000</v>
      </c>
      <c r="H125" s="30">
        <f>I125+J125+K125</f>
        <v>28900000</v>
      </c>
      <c r="I125" s="34">
        <v>0</v>
      </c>
      <c r="J125" s="34">
        <v>28900000</v>
      </c>
      <c r="K125" s="34">
        <v>0</v>
      </c>
      <c r="L125" s="33">
        <f t="shared" si="34"/>
        <v>0.85</v>
      </c>
      <c r="M125" s="34">
        <f>N125+P125+R125</f>
        <v>5100000</v>
      </c>
      <c r="N125" s="34">
        <v>1972000</v>
      </c>
      <c r="O125" s="33">
        <f t="shared" si="35"/>
        <v>5.8000000000000003E-2</v>
      </c>
      <c r="P125" s="34">
        <v>0</v>
      </c>
      <c r="Q125" s="33">
        <f t="shared" si="36"/>
        <v>0</v>
      </c>
      <c r="R125" s="30">
        <v>3128000</v>
      </c>
      <c r="S125" s="33">
        <f t="shared" si="37"/>
        <v>9.1999999999999998E-2</v>
      </c>
      <c r="T125" s="99" t="s">
        <v>405</v>
      </c>
      <c r="U125" s="81"/>
      <c r="V125" s="82"/>
      <c r="W125" s="42" t="s">
        <v>473</v>
      </c>
      <c r="X125" s="86" t="s">
        <v>316</v>
      </c>
      <c r="Y125" s="42" t="s">
        <v>473</v>
      </c>
      <c r="Z125" s="86" t="s">
        <v>316</v>
      </c>
      <c r="AA125" s="42"/>
      <c r="AB125" s="42" t="s">
        <v>577</v>
      </c>
      <c r="AC125" s="86" t="s">
        <v>316</v>
      </c>
      <c r="AD125" s="42" t="s">
        <v>578</v>
      </c>
      <c r="AE125" s="86" t="s">
        <v>316</v>
      </c>
      <c r="AF125" s="96">
        <v>2</v>
      </c>
      <c r="AG125" s="86" t="s">
        <v>316</v>
      </c>
      <c r="AH125" s="96">
        <v>4</v>
      </c>
      <c r="AI125" s="42" t="s">
        <v>534</v>
      </c>
    </row>
    <row r="126" spans="1:35" s="71" customFormat="1" ht="36" customHeight="1" x14ac:dyDescent="0.2">
      <c r="A126" s="25">
        <v>50</v>
      </c>
      <c r="B126" s="61" t="s">
        <v>255</v>
      </c>
      <c r="C126" s="62" t="s">
        <v>315</v>
      </c>
      <c r="D126" s="45" t="s">
        <v>7</v>
      </c>
      <c r="E126" s="46" t="s">
        <v>17</v>
      </c>
      <c r="F126" s="45" t="s">
        <v>5</v>
      </c>
      <c r="G126" s="48">
        <f>H126+M126</f>
        <v>5214359</v>
      </c>
      <c r="H126" s="47">
        <f>I126+J126+K126</f>
        <v>4432205</v>
      </c>
      <c r="I126" s="48">
        <v>0</v>
      </c>
      <c r="J126" s="48">
        <v>0</v>
      </c>
      <c r="K126" s="45">
        <v>4432205</v>
      </c>
      <c r="L126" s="49">
        <f t="shared" si="34"/>
        <v>0.84999997123328097</v>
      </c>
      <c r="M126" s="47">
        <f>N126+P126+R126</f>
        <v>782154</v>
      </c>
      <c r="N126" s="47">
        <v>782154</v>
      </c>
      <c r="O126" s="49">
        <f t="shared" si="35"/>
        <v>0.15000002876671897</v>
      </c>
      <c r="P126" s="48">
        <v>0</v>
      </c>
      <c r="Q126" s="49">
        <f t="shared" si="36"/>
        <v>0</v>
      </c>
      <c r="R126" s="48">
        <v>0</v>
      </c>
      <c r="S126" s="49">
        <f t="shared" si="37"/>
        <v>0</v>
      </c>
      <c r="T126" s="50" t="s">
        <v>129</v>
      </c>
      <c r="U126" s="50" t="s">
        <v>129</v>
      </c>
      <c r="V126" s="50" t="s">
        <v>129</v>
      </c>
      <c r="W126" s="58" t="s">
        <v>150</v>
      </c>
      <c r="X126" s="109" t="s">
        <v>316</v>
      </c>
      <c r="Y126" s="58" t="s">
        <v>154</v>
      </c>
      <c r="Z126" s="109" t="s">
        <v>316</v>
      </c>
      <c r="AA126" s="110"/>
      <c r="AB126" s="58" t="s">
        <v>154</v>
      </c>
      <c r="AC126" s="109" t="s">
        <v>316</v>
      </c>
      <c r="AD126" s="58" t="s">
        <v>149</v>
      </c>
      <c r="AE126" s="86" t="s">
        <v>316</v>
      </c>
      <c r="AF126" s="85">
        <v>2</v>
      </c>
      <c r="AG126" s="109" t="s">
        <v>316</v>
      </c>
      <c r="AH126" s="85">
        <v>4</v>
      </c>
      <c r="AI126" s="51" t="s">
        <v>539</v>
      </c>
    </row>
    <row r="127" spans="1:35" ht="43.5" customHeight="1" x14ac:dyDescent="0.2">
      <c r="A127" s="25">
        <v>22</v>
      </c>
      <c r="B127" s="61" t="s">
        <v>653</v>
      </c>
      <c r="C127" s="62" t="s">
        <v>654</v>
      </c>
      <c r="D127" s="45" t="s">
        <v>155</v>
      </c>
      <c r="E127" s="46" t="s">
        <v>12</v>
      </c>
      <c r="F127" s="45" t="s">
        <v>3</v>
      </c>
      <c r="G127" s="47">
        <v>26240711</v>
      </c>
      <c r="H127" s="47">
        <v>9184249</v>
      </c>
      <c r="I127" s="47">
        <v>9184249</v>
      </c>
      <c r="J127" s="48">
        <v>0</v>
      </c>
      <c r="K127" s="48">
        <v>0</v>
      </c>
      <c r="L127" s="49">
        <f t="shared" si="34"/>
        <v>0.35000000571630852</v>
      </c>
      <c r="M127" s="47">
        <v>17056462</v>
      </c>
      <c r="N127" s="48">
        <v>0</v>
      </c>
      <c r="O127" s="49">
        <f t="shared" si="35"/>
        <v>0</v>
      </c>
      <c r="P127" s="47">
        <v>0</v>
      </c>
      <c r="Q127" s="49">
        <f t="shared" si="36"/>
        <v>0</v>
      </c>
      <c r="R127" s="47">
        <v>17056462</v>
      </c>
      <c r="S127" s="49">
        <f t="shared" si="37"/>
        <v>0.64999999428369148</v>
      </c>
      <c r="T127" s="107" t="s">
        <v>419</v>
      </c>
      <c r="U127" s="114"/>
      <c r="V127" s="106"/>
      <c r="W127" s="51" t="s">
        <v>467</v>
      </c>
      <c r="X127" s="76" t="s">
        <v>317</v>
      </c>
      <c r="Y127" s="51" t="s">
        <v>518</v>
      </c>
      <c r="Z127" s="86" t="s">
        <v>316</v>
      </c>
      <c r="AA127" s="42"/>
      <c r="AB127" s="51" t="s">
        <v>518</v>
      </c>
      <c r="AC127" s="86" t="s">
        <v>316</v>
      </c>
      <c r="AD127" s="51" t="s">
        <v>149</v>
      </c>
      <c r="AE127" s="86" t="s">
        <v>316</v>
      </c>
      <c r="AF127" s="85">
        <v>5</v>
      </c>
      <c r="AG127" s="86" t="s">
        <v>316</v>
      </c>
      <c r="AH127" s="85">
        <v>4</v>
      </c>
      <c r="AI127" s="51" t="s">
        <v>149</v>
      </c>
    </row>
    <row r="128" spans="1:35" s="71" customFormat="1" ht="39" customHeight="1" x14ac:dyDescent="0.2">
      <c r="A128" s="25">
        <v>84</v>
      </c>
      <c r="B128" s="26" t="s">
        <v>33</v>
      </c>
      <c r="C128" s="27" t="s">
        <v>295</v>
      </c>
      <c r="D128" s="28" t="s">
        <v>155</v>
      </c>
      <c r="E128" s="29" t="s">
        <v>17</v>
      </c>
      <c r="F128" s="28" t="s">
        <v>5</v>
      </c>
      <c r="G128" s="30">
        <f>H128+M128</f>
        <v>5407500</v>
      </c>
      <c r="H128" s="30">
        <f>I128+J128+K128</f>
        <v>4596375</v>
      </c>
      <c r="I128" s="31">
        <v>0</v>
      </c>
      <c r="J128" s="31">
        <v>0</v>
      </c>
      <c r="K128" s="34">
        <v>4596375</v>
      </c>
      <c r="L128" s="33">
        <f t="shared" si="34"/>
        <v>0.85</v>
      </c>
      <c r="M128" s="34">
        <f>N128+P128+R128</f>
        <v>811125</v>
      </c>
      <c r="N128" s="34">
        <v>811125</v>
      </c>
      <c r="O128" s="33">
        <f t="shared" si="35"/>
        <v>0.15</v>
      </c>
      <c r="P128" s="31">
        <v>0</v>
      </c>
      <c r="Q128" s="33">
        <f t="shared" si="36"/>
        <v>0</v>
      </c>
      <c r="R128" s="31">
        <v>0</v>
      </c>
      <c r="S128" s="33">
        <f t="shared" si="37"/>
        <v>0</v>
      </c>
      <c r="T128" s="60" t="s">
        <v>129</v>
      </c>
      <c r="U128" s="60" t="s">
        <v>129</v>
      </c>
      <c r="V128" s="60" t="s">
        <v>129</v>
      </c>
      <c r="W128" s="42" t="s">
        <v>564</v>
      </c>
      <c r="X128" s="109" t="s">
        <v>316</v>
      </c>
      <c r="Y128" s="36" t="s">
        <v>149</v>
      </c>
      <c r="Z128" s="109" t="s">
        <v>316</v>
      </c>
      <c r="AA128" s="57"/>
      <c r="AB128" s="36" t="s">
        <v>149</v>
      </c>
      <c r="AC128" s="109" t="s">
        <v>316</v>
      </c>
      <c r="AD128" s="36" t="s">
        <v>156</v>
      </c>
      <c r="AE128" s="86" t="s">
        <v>316</v>
      </c>
      <c r="AF128" s="115">
        <v>2</v>
      </c>
      <c r="AG128" s="109" t="s">
        <v>316</v>
      </c>
      <c r="AH128" s="96">
        <v>4</v>
      </c>
      <c r="AI128" s="42" t="s">
        <v>539</v>
      </c>
    </row>
    <row r="129" spans="1:35" s="71" customFormat="1" ht="31.5" customHeight="1" x14ac:dyDescent="0.2">
      <c r="A129" s="57">
        <v>85</v>
      </c>
      <c r="B129" s="155" t="s">
        <v>33</v>
      </c>
      <c r="C129" s="156" t="s">
        <v>296</v>
      </c>
      <c r="D129" s="28" t="s">
        <v>155</v>
      </c>
      <c r="E129" s="29" t="s">
        <v>17</v>
      </c>
      <c r="F129" s="28" t="s">
        <v>5</v>
      </c>
      <c r="G129" s="30">
        <f t="shared" ref="G129:G132" si="38">H129+M129</f>
        <v>5407500</v>
      </c>
      <c r="H129" s="30">
        <v>4596375</v>
      </c>
      <c r="I129" s="31">
        <v>0</v>
      </c>
      <c r="J129" s="31">
        <v>0</v>
      </c>
      <c r="K129" s="34">
        <v>4596375</v>
      </c>
      <c r="L129" s="33">
        <f t="shared" si="34"/>
        <v>0.85</v>
      </c>
      <c r="M129" s="34">
        <f>N129</f>
        <v>811125</v>
      </c>
      <c r="N129" s="34">
        <v>811125</v>
      </c>
      <c r="O129" s="33">
        <f t="shared" si="35"/>
        <v>0.15</v>
      </c>
      <c r="P129" s="31">
        <v>0</v>
      </c>
      <c r="Q129" s="33">
        <f t="shared" si="36"/>
        <v>0</v>
      </c>
      <c r="R129" s="31">
        <v>0</v>
      </c>
      <c r="S129" s="33">
        <f t="shared" si="37"/>
        <v>0</v>
      </c>
      <c r="T129" s="60" t="s">
        <v>129</v>
      </c>
      <c r="U129" s="60" t="s">
        <v>129</v>
      </c>
      <c r="V129" s="60" t="s">
        <v>129</v>
      </c>
      <c r="W129" s="42" t="s">
        <v>564</v>
      </c>
      <c r="X129" s="109" t="s">
        <v>316</v>
      </c>
      <c r="Y129" s="36" t="s">
        <v>149</v>
      </c>
      <c r="Z129" s="109" t="s">
        <v>316</v>
      </c>
      <c r="AA129" s="57"/>
      <c r="AB129" s="36" t="s">
        <v>149</v>
      </c>
      <c r="AC129" s="109" t="s">
        <v>316</v>
      </c>
      <c r="AD129" s="36" t="s">
        <v>156</v>
      </c>
      <c r="AE129" s="86" t="s">
        <v>316</v>
      </c>
      <c r="AF129" s="115">
        <v>2</v>
      </c>
      <c r="AG129" s="109" t="s">
        <v>316</v>
      </c>
      <c r="AH129" s="96">
        <v>4</v>
      </c>
      <c r="AI129" s="42" t="s">
        <v>539</v>
      </c>
    </row>
    <row r="130" spans="1:35" ht="39.75" customHeight="1" x14ac:dyDescent="0.2">
      <c r="A130" s="25">
        <v>86</v>
      </c>
      <c r="B130" s="43" t="s">
        <v>67</v>
      </c>
      <c r="C130" s="44" t="s">
        <v>297</v>
      </c>
      <c r="D130" s="45" t="s">
        <v>155</v>
      </c>
      <c r="E130" s="46" t="s">
        <v>17</v>
      </c>
      <c r="F130" s="45" t="s">
        <v>5</v>
      </c>
      <c r="G130" s="45">
        <f t="shared" si="38"/>
        <v>11446897</v>
      </c>
      <c r="H130" s="47">
        <f>I130+J130+K130</f>
        <v>9729862</v>
      </c>
      <c r="I130" s="48">
        <v>0</v>
      </c>
      <c r="J130" s="48">
        <v>0</v>
      </c>
      <c r="K130" s="48">
        <v>9729862</v>
      </c>
      <c r="L130" s="49">
        <f>H130/G130</f>
        <v>0.84999996068803629</v>
      </c>
      <c r="M130" s="47">
        <f t="shared" ref="M130:M135" si="39">N130+P130+R130</f>
        <v>1717035</v>
      </c>
      <c r="N130" s="48">
        <v>1717035</v>
      </c>
      <c r="O130" s="49">
        <f>N130/G130</f>
        <v>0.15000003931196376</v>
      </c>
      <c r="P130" s="48">
        <v>0</v>
      </c>
      <c r="Q130" s="49">
        <f>P130/G130</f>
        <v>0</v>
      </c>
      <c r="R130" s="48">
        <v>0</v>
      </c>
      <c r="S130" s="49">
        <f>R130/G130</f>
        <v>0</v>
      </c>
      <c r="T130" s="50" t="s">
        <v>129</v>
      </c>
      <c r="U130" s="50" t="s">
        <v>129</v>
      </c>
      <c r="V130" s="50" t="s">
        <v>129</v>
      </c>
      <c r="W130" s="51" t="s">
        <v>564</v>
      </c>
      <c r="X130" s="109" t="s">
        <v>316</v>
      </c>
      <c r="Y130" s="58" t="s">
        <v>149</v>
      </c>
      <c r="Z130" s="109" t="s">
        <v>316</v>
      </c>
      <c r="AA130" s="110"/>
      <c r="AB130" s="58" t="s">
        <v>149</v>
      </c>
      <c r="AC130" s="109" t="s">
        <v>316</v>
      </c>
      <c r="AD130" s="58" t="s">
        <v>156</v>
      </c>
      <c r="AE130" s="86" t="s">
        <v>316</v>
      </c>
      <c r="AF130" s="129">
        <v>2</v>
      </c>
      <c r="AG130" s="109" t="s">
        <v>316</v>
      </c>
      <c r="AH130" s="85">
        <v>4</v>
      </c>
      <c r="AI130" s="51" t="s">
        <v>539</v>
      </c>
    </row>
    <row r="131" spans="1:35" s="71" customFormat="1" ht="39" customHeight="1" x14ac:dyDescent="0.2">
      <c r="A131" s="57">
        <v>87</v>
      </c>
      <c r="B131" s="157" t="s">
        <v>67</v>
      </c>
      <c r="C131" s="158" t="s">
        <v>298</v>
      </c>
      <c r="D131" s="45" t="s">
        <v>155</v>
      </c>
      <c r="E131" s="46" t="s">
        <v>17</v>
      </c>
      <c r="F131" s="45" t="s">
        <v>5</v>
      </c>
      <c r="G131" s="45">
        <f t="shared" si="38"/>
        <v>11446895</v>
      </c>
      <c r="H131" s="47">
        <v>9729861</v>
      </c>
      <c r="I131" s="48">
        <v>0</v>
      </c>
      <c r="J131" s="48">
        <v>0</v>
      </c>
      <c r="K131" s="48">
        <v>9729861</v>
      </c>
      <c r="L131" s="49">
        <f t="shared" ref="L131:L132" si="40">H131/G131</f>
        <v>0.85000002183998369</v>
      </c>
      <c r="M131" s="47">
        <f t="shared" si="39"/>
        <v>1717034</v>
      </c>
      <c r="N131" s="48">
        <v>1717034</v>
      </c>
      <c r="O131" s="49">
        <f t="shared" ref="O131:O132" si="41">N131/G131</f>
        <v>0.14999997816001631</v>
      </c>
      <c r="P131" s="48">
        <v>0</v>
      </c>
      <c r="Q131" s="49">
        <f t="shared" ref="Q131:Q132" si="42">P131/G131</f>
        <v>0</v>
      </c>
      <c r="R131" s="48">
        <v>0</v>
      </c>
      <c r="S131" s="49">
        <f t="shared" ref="S131:S132" si="43">R131/G131</f>
        <v>0</v>
      </c>
      <c r="T131" s="50" t="s">
        <v>129</v>
      </c>
      <c r="U131" s="50" t="s">
        <v>129</v>
      </c>
      <c r="V131" s="50" t="s">
        <v>129</v>
      </c>
      <c r="W131" s="51" t="s">
        <v>564</v>
      </c>
      <c r="X131" s="109" t="s">
        <v>316</v>
      </c>
      <c r="Y131" s="58" t="s">
        <v>149</v>
      </c>
      <c r="Z131" s="109" t="s">
        <v>316</v>
      </c>
      <c r="AA131" s="110"/>
      <c r="AB131" s="58" t="s">
        <v>149</v>
      </c>
      <c r="AC131" s="109" t="s">
        <v>316</v>
      </c>
      <c r="AD131" s="58" t="s">
        <v>156</v>
      </c>
      <c r="AE131" s="86" t="s">
        <v>316</v>
      </c>
      <c r="AF131" s="129">
        <v>2</v>
      </c>
      <c r="AG131" s="109" t="s">
        <v>316</v>
      </c>
      <c r="AH131" s="85">
        <v>4</v>
      </c>
      <c r="AI131" s="51" t="s">
        <v>539</v>
      </c>
    </row>
    <row r="132" spans="1:35" ht="42" customHeight="1" x14ac:dyDescent="0.2">
      <c r="A132" s="25">
        <v>88</v>
      </c>
      <c r="B132" s="157" t="s">
        <v>67</v>
      </c>
      <c r="C132" s="158" t="s">
        <v>299</v>
      </c>
      <c r="D132" s="45" t="s">
        <v>155</v>
      </c>
      <c r="E132" s="46" t="s">
        <v>17</v>
      </c>
      <c r="F132" s="45" t="s">
        <v>5</v>
      </c>
      <c r="G132" s="45">
        <f t="shared" si="38"/>
        <v>11446893</v>
      </c>
      <c r="H132" s="47">
        <v>9729860</v>
      </c>
      <c r="I132" s="48">
        <v>0</v>
      </c>
      <c r="J132" s="48">
        <v>0</v>
      </c>
      <c r="K132" s="48">
        <v>9729860</v>
      </c>
      <c r="L132" s="49">
        <f t="shared" si="40"/>
        <v>0.85000008299195251</v>
      </c>
      <c r="M132" s="47">
        <f t="shared" si="39"/>
        <v>1717033</v>
      </c>
      <c r="N132" s="48">
        <v>1717033</v>
      </c>
      <c r="O132" s="49">
        <f t="shared" si="41"/>
        <v>0.14999991700804752</v>
      </c>
      <c r="P132" s="48">
        <v>0</v>
      </c>
      <c r="Q132" s="49">
        <f t="shared" si="42"/>
        <v>0</v>
      </c>
      <c r="R132" s="48">
        <v>0</v>
      </c>
      <c r="S132" s="49">
        <f t="shared" si="43"/>
        <v>0</v>
      </c>
      <c r="T132" s="50" t="s">
        <v>129</v>
      </c>
      <c r="U132" s="50" t="s">
        <v>129</v>
      </c>
      <c r="V132" s="50" t="s">
        <v>129</v>
      </c>
      <c r="W132" s="51" t="s">
        <v>564</v>
      </c>
      <c r="X132" s="109" t="s">
        <v>316</v>
      </c>
      <c r="Y132" s="58" t="s">
        <v>149</v>
      </c>
      <c r="Z132" s="109" t="s">
        <v>316</v>
      </c>
      <c r="AA132" s="110"/>
      <c r="AB132" s="58" t="s">
        <v>149</v>
      </c>
      <c r="AC132" s="109" t="s">
        <v>316</v>
      </c>
      <c r="AD132" s="58" t="s">
        <v>156</v>
      </c>
      <c r="AE132" s="86" t="s">
        <v>316</v>
      </c>
      <c r="AF132" s="129">
        <v>2</v>
      </c>
      <c r="AG132" s="109" t="s">
        <v>316</v>
      </c>
      <c r="AH132" s="85">
        <v>4</v>
      </c>
      <c r="AI132" s="51" t="s">
        <v>539</v>
      </c>
    </row>
    <row r="133" spans="1:35" ht="45.75" customHeight="1" x14ac:dyDescent="0.2">
      <c r="A133" s="57">
        <v>89</v>
      </c>
      <c r="B133" s="159" t="s">
        <v>104</v>
      </c>
      <c r="C133" s="160" t="s">
        <v>113</v>
      </c>
      <c r="D133" s="28" t="s">
        <v>155</v>
      </c>
      <c r="E133" s="29" t="s">
        <v>17</v>
      </c>
      <c r="F133" s="28" t="s">
        <v>5</v>
      </c>
      <c r="G133" s="30">
        <f>H133+M133</f>
        <v>20000000</v>
      </c>
      <c r="H133" s="30">
        <f>I133+J133+K133</f>
        <v>17000000</v>
      </c>
      <c r="I133" s="31">
        <v>0</v>
      </c>
      <c r="J133" s="31">
        <v>0</v>
      </c>
      <c r="K133" s="34">
        <v>17000000</v>
      </c>
      <c r="L133" s="33">
        <f t="shared" ref="L133:L141" si="44">H133/G133</f>
        <v>0.85</v>
      </c>
      <c r="M133" s="34">
        <f t="shared" si="39"/>
        <v>3000000</v>
      </c>
      <c r="N133" s="34">
        <v>3000000</v>
      </c>
      <c r="O133" s="33">
        <f t="shared" ref="O133:O141" si="45">N133/G133</f>
        <v>0.15</v>
      </c>
      <c r="P133" s="31">
        <v>0</v>
      </c>
      <c r="Q133" s="33">
        <f t="shared" ref="Q133:Q141" si="46">P133/G133</f>
        <v>0</v>
      </c>
      <c r="R133" s="31">
        <v>0</v>
      </c>
      <c r="S133" s="33">
        <f>R133/G133</f>
        <v>0</v>
      </c>
      <c r="T133" s="55" t="s">
        <v>129</v>
      </c>
      <c r="U133" s="60" t="s">
        <v>129</v>
      </c>
      <c r="V133" s="60" t="s">
        <v>129</v>
      </c>
      <c r="W133" s="42" t="s">
        <v>149</v>
      </c>
      <c r="X133" s="109" t="s">
        <v>316</v>
      </c>
      <c r="Y133" s="42" t="s">
        <v>149</v>
      </c>
      <c r="Z133" s="109" t="s">
        <v>316</v>
      </c>
      <c r="AA133" s="57"/>
      <c r="AB133" s="42" t="s">
        <v>149</v>
      </c>
      <c r="AC133" s="109" t="s">
        <v>316</v>
      </c>
      <c r="AD133" s="42" t="s">
        <v>156</v>
      </c>
      <c r="AE133" s="86" t="s">
        <v>316</v>
      </c>
      <c r="AF133" s="96">
        <v>2</v>
      </c>
      <c r="AG133" s="109" t="s">
        <v>316</v>
      </c>
      <c r="AH133" s="96">
        <v>4</v>
      </c>
      <c r="AI133" s="42" t="s">
        <v>539</v>
      </c>
    </row>
    <row r="134" spans="1:35" s="71" customFormat="1" ht="49.5" customHeight="1" x14ac:dyDescent="0.2">
      <c r="A134" s="57">
        <v>53</v>
      </c>
      <c r="B134" s="61" t="s">
        <v>184</v>
      </c>
      <c r="C134" s="62" t="s">
        <v>186</v>
      </c>
      <c r="D134" s="45" t="s">
        <v>7</v>
      </c>
      <c r="E134" s="46" t="s">
        <v>12</v>
      </c>
      <c r="F134" s="45" t="s">
        <v>4</v>
      </c>
      <c r="G134" s="47">
        <f>H134+M134</f>
        <v>13647059</v>
      </c>
      <c r="H134" s="47">
        <f>I134+J134+K134</f>
        <v>11600000</v>
      </c>
      <c r="I134" s="48">
        <v>0</v>
      </c>
      <c r="J134" s="47">
        <v>11600000</v>
      </c>
      <c r="K134" s="48">
        <v>0</v>
      </c>
      <c r="L134" s="49">
        <f t="shared" si="44"/>
        <v>0.84999998900862084</v>
      </c>
      <c r="M134" s="47">
        <f t="shared" si="39"/>
        <v>2047059</v>
      </c>
      <c r="N134" s="47">
        <v>2047059</v>
      </c>
      <c r="O134" s="49">
        <f t="shared" si="45"/>
        <v>0.15000001099137916</v>
      </c>
      <c r="P134" s="48">
        <v>0</v>
      </c>
      <c r="Q134" s="49">
        <f t="shared" si="46"/>
        <v>0</v>
      </c>
      <c r="R134" s="48">
        <v>0</v>
      </c>
      <c r="S134" s="49">
        <f>R134/G134</f>
        <v>0</v>
      </c>
      <c r="T134" s="50" t="s">
        <v>635</v>
      </c>
      <c r="U134" s="66" t="s">
        <v>634</v>
      </c>
      <c r="V134" s="50" t="s">
        <v>129</v>
      </c>
      <c r="W134" s="51" t="s">
        <v>156</v>
      </c>
      <c r="X134" s="86" t="s">
        <v>316</v>
      </c>
      <c r="Y134" s="51" t="s">
        <v>157</v>
      </c>
      <c r="Z134" s="86" t="s">
        <v>316</v>
      </c>
      <c r="AA134" s="42"/>
      <c r="AB134" s="51" t="s">
        <v>157</v>
      </c>
      <c r="AC134" s="86" t="s">
        <v>316</v>
      </c>
      <c r="AD134" s="51" t="s">
        <v>160</v>
      </c>
      <c r="AE134" s="86" t="s">
        <v>316</v>
      </c>
      <c r="AF134" s="85">
        <v>2</v>
      </c>
      <c r="AG134" s="86" t="s">
        <v>316</v>
      </c>
      <c r="AH134" s="85">
        <v>4</v>
      </c>
      <c r="AI134" s="51" t="s">
        <v>539</v>
      </c>
    </row>
    <row r="135" spans="1:35" ht="47.25" customHeight="1" x14ac:dyDescent="0.2">
      <c r="A135" s="25">
        <v>92</v>
      </c>
      <c r="B135" s="53" t="s">
        <v>264</v>
      </c>
      <c r="C135" s="54" t="s">
        <v>300</v>
      </c>
      <c r="D135" s="28" t="s">
        <v>155</v>
      </c>
      <c r="E135" s="29" t="s">
        <v>17</v>
      </c>
      <c r="F135" s="28" t="s">
        <v>5</v>
      </c>
      <c r="G135" s="30">
        <f t="shared" ref="G135:G136" si="47">H135+M135</f>
        <v>3090262</v>
      </c>
      <c r="H135" s="30">
        <f>I135+J135+K135</f>
        <v>2626723</v>
      </c>
      <c r="I135" s="31">
        <v>0</v>
      </c>
      <c r="J135" s="31">
        <v>0</v>
      </c>
      <c r="K135" s="31">
        <v>2626723</v>
      </c>
      <c r="L135" s="90">
        <f t="shared" si="44"/>
        <v>0.85000009707914737</v>
      </c>
      <c r="M135" s="30">
        <f t="shared" si="39"/>
        <v>463539</v>
      </c>
      <c r="N135" s="31">
        <v>0</v>
      </c>
      <c r="O135" s="90">
        <f t="shared" si="45"/>
        <v>0</v>
      </c>
      <c r="P135" s="31">
        <v>0</v>
      </c>
      <c r="Q135" s="90">
        <f t="shared" si="46"/>
        <v>0</v>
      </c>
      <c r="R135" s="31">
        <v>463539</v>
      </c>
      <c r="S135" s="90">
        <f>R135/G135</f>
        <v>0.14999990292085266</v>
      </c>
      <c r="T135" s="55" t="s">
        <v>129</v>
      </c>
      <c r="U135" s="55" t="s">
        <v>129</v>
      </c>
      <c r="V135" s="60" t="s">
        <v>129</v>
      </c>
      <c r="W135" s="42" t="s">
        <v>157</v>
      </c>
      <c r="X135" s="109" t="s">
        <v>316</v>
      </c>
      <c r="Y135" s="42" t="s">
        <v>157</v>
      </c>
      <c r="Z135" s="109" t="s">
        <v>316</v>
      </c>
      <c r="AA135" s="57"/>
      <c r="AB135" s="42" t="s">
        <v>157</v>
      </c>
      <c r="AC135" s="109" t="s">
        <v>316</v>
      </c>
      <c r="AD135" s="42" t="s">
        <v>160</v>
      </c>
      <c r="AE135" s="109" t="s">
        <v>316</v>
      </c>
      <c r="AF135" s="96">
        <v>2</v>
      </c>
      <c r="AG135" s="109" t="s">
        <v>316</v>
      </c>
      <c r="AH135" s="96">
        <v>4</v>
      </c>
      <c r="AI135" s="42" t="s">
        <v>539</v>
      </c>
    </row>
    <row r="136" spans="1:35" ht="44.25" customHeight="1" x14ac:dyDescent="0.2">
      <c r="A136" s="57">
        <v>93</v>
      </c>
      <c r="B136" s="53" t="s">
        <v>264</v>
      </c>
      <c r="C136" s="54" t="s">
        <v>301</v>
      </c>
      <c r="D136" s="28" t="s">
        <v>155</v>
      </c>
      <c r="E136" s="29" t="s">
        <v>17</v>
      </c>
      <c r="F136" s="28" t="s">
        <v>5</v>
      </c>
      <c r="G136" s="30">
        <f t="shared" si="47"/>
        <v>1130925</v>
      </c>
      <c r="H136" s="30">
        <v>961286</v>
      </c>
      <c r="I136" s="31">
        <v>0</v>
      </c>
      <c r="J136" s="31">
        <v>0</v>
      </c>
      <c r="K136" s="31">
        <v>961286</v>
      </c>
      <c r="L136" s="90">
        <f t="shared" si="44"/>
        <v>0.8499997789420165</v>
      </c>
      <c r="M136" s="30">
        <f>N136+R136</f>
        <v>169639</v>
      </c>
      <c r="N136" s="31">
        <v>0</v>
      </c>
      <c r="O136" s="90">
        <f t="shared" si="45"/>
        <v>0</v>
      </c>
      <c r="P136" s="31">
        <v>0</v>
      </c>
      <c r="Q136" s="90">
        <f t="shared" si="46"/>
        <v>0</v>
      </c>
      <c r="R136" s="31">
        <v>169639</v>
      </c>
      <c r="S136" s="90">
        <f>R136/G136</f>
        <v>0.1500002210579835</v>
      </c>
      <c r="T136" s="55" t="s">
        <v>129</v>
      </c>
      <c r="U136" s="55" t="s">
        <v>129</v>
      </c>
      <c r="V136" s="60" t="s">
        <v>129</v>
      </c>
      <c r="W136" s="42" t="s">
        <v>157</v>
      </c>
      <c r="X136" s="109" t="s">
        <v>316</v>
      </c>
      <c r="Y136" s="42" t="s">
        <v>157</v>
      </c>
      <c r="Z136" s="109" t="s">
        <v>316</v>
      </c>
      <c r="AA136" s="57"/>
      <c r="AB136" s="42" t="s">
        <v>157</v>
      </c>
      <c r="AC136" s="109" t="s">
        <v>316</v>
      </c>
      <c r="AD136" s="42" t="s">
        <v>160</v>
      </c>
      <c r="AE136" s="109" t="s">
        <v>316</v>
      </c>
      <c r="AF136" s="96">
        <v>2</v>
      </c>
      <c r="AG136" s="109" t="s">
        <v>316</v>
      </c>
      <c r="AH136" s="96">
        <v>4</v>
      </c>
      <c r="AI136" s="42" t="s">
        <v>539</v>
      </c>
    </row>
    <row r="137" spans="1:35" s="71" customFormat="1" ht="48" customHeight="1" x14ac:dyDescent="0.2">
      <c r="A137" s="57">
        <v>77</v>
      </c>
      <c r="B137" s="61" t="s">
        <v>206</v>
      </c>
      <c r="C137" s="62" t="s">
        <v>207</v>
      </c>
      <c r="D137" s="45" t="s">
        <v>7</v>
      </c>
      <c r="E137" s="46" t="s">
        <v>18</v>
      </c>
      <c r="F137" s="45" t="s">
        <v>5</v>
      </c>
      <c r="G137" s="47">
        <f>H137+M137</f>
        <v>3258896</v>
      </c>
      <c r="H137" s="47">
        <f>I137+J137+K137</f>
        <v>2770061</v>
      </c>
      <c r="I137" s="48">
        <v>0</v>
      </c>
      <c r="J137" s="48">
        <v>0</v>
      </c>
      <c r="K137" s="48">
        <v>2770061</v>
      </c>
      <c r="L137" s="49">
        <f t="shared" si="44"/>
        <v>0.84999981588857088</v>
      </c>
      <c r="M137" s="47">
        <f>N137+P137+R137</f>
        <v>488835</v>
      </c>
      <c r="N137" s="48">
        <v>488835</v>
      </c>
      <c r="O137" s="49">
        <f t="shared" si="45"/>
        <v>0.15000018411142915</v>
      </c>
      <c r="P137" s="48">
        <v>0</v>
      </c>
      <c r="Q137" s="49">
        <f t="shared" si="46"/>
        <v>0</v>
      </c>
      <c r="R137" s="48">
        <v>0</v>
      </c>
      <c r="S137" s="49">
        <f t="shared" ref="S137:S142" si="48">R137/G137</f>
        <v>0</v>
      </c>
      <c r="T137" s="50" t="s">
        <v>129</v>
      </c>
      <c r="U137" s="50" t="s">
        <v>129</v>
      </c>
      <c r="V137" s="50" t="s">
        <v>129</v>
      </c>
      <c r="W137" s="51" t="s">
        <v>160</v>
      </c>
      <c r="X137" s="86" t="s">
        <v>316</v>
      </c>
      <c r="Y137" s="51" t="s">
        <v>160</v>
      </c>
      <c r="Z137" s="86" t="s">
        <v>316</v>
      </c>
      <c r="AA137" s="57"/>
      <c r="AB137" s="51" t="s">
        <v>160</v>
      </c>
      <c r="AC137" s="86" t="s">
        <v>316</v>
      </c>
      <c r="AD137" s="51" t="s">
        <v>162</v>
      </c>
      <c r="AE137" s="86" t="s">
        <v>316</v>
      </c>
      <c r="AF137" s="85">
        <v>2</v>
      </c>
      <c r="AG137" s="86" t="s">
        <v>316</v>
      </c>
      <c r="AH137" s="85">
        <v>4</v>
      </c>
      <c r="AI137" s="51" t="s">
        <v>539</v>
      </c>
    </row>
    <row r="138" spans="1:35" s="71" customFormat="1" ht="63" customHeight="1" x14ac:dyDescent="0.2">
      <c r="A138" s="57">
        <v>135</v>
      </c>
      <c r="B138" s="43" t="s">
        <v>125</v>
      </c>
      <c r="C138" s="44" t="s">
        <v>311</v>
      </c>
      <c r="D138" s="45" t="s">
        <v>7</v>
      </c>
      <c r="E138" s="46" t="s">
        <v>13</v>
      </c>
      <c r="F138" s="45" t="s">
        <v>3</v>
      </c>
      <c r="G138" s="47">
        <f>H138+M138</f>
        <v>23950418</v>
      </c>
      <c r="H138" s="47">
        <f>I138+J138+K138</f>
        <v>20357855</v>
      </c>
      <c r="I138" s="48">
        <v>20357855</v>
      </c>
      <c r="J138" s="48">
        <v>0</v>
      </c>
      <c r="K138" s="48">
        <v>0</v>
      </c>
      <c r="L138" s="49">
        <f t="shared" si="44"/>
        <v>0.84999998747412253</v>
      </c>
      <c r="M138" s="47">
        <f>N138+P138+R138</f>
        <v>3592563</v>
      </c>
      <c r="N138" s="48">
        <v>3592563</v>
      </c>
      <c r="O138" s="49">
        <f t="shared" si="45"/>
        <v>0.15000001252587741</v>
      </c>
      <c r="P138" s="48">
        <v>0</v>
      </c>
      <c r="Q138" s="49">
        <f t="shared" si="46"/>
        <v>0</v>
      </c>
      <c r="R138" s="48">
        <v>0</v>
      </c>
      <c r="S138" s="49">
        <f t="shared" si="48"/>
        <v>0</v>
      </c>
      <c r="T138" s="45" t="s">
        <v>129</v>
      </c>
      <c r="U138" s="45" t="s">
        <v>129</v>
      </c>
      <c r="V138" s="45" t="s">
        <v>129</v>
      </c>
      <c r="W138" s="45" t="s">
        <v>129</v>
      </c>
      <c r="X138" s="86" t="s">
        <v>316</v>
      </c>
      <c r="Y138" s="45" t="s">
        <v>131</v>
      </c>
      <c r="Z138" s="86" t="s">
        <v>316</v>
      </c>
      <c r="AA138" s="42"/>
      <c r="AB138" s="45" t="s">
        <v>132</v>
      </c>
      <c r="AC138" s="86" t="s">
        <v>316</v>
      </c>
      <c r="AD138" s="45" t="s">
        <v>133</v>
      </c>
      <c r="AE138" s="86" t="s">
        <v>316</v>
      </c>
      <c r="AF138" s="129">
        <v>2</v>
      </c>
      <c r="AG138" s="86" t="s">
        <v>316</v>
      </c>
      <c r="AH138" s="85">
        <v>4</v>
      </c>
      <c r="AI138" s="51" t="s">
        <v>539</v>
      </c>
    </row>
    <row r="139" spans="1:35" ht="61.5" customHeight="1" x14ac:dyDescent="0.2">
      <c r="A139" s="57">
        <v>131</v>
      </c>
      <c r="B139" s="43" t="s">
        <v>127</v>
      </c>
      <c r="C139" s="44" t="s">
        <v>307</v>
      </c>
      <c r="D139" s="45" t="s">
        <v>7</v>
      </c>
      <c r="E139" s="46" t="s">
        <v>13</v>
      </c>
      <c r="F139" s="45" t="s">
        <v>5</v>
      </c>
      <c r="G139" s="47">
        <f>H139+M139</f>
        <v>4900048</v>
      </c>
      <c r="H139" s="47">
        <f>I139+J139+K139</f>
        <v>4165040</v>
      </c>
      <c r="I139" s="48">
        <v>0</v>
      </c>
      <c r="J139" s="48">
        <v>0</v>
      </c>
      <c r="K139" s="48">
        <v>4165040</v>
      </c>
      <c r="L139" s="49">
        <f t="shared" si="44"/>
        <v>0.8499998367362932</v>
      </c>
      <c r="M139" s="47">
        <f>N139+P139+R139</f>
        <v>735008</v>
      </c>
      <c r="N139" s="48">
        <v>735008</v>
      </c>
      <c r="O139" s="49">
        <f t="shared" si="45"/>
        <v>0.1500001632637068</v>
      </c>
      <c r="P139" s="48">
        <v>0</v>
      </c>
      <c r="Q139" s="49">
        <f t="shared" si="46"/>
        <v>0</v>
      </c>
      <c r="R139" s="48">
        <v>0</v>
      </c>
      <c r="S139" s="49">
        <f t="shared" si="48"/>
        <v>0</v>
      </c>
      <c r="T139" s="45" t="s">
        <v>129</v>
      </c>
      <c r="U139" s="45" t="s">
        <v>129</v>
      </c>
      <c r="V139" s="45" t="s">
        <v>129</v>
      </c>
      <c r="W139" s="45" t="s">
        <v>129</v>
      </c>
      <c r="X139" s="86" t="s">
        <v>316</v>
      </c>
      <c r="Y139" s="45" t="s">
        <v>131</v>
      </c>
      <c r="Z139" s="86" t="s">
        <v>316</v>
      </c>
      <c r="AA139" s="42"/>
      <c r="AB139" s="45" t="s">
        <v>132</v>
      </c>
      <c r="AC139" s="86" t="s">
        <v>316</v>
      </c>
      <c r="AD139" s="45" t="s">
        <v>133</v>
      </c>
      <c r="AE139" s="86" t="s">
        <v>316</v>
      </c>
      <c r="AF139" s="129">
        <v>2</v>
      </c>
      <c r="AG139" s="86" t="s">
        <v>316</v>
      </c>
      <c r="AH139" s="85">
        <v>4</v>
      </c>
      <c r="AI139" s="51" t="s">
        <v>539</v>
      </c>
    </row>
    <row r="140" spans="1:35" ht="56.25" customHeight="1" x14ac:dyDescent="0.2">
      <c r="A140" s="57">
        <v>133</v>
      </c>
      <c r="B140" s="26" t="s">
        <v>126</v>
      </c>
      <c r="C140" s="27" t="s">
        <v>309</v>
      </c>
      <c r="D140" s="28" t="s">
        <v>7</v>
      </c>
      <c r="E140" s="29" t="s">
        <v>13</v>
      </c>
      <c r="F140" s="28" t="s">
        <v>4</v>
      </c>
      <c r="G140" s="30">
        <f>H140+M140</f>
        <v>23047385</v>
      </c>
      <c r="H140" s="30">
        <f>I140+J140+K140</f>
        <v>19590277</v>
      </c>
      <c r="I140" s="31">
        <v>0</v>
      </c>
      <c r="J140" s="31">
        <v>19590277</v>
      </c>
      <c r="K140" s="31">
        <v>0</v>
      </c>
      <c r="L140" s="33">
        <f t="shared" si="44"/>
        <v>0.84999998915278241</v>
      </c>
      <c r="M140" s="34">
        <f>N140+P140+R140</f>
        <v>3457108</v>
      </c>
      <c r="N140" s="31">
        <v>3457108</v>
      </c>
      <c r="O140" s="33">
        <f t="shared" si="45"/>
        <v>0.15000001084721759</v>
      </c>
      <c r="P140" s="31">
        <v>0</v>
      </c>
      <c r="Q140" s="33">
        <f t="shared" si="46"/>
        <v>0</v>
      </c>
      <c r="R140" s="31">
        <v>0</v>
      </c>
      <c r="S140" s="33">
        <f t="shared" si="48"/>
        <v>0</v>
      </c>
      <c r="T140" s="55" t="s">
        <v>129</v>
      </c>
      <c r="U140" s="55" t="s">
        <v>129</v>
      </c>
      <c r="V140" s="55" t="s">
        <v>129</v>
      </c>
      <c r="W140" s="28" t="s">
        <v>129</v>
      </c>
      <c r="X140" s="86" t="s">
        <v>316</v>
      </c>
      <c r="Y140" s="28" t="s">
        <v>131</v>
      </c>
      <c r="Z140" s="86" t="s">
        <v>316</v>
      </c>
      <c r="AA140" s="42"/>
      <c r="AB140" s="28" t="s">
        <v>132</v>
      </c>
      <c r="AC140" s="86" t="s">
        <v>316</v>
      </c>
      <c r="AD140" s="28" t="s">
        <v>133</v>
      </c>
      <c r="AE140" s="86" t="s">
        <v>316</v>
      </c>
      <c r="AF140" s="115">
        <v>2</v>
      </c>
      <c r="AG140" s="86" t="s">
        <v>316</v>
      </c>
      <c r="AH140" s="96">
        <v>4</v>
      </c>
      <c r="AI140" s="42" t="s">
        <v>539</v>
      </c>
    </row>
    <row r="141" spans="1:35" ht="74.25" customHeight="1" x14ac:dyDescent="0.2">
      <c r="A141" s="57">
        <v>129</v>
      </c>
      <c r="B141" s="26" t="s">
        <v>128</v>
      </c>
      <c r="C141" s="27" t="s">
        <v>305</v>
      </c>
      <c r="D141" s="28" t="s">
        <v>7</v>
      </c>
      <c r="E141" s="29" t="s">
        <v>13</v>
      </c>
      <c r="F141" s="28" t="s">
        <v>5</v>
      </c>
      <c r="G141" s="30">
        <f>H141+M141</f>
        <v>13500000</v>
      </c>
      <c r="H141" s="30">
        <f>I141+J141+K141</f>
        <v>11475000</v>
      </c>
      <c r="I141" s="31">
        <v>0</v>
      </c>
      <c r="J141" s="31">
        <v>0</v>
      </c>
      <c r="K141" s="31">
        <v>11475000</v>
      </c>
      <c r="L141" s="33">
        <f t="shared" si="44"/>
        <v>0.85</v>
      </c>
      <c r="M141" s="34">
        <f>N141+P141+R141</f>
        <v>2025000</v>
      </c>
      <c r="N141" s="31">
        <v>2025000</v>
      </c>
      <c r="O141" s="33">
        <f t="shared" si="45"/>
        <v>0.15</v>
      </c>
      <c r="P141" s="31">
        <v>0</v>
      </c>
      <c r="Q141" s="33">
        <f t="shared" si="46"/>
        <v>0</v>
      </c>
      <c r="R141" s="31">
        <v>0</v>
      </c>
      <c r="S141" s="33">
        <f t="shared" si="48"/>
        <v>0</v>
      </c>
      <c r="T141" s="55" t="s">
        <v>129</v>
      </c>
      <c r="U141" s="55" t="s">
        <v>129</v>
      </c>
      <c r="V141" s="55" t="s">
        <v>129</v>
      </c>
      <c r="W141" s="28" t="s">
        <v>129</v>
      </c>
      <c r="X141" s="86" t="s">
        <v>316</v>
      </c>
      <c r="Y141" s="28" t="s">
        <v>131</v>
      </c>
      <c r="Z141" s="86" t="s">
        <v>316</v>
      </c>
      <c r="AA141" s="57"/>
      <c r="AB141" s="28" t="s">
        <v>132</v>
      </c>
      <c r="AC141" s="86" t="s">
        <v>316</v>
      </c>
      <c r="AD141" s="28" t="s">
        <v>133</v>
      </c>
      <c r="AE141" s="86" t="s">
        <v>316</v>
      </c>
      <c r="AF141" s="115">
        <v>2</v>
      </c>
      <c r="AG141" s="86" t="s">
        <v>316</v>
      </c>
      <c r="AH141" s="96">
        <v>4</v>
      </c>
      <c r="AI141" s="42" t="s">
        <v>539</v>
      </c>
    </row>
    <row r="142" spans="1:35" s="71" customFormat="1" ht="61.5" hidden="1" customHeight="1" x14ac:dyDescent="0.2">
      <c r="A142" s="25">
        <v>12</v>
      </c>
      <c r="B142" s="43" t="s">
        <v>169</v>
      </c>
      <c r="C142" s="62" t="s">
        <v>695</v>
      </c>
      <c r="D142" s="61" t="s">
        <v>155</v>
      </c>
      <c r="E142" s="91" t="s">
        <v>11</v>
      </c>
      <c r="F142" s="61" t="s">
        <v>4</v>
      </c>
      <c r="G142" s="47">
        <v>0</v>
      </c>
      <c r="H142" s="47">
        <v>0</v>
      </c>
      <c r="I142" s="47">
        <v>0</v>
      </c>
      <c r="J142" s="47">
        <v>0</v>
      </c>
      <c r="K142" s="47">
        <v>0</v>
      </c>
      <c r="L142" s="49">
        <v>0</v>
      </c>
      <c r="M142" s="47">
        <v>0</v>
      </c>
      <c r="N142" s="47">
        <v>0</v>
      </c>
      <c r="O142" s="49">
        <v>0</v>
      </c>
      <c r="P142" s="47">
        <v>0</v>
      </c>
      <c r="Q142" s="49">
        <v>0</v>
      </c>
      <c r="R142" s="47">
        <v>0</v>
      </c>
      <c r="S142" s="49" t="e">
        <f t="shared" si="48"/>
        <v>#DIV/0!</v>
      </c>
      <c r="T142" s="97" t="s">
        <v>405</v>
      </c>
      <c r="U142" s="81"/>
      <c r="V142" s="82"/>
      <c r="W142" s="161" t="s">
        <v>215</v>
      </c>
      <c r="X142" s="161" t="s">
        <v>472</v>
      </c>
      <c r="Y142" s="161" t="s">
        <v>215</v>
      </c>
      <c r="Z142" s="161" t="s">
        <v>472</v>
      </c>
      <c r="AA142" s="161"/>
      <c r="AB142" s="51"/>
      <c r="AC142" s="86"/>
      <c r="AD142" s="51"/>
      <c r="AE142" s="86"/>
      <c r="AF142" s="85"/>
      <c r="AG142" s="86"/>
      <c r="AH142" s="85"/>
      <c r="AI142" s="51"/>
    </row>
    <row r="143" spans="1:35" s="164" customFormat="1" ht="35.25" hidden="1" customHeight="1" x14ac:dyDescent="0.2">
      <c r="A143" s="162"/>
      <c r="B143" s="163" t="s">
        <v>685</v>
      </c>
      <c r="D143" s="165"/>
      <c r="E143" s="166"/>
      <c r="F143" s="165"/>
      <c r="G143" s="167"/>
      <c r="H143" s="167"/>
      <c r="I143" s="167"/>
      <c r="J143" s="167"/>
      <c r="K143" s="167"/>
      <c r="L143" s="167"/>
      <c r="M143" s="167"/>
      <c r="N143" s="167"/>
      <c r="O143" s="167"/>
      <c r="P143" s="167"/>
      <c r="Q143" s="167"/>
      <c r="R143" s="167"/>
      <c r="S143" s="168"/>
      <c r="T143" s="165"/>
      <c r="U143" s="165"/>
      <c r="V143" s="165"/>
      <c r="W143" s="165"/>
      <c r="X143" s="169"/>
      <c r="Y143" s="165"/>
      <c r="Z143" s="169"/>
      <c r="AA143" s="169"/>
      <c r="AB143" s="165"/>
      <c r="AC143" s="169"/>
      <c r="AD143" s="165"/>
      <c r="AE143" s="169"/>
      <c r="AF143" s="170"/>
      <c r="AG143" s="165"/>
      <c r="AH143" s="171"/>
      <c r="AI143" s="165"/>
    </row>
    <row r="144" spans="1:35" s="174" customFormat="1" ht="21.75" hidden="1" customHeight="1" x14ac:dyDescent="0.2">
      <c r="A144" s="162"/>
      <c r="B144" s="172"/>
      <c r="C144" s="173"/>
      <c r="D144" s="165"/>
      <c r="E144" s="166"/>
      <c r="F144" s="165"/>
      <c r="G144" s="167"/>
      <c r="H144" s="167"/>
      <c r="I144" s="167"/>
      <c r="J144" s="167"/>
      <c r="K144" s="167"/>
      <c r="L144" s="167"/>
      <c r="M144" s="167"/>
      <c r="N144" s="167"/>
      <c r="O144" s="167"/>
      <c r="P144" s="167"/>
      <c r="Q144" s="167"/>
      <c r="R144" s="167"/>
      <c r="S144" s="168"/>
      <c r="T144" s="165"/>
      <c r="U144" s="165"/>
      <c r="V144" s="165"/>
      <c r="W144" s="165"/>
      <c r="X144" s="169"/>
      <c r="Y144" s="165"/>
      <c r="Z144" s="169"/>
      <c r="AA144" s="169"/>
      <c r="AB144" s="165"/>
      <c r="AC144" s="169"/>
      <c r="AD144" s="165"/>
      <c r="AE144" s="169"/>
      <c r="AF144" s="170"/>
      <c r="AG144" s="165"/>
      <c r="AH144" s="171"/>
      <c r="AI144" s="165"/>
    </row>
    <row r="145" spans="1:48" s="174" customFormat="1" ht="21.75" customHeight="1" x14ac:dyDescent="0.2">
      <c r="A145" s="162"/>
      <c r="B145" s="172"/>
      <c r="C145" s="173"/>
      <c r="D145" s="165"/>
      <c r="E145" s="166"/>
      <c r="F145" s="165"/>
      <c r="G145" s="167"/>
      <c r="H145" s="167"/>
      <c r="I145" s="167"/>
      <c r="J145" s="167"/>
      <c r="K145" s="167"/>
      <c r="L145" s="167"/>
      <c r="M145" s="167"/>
      <c r="N145" s="167"/>
      <c r="O145" s="167"/>
      <c r="P145" s="167"/>
      <c r="Q145" s="167"/>
      <c r="R145" s="167"/>
      <c r="S145" s="168"/>
      <c r="T145" s="165"/>
      <c r="U145" s="165"/>
      <c r="V145" s="165"/>
      <c r="W145" s="165"/>
      <c r="X145" s="169"/>
      <c r="Y145" s="165"/>
      <c r="Z145" s="169"/>
      <c r="AA145" s="169"/>
      <c r="AB145" s="165"/>
      <c r="AC145" s="169"/>
      <c r="AD145" s="165"/>
      <c r="AE145" s="169"/>
      <c r="AF145" s="170"/>
      <c r="AG145" s="165"/>
      <c r="AH145" s="171"/>
      <c r="AI145" s="165"/>
    </row>
    <row r="146" spans="1:48" ht="17.25" customHeight="1" x14ac:dyDescent="0.2">
      <c r="B146" s="175" t="s">
        <v>596</v>
      </c>
      <c r="C146" s="175"/>
      <c r="S146" s="7"/>
      <c r="T146" s="7"/>
      <c r="U146" s="7"/>
    </row>
    <row r="147" spans="1:48" ht="17.25" customHeight="1" x14ac:dyDescent="0.2">
      <c r="B147" s="175" t="s">
        <v>595</v>
      </c>
      <c r="S147" s="7"/>
      <c r="T147" s="7"/>
      <c r="U147" s="7"/>
    </row>
    <row r="148" spans="1:48" ht="17.25" customHeight="1" x14ac:dyDescent="0.2">
      <c r="B148" s="175" t="s">
        <v>597</v>
      </c>
      <c r="S148" s="7"/>
      <c r="T148" s="7"/>
      <c r="U148" s="7"/>
    </row>
    <row r="149" spans="1:48" ht="17.25" customHeight="1" x14ac:dyDescent="0.2">
      <c r="B149" s="178" t="s">
        <v>756</v>
      </c>
      <c r="S149" s="7"/>
      <c r="T149" s="7"/>
      <c r="U149" s="7"/>
    </row>
    <row r="150" spans="1:48" ht="17.25" customHeight="1" x14ac:dyDescent="0.2">
      <c r="B150" s="179" t="s">
        <v>598</v>
      </c>
      <c r="C150" s="179"/>
      <c r="D150" s="179"/>
      <c r="E150" s="179"/>
      <c r="F150" s="179"/>
      <c r="G150" s="179"/>
      <c r="H150" s="179"/>
      <c r="I150" s="179"/>
      <c r="J150" s="179"/>
      <c r="K150" s="179"/>
      <c r="L150" s="179"/>
      <c r="M150" s="179"/>
      <c r="N150" s="179"/>
      <c r="O150" s="179"/>
      <c r="P150" s="179"/>
      <c r="Q150" s="179"/>
      <c r="R150" s="179"/>
      <c r="S150" s="179"/>
      <c r="T150" s="179"/>
      <c r="U150" s="179"/>
    </row>
    <row r="151" spans="1:48" ht="17.25" customHeight="1" x14ac:dyDescent="0.2">
      <c r="B151" s="179" t="s">
        <v>621</v>
      </c>
      <c r="C151" s="179"/>
      <c r="D151" s="179"/>
      <c r="E151" s="179"/>
      <c r="F151" s="179"/>
      <c r="G151" s="179"/>
      <c r="H151" s="179"/>
      <c r="I151" s="179"/>
      <c r="J151" s="179"/>
      <c r="K151" s="179"/>
      <c r="L151" s="179"/>
      <c r="M151" s="179"/>
      <c r="N151" s="179"/>
      <c r="O151" s="179"/>
      <c r="P151" s="179"/>
      <c r="Q151" s="179"/>
      <c r="R151" s="179"/>
      <c r="S151" s="179"/>
      <c r="T151" s="179"/>
      <c r="U151" s="179"/>
    </row>
    <row r="152" spans="1:48" ht="31.5" customHeight="1" x14ac:dyDescent="0.45">
      <c r="AB152" s="180" t="s">
        <v>651</v>
      </c>
      <c r="AC152" s="181"/>
      <c r="AD152" s="181"/>
      <c r="AE152" s="182"/>
      <c r="AF152" s="182"/>
      <c r="AG152" s="180" t="s">
        <v>652</v>
      </c>
      <c r="AH152" s="183"/>
      <c r="AI152" s="183"/>
      <c r="AL152" s="6"/>
      <c r="AM152" s="6"/>
      <c r="AN152" s="6"/>
      <c r="AO152" s="6"/>
      <c r="AP152" s="6"/>
      <c r="AQ152" s="6"/>
      <c r="AR152" s="6"/>
      <c r="AS152" s="6"/>
      <c r="AT152" s="6"/>
      <c r="AU152" s="6"/>
      <c r="AV152" s="184"/>
    </row>
    <row r="153" spans="1:48" ht="9" customHeight="1" x14ac:dyDescent="0.2">
      <c r="B153" s="185"/>
      <c r="C153" s="185"/>
      <c r="D153" s="185"/>
      <c r="E153" s="185"/>
      <c r="F153" s="185"/>
      <c r="G153" s="185"/>
      <c r="H153" s="185"/>
      <c r="I153" s="185"/>
      <c r="J153" s="185"/>
      <c r="K153" s="185"/>
      <c r="L153" s="185"/>
      <c r="M153" s="185"/>
      <c r="N153" s="185"/>
      <c r="O153" s="185"/>
      <c r="P153" s="185"/>
      <c r="Q153" s="185"/>
      <c r="R153" s="185"/>
      <c r="S153" s="185"/>
      <c r="T153" s="185"/>
      <c r="U153" s="185"/>
    </row>
    <row r="154" spans="1:48" ht="15" customHeight="1" x14ac:dyDescent="0.2">
      <c r="B154" s="38"/>
      <c r="C154" s="7" t="s">
        <v>589</v>
      </c>
    </row>
    <row r="155" spans="1:48" ht="15" customHeight="1" x14ac:dyDescent="0.2">
      <c r="B155" s="76"/>
      <c r="C155" s="7" t="s">
        <v>389</v>
      </c>
    </row>
    <row r="156" spans="1:48" ht="15" customHeight="1" x14ac:dyDescent="0.2">
      <c r="B156" s="86"/>
      <c r="C156" s="7" t="s">
        <v>390</v>
      </c>
    </row>
    <row r="157" spans="1:48" ht="36" customHeight="1" x14ac:dyDescent="0.2">
      <c r="B157" s="169"/>
    </row>
    <row r="158" spans="1:48" ht="15" customHeight="1" x14ac:dyDescent="0.2">
      <c r="B158" s="183" t="s">
        <v>755</v>
      </c>
    </row>
    <row r="159" spans="1:48" ht="12.75" customHeight="1" x14ac:dyDescent="0.2">
      <c r="B159" s="183" t="s">
        <v>719</v>
      </c>
      <c r="H159" s="186"/>
      <c r="S159" s="7"/>
      <c r="T159" s="7"/>
      <c r="U159" s="7"/>
      <c r="V159" s="7"/>
    </row>
    <row r="160" spans="1:48" ht="12.75" customHeight="1" x14ac:dyDescent="0.2">
      <c r="B160" s="183" t="s">
        <v>720</v>
      </c>
      <c r="S160" s="7"/>
      <c r="T160" s="7"/>
      <c r="U160" s="7"/>
      <c r="V160" s="7"/>
    </row>
    <row r="161" spans="4:32" x14ac:dyDescent="0.2">
      <c r="S161" s="7"/>
      <c r="T161" s="7"/>
      <c r="U161" s="7"/>
      <c r="V161" s="7"/>
    </row>
    <row r="162" spans="4:32" collapsed="1" x14ac:dyDescent="0.2">
      <c r="S162" s="7"/>
      <c r="T162" s="7"/>
      <c r="U162" s="7"/>
      <c r="V162" s="7"/>
    </row>
    <row r="163" spans="4:32" hidden="1" x14ac:dyDescent="0.2">
      <c r="D163" s="187"/>
      <c r="S163" s="7"/>
      <c r="T163" s="7"/>
      <c r="U163" s="7"/>
      <c r="V163" s="7"/>
      <c r="AF163" s="9"/>
    </row>
    <row r="164" spans="4:32" hidden="1" x14ac:dyDescent="0.2">
      <c r="D164" s="187"/>
      <c r="S164" s="188"/>
      <c r="T164" s="188"/>
      <c r="U164" s="188"/>
      <c r="V164" s="189"/>
      <c r="AF164" s="9"/>
    </row>
    <row r="165" spans="4:32" hidden="1" x14ac:dyDescent="0.2">
      <c r="D165" s="187"/>
      <c r="S165" s="188"/>
      <c r="T165" s="188"/>
      <c r="U165" s="188"/>
      <c r="V165" s="189"/>
      <c r="AF165" s="9"/>
    </row>
    <row r="166" spans="4:32" hidden="1" x14ac:dyDescent="0.2">
      <c r="D166" s="187"/>
      <c r="S166" s="188"/>
      <c r="T166" s="188"/>
      <c r="U166" s="188"/>
      <c r="V166" s="189"/>
      <c r="AF166" s="9"/>
    </row>
    <row r="167" spans="4:32" hidden="1" x14ac:dyDescent="0.2">
      <c r="D167" s="187"/>
      <c r="S167" s="188"/>
      <c r="T167" s="188"/>
      <c r="U167" s="188"/>
      <c r="V167" s="189"/>
      <c r="AF167" s="9"/>
    </row>
    <row r="168" spans="4:32" hidden="1" x14ac:dyDescent="0.2">
      <c r="D168" s="187"/>
      <c r="AF168" s="9"/>
    </row>
    <row r="169" spans="4:32" hidden="1" x14ac:dyDescent="0.2">
      <c r="D169" s="187"/>
      <c r="AF169" s="9"/>
    </row>
    <row r="170" spans="4:32" hidden="1" x14ac:dyDescent="0.2">
      <c r="D170" s="187"/>
      <c r="AF170" s="9"/>
    </row>
    <row r="171" spans="4:32" hidden="1" x14ac:dyDescent="0.2">
      <c r="D171" s="187"/>
      <c r="AF171" s="9"/>
    </row>
    <row r="172" spans="4:32" hidden="1" x14ac:dyDescent="0.2">
      <c r="D172" s="187"/>
      <c r="AF172" s="9"/>
    </row>
    <row r="173" spans="4:32" hidden="1" x14ac:dyDescent="0.2">
      <c r="D173" s="187"/>
      <c r="AF173" s="9"/>
    </row>
    <row r="174" spans="4:32" hidden="1" x14ac:dyDescent="0.2">
      <c r="D174" s="187"/>
      <c r="AF174" s="9"/>
    </row>
    <row r="175" spans="4:32" hidden="1" x14ac:dyDescent="0.2">
      <c r="D175" s="187"/>
      <c r="AF175" s="9"/>
    </row>
    <row r="176" spans="4:32" hidden="1" x14ac:dyDescent="0.2">
      <c r="D176" s="187"/>
      <c r="AF176" s="9"/>
    </row>
    <row r="177" spans="4:32" hidden="1" x14ac:dyDescent="0.2">
      <c r="D177" s="187"/>
      <c r="AF177" s="9"/>
    </row>
    <row r="178" spans="4:32" hidden="1" x14ac:dyDescent="0.2">
      <c r="D178" s="187"/>
      <c r="AF178" s="9"/>
    </row>
    <row r="179" spans="4:32" hidden="1" x14ac:dyDescent="0.2">
      <c r="D179" s="187"/>
      <c r="AF179" s="9"/>
    </row>
    <row r="180" spans="4:32" hidden="1" x14ac:dyDescent="0.2">
      <c r="D180" s="187"/>
      <c r="AF180" s="9"/>
    </row>
    <row r="181" spans="4:32" hidden="1" x14ac:dyDescent="0.2">
      <c r="D181" s="187"/>
      <c r="AF181" s="9"/>
    </row>
    <row r="182" spans="4:32" hidden="1" x14ac:dyDescent="0.2">
      <c r="D182" s="187"/>
      <c r="AF182" s="9"/>
    </row>
    <row r="183" spans="4:32" hidden="1" x14ac:dyDescent="0.2">
      <c r="D183" s="187"/>
      <c r="AF183" s="9"/>
    </row>
    <row r="184" spans="4:32" hidden="1" x14ac:dyDescent="0.2">
      <c r="D184" s="187"/>
      <c r="AF184" s="9"/>
    </row>
    <row r="185" spans="4:32" hidden="1" x14ac:dyDescent="0.2">
      <c r="D185" s="187"/>
      <c r="AF185" s="9"/>
    </row>
    <row r="186" spans="4:32" hidden="1" x14ac:dyDescent="0.2">
      <c r="D186" s="187"/>
      <c r="AF186" s="9"/>
    </row>
    <row r="187" spans="4:32" hidden="1" x14ac:dyDescent="0.2">
      <c r="D187" s="187"/>
      <c r="AF187" s="9"/>
    </row>
    <row r="188" spans="4:32" hidden="1" x14ac:dyDescent="0.2">
      <c r="D188" s="187"/>
      <c r="AF188" s="9"/>
    </row>
    <row r="189" spans="4:32" hidden="1" x14ac:dyDescent="0.2">
      <c r="D189" s="187"/>
      <c r="AF189" s="9"/>
    </row>
    <row r="190" spans="4:32" hidden="1" x14ac:dyDescent="0.2">
      <c r="D190" s="187"/>
      <c r="AF190" s="9"/>
    </row>
    <row r="191" spans="4:32" hidden="1" x14ac:dyDescent="0.2">
      <c r="D191" s="187"/>
      <c r="AF191" s="9"/>
    </row>
    <row r="192" spans="4:32" hidden="1" x14ac:dyDescent="0.2">
      <c r="D192" s="57"/>
      <c r="AF192" s="9"/>
    </row>
    <row r="193" spans="32:32" hidden="1" x14ac:dyDescent="0.2">
      <c r="AF193" s="9"/>
    </row>
    <row r="194" spans="32:32" hidden="1" x14ac:dyDescent="0.2">
      <c r="AF194" s="9"/>
    </row>
    <row r="195" spans="32:32" hidden="1" x14ac:dyDescent="0.2">
      <c r="AF195" s="9"/>
    </row>
  </sheetData>
  <autoFilter ref="B7:AI143"/>
  <dataConsolidate/>
  <mergeCells count="31">
    <mergeCell ref="C3:AE3"/>
    <mergeCell ref="C4:AE4"/>
    <mergeCell ref="L5:L6"/>
    <mergeCell ref="M5:M6"/>
    <mergeCell ref="O5:O6"/>
    <mergeCell ref="D5:D6"/>
    <mergeCell ref="E5:E6"/>
    <mergeCell ref="C5:C6"/>
    <mergeCell ref="G5:G6"/>
    <mergeCell ref="S5:S6"/>
    <mergeCell ref="T5:V5"/>
    <mergeCell ref="P5:P6"/>
    <mergeCell ref="N5:N6"/>
    <mergeCell ref="Q5:Q6"/>
    <mergeCell ref="R5:R6"/>
    <mergeCell ref="A5:A6"/>
    <mergeCell ref="AA5:AA6"/>
    <mergeCell ref="Z1:AI1"/>
    <mergeCell ref="F5:F6"/>
    <mergeCell ref="B2:AE2"/>
    <mergeCell ref="AI5:AI6"/>
    <mergeCell ref="AF5:AG5"/>
    <mergeCell ref="AH5:AH6"/>
    <mergeCell ref="W5:X5"/>
    <mergeCell ref="AB5:AD5"/>
    <mergeCell ref="Y5:Z5"/>
    <mergeCell ref="H5:H6"/>
    <mergeCell ref="I5:I6"/>
    <mergeCell ref="J5:J6"/>
    <mergeCell ref="K5:K6"/>
    <mergeCell ref="B5:B6"/>
  </mergeCells>
  <conditionalFormatting sqref="AH82">
    <cfRule type="iconSet" priority="1">
      <iconSet iconSet="3Arrows">
        <cfvo type="percent" val="0"/>
        <cfvo type="percent" val="33"/>
        <cfvo type="percent" val="67"/>
      </iconSet>
    </cfRule>
  </conditionalFormatting>
  <dataValidations disablePrompts="1" count="1">
    <dataValidation type="list" errorStyle="warning" allowBlank="1" showInputMessage="1" showErrorMessage="1" errorTitle="Izvēle tikai no saraksta!" error="Lūdzu izvēlēties vienu no vērtībām sarakstā." sqref="T52:V52">
      <formula1>$D$169:$D$197</formula1>
    </dataValidation>
  </dataValidations>
  <pageMargins left="0.25" right="0.25" top="0.75" bottom="0.75" header="0.3" footer="0.3"/>
  <pageSetup paperSize="9" scale="54" fitToHeight="0" orientation="landscape" r:id="rId1"/>
  <headerFooter>
    <oddFooter>&amp;L&amp;F&amp;C&amp;P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50"/>
  </sheetPr>
  <dimension ref="A1:P49"/>
  <sheetViews>
    <sheetView topLeftCell="A4" workbookViewId="0">
      <selection activeCell="K34" sqref="K34"/>
    </sheetView>
  </sheetViews>
  <sheetFormatPr defaultRowHeight="15.75" x14ac:dyDescent="0.25"/>
  <cols>
    <col min="4" max="10" width="10.875" bestFit="1" customWidth="1"/>
    <col min="11" max="11" width="12.375" bestFit="1" customWidth="1"/>
  </cols>
  <sheetData>
    <row r="1" spans="1:16" s="2" customFormat="1" x14ac:dyDescent="0.25"/>
    <row r="2" spans="1:16" s="2" customFormat="1" x14ac:dyDescent="0.25">
      <c r="B2" s="2" t="s">
        <v>3</v>
      </c>
      <c r="C2" s="2">
        <v>1349414695</v>
      </c>
      <c r="D2" s="2">
        <v>167454594</v>
      </c>
      <c r="E2" s="2">
        <v>175995293</v>
      </c>
      <c r="F2" s="2">
        <v>185012112</v>
      </c>
      <c r="G2" s="2">
        <v>193047173</v>
      </c>
      <c r="H2" s="2">
        <v>200965711</v>
      </c>
      <c r="I2" s="2">
        <v>209486800</v>
      </c>
      <c r="J2" s="2">
        <v>217453012</v>
      </c>
    </row>
    <row r="3" spans="1:16" s="2" customFormat="1" x14ac:dyDescent="0.25">
      <c r="B3" s="2" t="s">
        <v>66</v>
      </c>
      <c r="C3" s="2">
        <v>3039807880</v>
      </c>
      <c r="D3" s="2">
        <v>378783956</v>
      </c>
      <c r="E3" s="2">
        <v>396914108</v>
      </c>
      <c r="F3" s="2">
        <v>416196653</v>
      </c>
      <c r="G3" s="2">
        <v>433973068</v>
      </c>
      <c r="H3" s="2">
        <v>452283532</v>
      </c>
      <c r="I3" s="2">
        <v>471132651</v>
      </c>
      <c r="J3" s="2">
        <v>490523912</v>
      </c>
    </row>
    <row r="4" spans="1:16" s="2" customFormat="1" x14ac:dyDescent="0.25">
      <c r="B4" s="2" t="s">
        <v>53</v>
      </c>
      <c r="C4" s="2">
        <v>29010639</v>
      </c>
      <c r="D4" s="2">
        <v>16298112</v>
      </c>
      <c r="E4" s="2">
        <v>12712527</v>
      </c>
      <c r="F4" s="2">
        <v>0</v>
      </c>
      <c r="G4" s="2">
        <v>0</v>
      </c>
      <c r="H4" s="2">
        <v>0</v>
      </c>
      <c r="I4" s="2">
        <v>0</v>
      </c>
      <c r="J4" s="2">
        <v>0</v>
      </c>
    </row>
    <row r="5" spans="1:16" x14ac:dyDescent="0.25">
      <c r="D5" t="b">
        <f>D3=D9+D12</f>
        <v>1</v>
      </c>
      <c r="E5" s="2" t="b">
        <f t="shared" ref="E5:J5" si="0">E3=E9+E12</f>
        <v>1</v>
      </c>
      <c r="F5" s="2" t="b">
        <f t="shared" si="0"/>
        <v>1</v>
      </c>
      <c r="G5" s="2" t="b">
        <f t="shared" si="0"/>
        <v>1</v>
      </c>
      <c r="H5" s="2" t="b">
        <f t="shared" si="0"/>
        <v>1</v>
      </c>
      <c r="I5" s="2" t="b">
        <f t="shared" si="0"/>
        <v>1</v>
      </c>
      <c r="J5" s="2" t="b">
        <f t="shared" si="0"/>
        <v>1</v>
      </c>
    </row>
    <row r="6" spans="1:16" x14ac:dyDescent="0.25">
      <c r="D6" t="b">
        <f>D2=D18</f>
        <v>1</v>
      </c>
      <c r="E6" s="2" t="b">
        <f t="shared" ref="E6:J6" si="1">E2=E18</f>
        <v>1</v>
      </c>
      <c r="F6" s="2" t="b">
        <f t="shared" si="1"/>
        <v>1</v>
      </c>
      <c r="G6" s="2" t="b">
        <f t="shared" si="1"/>
        <v>1</v>
      </c>
      <c r="H6" s="2" t="b">
        <f t="shared" si="1"/>
        <v>1</v>
      </c>
      <c r="I6" s="2" t="b">
        <f t="shared" si="1"/>
        <v>1</v>
      </c>
      <c r="J6" s="2" t="b">
        <f t="shared" si="1"/>
        <v>1</v>
      </c>
    </row>
    <row r="7" spans="1:16" s="2" customFormat="1" x14ac:dyDescent="0.25"/>
    <row r="8" spans="1:16" x14ac:dyDescent="0.25">
      <c r="A8" t="s">
        <v>22</v>
      </c>
      <c r="B8" t="s">
        <v>23</v>
      </c>
      <c r="C8" t="s">
        <v>59</v>
      </c>
      <c r="D8" t="s">
        <v>73</v>
      </c>
      <c r="E8" t="s">
        <v>74</v>
      </c>
      <c r="F8" t="s">
        <v>75</v>
      </c>
      <c r="G8" t="s">
        <v>76</v>
      </c>
      <c r="H8" t="s">
        <v>77</v>
      </c>
      <c r="I8" t="s">
        <v>78</v>
      </c>
      <c r="J8" t="s">
        <v>79</v>
      </c>
      <c r="K8" t="s">
        <v>80</v>
      </c>
    </row>
    <row r="9" spans="1:16" x14ac:dyDescent="0.25">
      <c r="A9" t="s">
        <v>60</v>
      </c>
      <c r="B9" s="3" t="s">
        <v>4</v>
      </c>
      <c r="C9" s="3" t="s">
        <v>57</v>
      </c>
      <c r="D9" s="4">
        <f>D10+D11</f>
        <v>299214930</v>
      </c>
      <c r="E9" s="4">
        <f t="shared" ref="E9:J9" si="2">E10+E11</f>
        <v>313536583</v>
      </c>
      <c r="F9" s="4">
        <f t="shared" si="2"/>
        <v>328768552</v>
      </c>
      <c r="G9" s="4">
        <f t="shared" si="2"/>
        <v>342810774</v>
      </c>
      <c r="H9" s="4">
        <f t="shared" si="2"/>
        <v>357274862</v>
      </c>
      <c r="I9" s="4">
        <f t="shared" si="2"/>
        <v>372164452</v>
      </c>
      <c r="J9" s="4">
        <f t="shared" si="2"/>
        <v>387482299</v>
      </c>
      <c r="K9" s="4">
        <f>D9+E9+F9+G9+H9+I9+J9</f>
        <v>2401252452</v>
      </c>
    </row>
    <row r="10" spans="1:16" x14ac:dyDescent="0.25">
      <c r="B10" t="s">
        <v>71</v>
      </c>
      <c r="C10" t="s">
        <v>57</v>
      </c>
      <c r="D10" s="1">
        <v>281262034</v>
      </c>
      <c r="E10" s="1">
        <v>294724388</v>
      </c>
      <c r="F10" s="1">
        <v>309042439</v>
      </c>
      <c r="G10" s="1">
        <v>322242128</v>
      </c>
      <c r="H10" s="1">
        <v>335838370</v>
      </c>
      <c r="I10" s="1">
        <v>349834585</v>
      </c>
      <c r="J10" s="1">
        <v>364233361</v>
      </c>
      <c r="K10" s="4">
        <f t="shared" ref="K10:K20" si="3">D10+E10+F10+G10+H10+I10+J10</f>
        <v>2257177305</v>
      </c>
    </row>
    <row r="11" spans="1:16" x14ac:dyDescent="0.25">
      <c r="B11" t="s">
        <v>72</v>
      </c>
      <c r="C11" t="s">
        <v>57</v>
      </c>
      <c r="D11" s="1">
        <v>17952896</v>
      </c>
      <c r="E11" s="1">
        <v>18812195</v>
      </c>
      <c r="F11" s="1">
        <v>19726113</v>
      </c>
      <c r="G11" s="1">
        <v>20568646</v>
      </c>
      <c r="H11" s="1">
        <v>21436492</v>
      </c>
      <c r="I11" s="1">
        <v>22329867</v>
      </c>
      <c r="J11" s="1">
        <v>23248938</v>
      </c>
      <c r="K11" s="4">
        <f t="shared" si="3"/>
        <v>144075147</v>
      </c>
      <c r="M11" s="2"/>
    </row>
    <row r="12" spans="1:16" x14ac:dyDescent="0.25">
      <c r="A12" t="s">
        <v>61</v>
      </c>
      <c r="B12" s="3" t="s">
        <v>5</v>
      </c>
      <c r="C12" s="3" t="s">
        <v>57</v>
      </c>
      <c r="D12" s="4">
        <v>79569026</v>
      </c>
      <c r="E12" s="4">
        <v>83377525</v>
      </c>
      <c r="F12" s="4">
        <v>87428101</v>
      </c>
      <c r="G12" s="4">
        <v>91162294</v>
      </c>
      <c r="H12" s="4">
        <v>95008670</v>
      </c>
      <c r="I12" s="4">
        <v>98968199</v>
      </c>
      <c r="J12" s="4">
        <v>103041613</v>
      </c>
      <c r="K12" s="4">
        <f t="shared" si="3"/>
        <v>638555428</v>
      </c>
    </row>
    <row r="13" spans="1:16" x14ac:dyDescent="0.25">
      <c r="B13" t="s">
        <v>71</v>
      </c>
      <c r="C13" t="s">
        <v>57</v>
      </c>
      <c r="D13" s="1">
        <v>75772771</v>
      </c>
      <c r="E13" s="1">
        <v>79137625</v>
      </c>
      <c r="F13" s="1">
        <v>82182416</v>
      </c>
      <c r="G13" s="1">
        <v>85692556</v>
      </c>
      <c r="H13" s="1">
        <v>89308150</v>
      </c>
      <c r="I13" s="1">
        <v>93030107</v>
      </c>
      <c r="J13" s="1">
        <v>96859116</v>
      </c>
      <c r="K13" s="4">
        <f t="shared" si="3"/>
        <v>601982741</v>
      </c>
      <c r="L13" s="5">
        <f>D13/D12</f>
        <v>0.95228978924537799</v>
      </c>
      <c r="M13" s="5">
        <f t="shared" ref="M13:O13" si="4">E13/E12</f>
        <v>0.94914816672718461</v>
      </c>
      <c r="N13" s="5">
        <f t="shared" si="4"/>
        <v>0.94000001212424822</v>
      </c>
      <c r="O13" s="5">
        <f t="shared" si="4"/>
        <v>0.93999999605099893</v>
      </c>
      <c r="P13" s="5">
        <f>K13/K12</f>
        <v>0.94272590068719919</v>
      </c>
    </row>
    <row r="14" spans="1:16" x14ac:dyDescent="0.25">
      <c r="B14" t="s">
        <v>72</v>
      </c>
      <c r="C14" t="s">
        <v>57</v>
      </c>
      <c r="D14" s="1">
        <v>3796255</v>
      </c>
      <c r="E14" s="1">
        <v>4239900</v>
      </c>
      <c r="F14" s="1">
        <v>5245685</v>
      </c>
      <c r="G14" s="1">
        <v>5469738</v>
      </c>
      <c r="H14" s="1">
        <v>5700520</v>
      </c>
      <c r="I14" s="1">
        <v>5938092</v>
      </c>
      <c r="J14" s="1">
        <v>6182497</v>
      </c>
      <c r="K14" s="4">
        <f t="shared" si="3"/>
        <v>36572687</v>
      </c>
    </row>
    <row r="15" spans="1:16" x14ac:dyDescent="0.25">
      <c r="A15" t="s">
        <v>62</v>
      </c>
      <c r="B15" s="3" t="s">
        <v>58</v>
      </c>
      <c r="C15" s="3" t="s">
        <v>65</v>
      </c>
      <c r="D15" s="4">
        <v>16298112.000000002</v>
      </c>
      <c r="E15" s="4">
        <v>12712526.999999998</v>
      </c>
      <c r="F15" s="4">
        <v>0</v>
      </c>
      <c r="G15" s="4">
        <v>0</v>
      </c>
      <c r="H15" s="4">
        <v>0</v>
      </c>
      <c r="I15" s="4">
        <v>0</v>
      </c>
      <c r="J15" s="4">
        <v>0</v>
      </c>
      <c r="K15" s="4">
        <f t="shared" si="3"/>
        <v>29010639</v>
      </c>
    </row>
    <row r="16" spans="1:16" x14ac:dyDescent="0.25">
      <c r="B16" t="s">
        <v>71</v>
      </c>
      <c r="C16" t="s">
        <v>65</v>
      </c>
      <c r="D16" s="1">
        <v>16298112.000000002</v>
      </c>
      <c r="E16" s="1">
        <v>12712526.999999998</v>
      </c>
      <c r="F16" s="1">
        <v>0</v>
      </c>
      <c r="G16" s="1">
        <v>0</v>
      </c>
      <c r="H16" s="1">
        <v>0</v>
      </c>
      <c r="I16" s="1">
        <v>0</v>
      </c>
      <c r="J16" s="1">
        <v>0</v>
      </c>
      <c r="K16" s="4">
        <f t="shared" si="3"/>
        <v>29010639</v>
      </c>
    </row>
    <row r="17" spans="1:11" x14ac:dyDescent="0.25">
      <c r="B17" t="s">
        <v>72</v>
      </c>
      <c r="C17" t="s">
        <v>65</v>
      </c>
      <c r="D17" s="1" t="s">
        <v>65</v>
      </c>
      <c r="E17" s="1" t="s">
        <v>65</v>
      </c>
      <c r="F17" s="1" t="s">
        <v>65</v>
      </c>
      <c r="G17" s="1" t="s">
        <v>65</v>
      </c>
      <c r="H17" s="1" t="s">
        <v>65</v>
      </c>
      <c r="I17" s="1" t="s">
        <v>65</v>
      </c>
      <c r="J17" s="1" t="s">
        <v>65</v>
      </c>
      <c r="K17" s="4"/>
    </row>
    <row r="18" spans="1:11" x14ac:dyDescent="0.25">
      <c r="A18" t="s">
        <v>63</v>
      </c>
      <c r="B18" s="3" t="s">
        <v>3</v>
      </c>
      <c r="C18" s="3" t="s">
        <v>65</v>
      </c>
      <c r="D18" s="4">
        <v>167454594</v>
      </c>
      <c r="E18" s="4">
        <v>175995293</v>
      </c>
      <c r="F18" s="4">
        <v>185012112</v>
      </c>
      <c r="G18" s="4">
        <v>193047173</v>
      </c>
      <c r="H18" s="4">
        <v>200965711</v>
      </c>
      <c r="I18" s="4">
        <v>209486800</v>
      </c>
      <c r="J18" s="4">
        <v>217453012</v>
      </c>
      <c r="K18" s="4">
        <f t="shared" si="3"/>
        <v>1349414695</v>
      </c>
    </row>
    <row r="19" spans="1:11" x14ac:dyDescent="0.25">
      <c r="B19" t="s">
        <v>71</v>
      </c>
      <c r="C19" t="s">
        <v>65</v>
      </c>
      <c r="D19" s="1">
        <v>157407318</v>
      </c>
      <c r="E19" s="1">
        <v>165435575</v>
      </c>
      <c r="F19" s="1">
        <v>173911385</v>
      </c>
      <c r="G19" s="1">
        <v>181464343</v>
      </c>
      <c r="H19" s="1">
        <v>188907768</v>
      </c>
      <c r="I19" s="1">
        <v>196917592</v>
      </c>
      <c r="J19" s="1">
        <v>204405831</v>
      </c>
      <c r="K19" s="4">
        <f t="shared" si="3"/>
        <v>1268449812</v>
      </c>
    </row>
    <row r="20" spans="1:11" x14ac:dyDescent="0.25">
      <c r="B20" t="s">
        <v>72</v>
      </c>
      <c r="C20" t="s">
        <v>65</v>
      </c>
      <c r="D20" s="1">
        <v>10047276</v>
      </c>
      <c r="E20" s="1">
        <v>10559718</v>
      </c>
      <c r="F20" s="1">
        <v>11100727</v>
      </c>
      <c r="G20" s="1">
        <v>11582830</v>
      </c>
      <c r="H20" s="1">
        <v>12057943</v>
      </c>
      <c r="I20" s="1">
        <v>12569208</v>
      </c>
      <c r="J20" s="1">
        <v>13047181</v>
      </c>
      <c r="K20" s="4">
        <f t="shared" si="3"/>
        <v>80964883</v>
      </c>
    </row>
    <row r="21" spans="1:11" x14ac:dyDescent="0.25">
      <c r="A21" t="s">
        <v>64</v>
      </c>
      <c r="B21" t="s">
        <v>21</v>
      </c>
      <c r="D21" s="1">
        <f>D9+D12+D15+D18</f>
        <v>562536662</v>
      </c>
      <c r="E21" s="1">
        <f t="shared" ref="E21:K21" si="5">E9+E12+E15+E18</f>
        <v>585621928</v>
      </c>
      <c r="F21" s="1">
        <f t="shared" si="5"/>
        <v>601208765</v>
      </c>
      <c r="G21" s="1">
        <f t="shared" si="5"/>
        <v>627020241</v>
      </c>
      <c r="H21" s="1">
        <f t="shared" si="5"/>
        <v>653249243</v>
      </c>
      <c r="I21" s="1">
        <f t="shared" si="5"/>
        <v>680619451</v>
      </c>
      <c r="J21" s="1">
        <f t="shared" si="5"/>
        <v>707976924</v>
      </c>
      <c r="K21" s="1">
        <f t="shared" si="5"/>
        <v>4418233214</v>
      </c>
    </row>
    <row r="23" spans="1:11" x14ac:dyDescent="0.25">
      <c r="D23" s="1">
        <f>D9</f>
        <v>299214930</v>
      </c>
      <c r="E23" s="1">
        <f t="shared" ref="E23:J23" si="6">E9</f>
        <v>313536583</v>
      </c>
      <c r="F23" s="1">
        <f t="shared" si="6"/>
        <v>328768552</v>
      </c>
      <c r="G23" s="1">
        <f t="shared" si="6"/>
        <v>342810774</v>
      </c>
      <c r="H23" s="1">
        <f t="shared" si="6"/>
        <v>357274862</v>
      </c>
      <c r="I23" s="1">
        <f t="shared" si="6"/>
        <v>372164452</v>
      </c>
      <c r="J23" s="1">
        <f t="shared" si="6"/>
        <v>387482299</v>
      </c>
      <c r="K23" s="1">
        <f>SUM(D23:J23)</f>
        <v>2401252452</v>
      </c>
    </row>
    <row r="24" spans="1:11" x14ac:dyDescent="0.25">
      <c r="D24" s="1">
        <f>ROUND((D23*0.94),0)</f>
        <v>281262034</v>
      </c>
      <c r="E24" s="1">
        <f t="shared" ref="E24:J24" si="7">ROUND((E23*0.94),0)</f>
        <v>294724388</v>
      </c>
      <c r="F24" s="1">
        <f t="shared" si="7"/>
        <v>309042439</v>
      </c>
      <c r="G24" s="1">
        <f t="shared" si="7"/>
        <v>322242128</v>
      </c>
      <c r="H24" s="1">
        <f t="shared" si="7"/>
        <v>335838370</v>
      </c>
      <c r="I24" s="1">
        <f t="shared" si="7"/>
        <v>349834585</v>
      </c>
      <c r="J24" s="1">
        <f t="shared" si="7"/>
        <v>364233361</v>
      </c>
      <c r="K24" s="1">
        <f t="shared" ref="K24:K35" si="8">SUM(D24:J24)</f>
        <v>2257177305</v>
      </c>
    </row>
    <row r="25" spans="1:11" x14ac:dyDescent="0.25">
      <c r="D25" s="1">
        <f>ROUND((D23*0.06),0)</f>
        <v>17952896</v>
      </c>
      <c r="E25" s="1">
        <f t="shared" ref="E25:J25" si="9">ROUND((E23*0.06),0)</f>
        <v>18812195</v>
      </c>
      <c r="F25" s="1">
        <f t="shared" si="9"/>
        <v>19726113</v>
      </c>
      <c r="G25" s="1">
        <f t="shared" si="9"/>
        <v>20568646</v>
      </c>
      <c r="H25" s="1">
        <f t="shared" si="9"/>
        <v>21436492</v>
      </c>
      <c r="I25" s="1">
        <f t="shared" si="9"/>
        <v>22329867</v>
      </c>
      <c r="J25" s="1">
        <f t="shared" si="9"/>
        <v>23248938</v>
      </c>
      <c r="K25" s="1">
        <f t="shared" si="8"/>
        <v>144075147</v>
      </c>
    </row>
    <row r="26" spans="1:11" x14ac:dyDescent="0.25">
      <c r="D26" s="1">
        <f t="shared" ref="D26:J26" si="10">D12</f>
        <v>79569026</v>
      </c>
      <c r="E26" s="1">
        <f t="shared" si="10"/>
        <v>83377525</v>
      </c>
      <c r="F26" s="1">
        <f t="shared" si="10"/>
        <v>87428101</v>
      </c>
      <c r="G26" s="1">
        <f t="shared" si="10"/>
        <v>91162294</v>
      </c>
      <c r="H26" s="1">
        <f t="shared" si="10"/>
        <v>95008670</v>
      </c>
      <c r="I26" s="1">
        <f t="shared" si="10"/>
        <v>98968199</v>
      </c>
      <c r="J26" s="1">
        <f t="shared" si="10"/>
        <v>103041613</v>
      </c>
      <c r="K26" s="1">
        <f t="shared" si="8"/>
        <v>638555428</v>
      </c>
    </row>
    <row r="27" spans="1:11" x14ac:dyDescent="0.25">
      <c r="D27" s="1">
        <f>ROUND(((D26-D29)*0.94+D29),0)</f>
        <v>75772771</v>
      </c>
      <c r="E27" s="1">
        <f>ROUND(((E26-E29)*0.94+E29),0)</f>
        <v>79137625</v>
      </c>
      <c r="F27" s="4">
        <f t="shared" ref="F27" si="11">ROUND((F26*0.94),0)</f>
        <v>82182415</v>
      </c>
      <c r="G27" s="1">
        <f t="shared" ref="G27" si="12">ROUND((G26*0.94),0)</f>
        <v>85692556</v>
      </c>
      <c r="H27" s="1">
        <f t="shared" ref="H27" si="13">ROUND((H26*0.94),0)</f>
        <v>89308150</v>
      </c>
      <c r="I27" s="1">
        <f t="shared" ref="I27" si="14">ROUND((I26*0.94),0)</f>
        <v>93030107</v>
      </c>
      <c r="J27" s="1">
        <f t="shared" ref="J27" si="15">ROUND((J26*0.94),0)</f>
        <v>96859116</v>
      </c>
      <c r="K27" s="1">
        <f t="shared" si="8"/>
        <v>601982740</v>
      </c>
    </row>
    <row r="28" spans="1:11" x14ac:dyDescent="0.25">
      <c r="D28" s="1">
        <f>ROUND(((D26-D29)*0.06),0)</f>
        <v>3796255</v>
      </c>
      <c r="E28" s="1">
        <f>ROUND(((E26-E29)*0.06),0)</f>
        <v>4239900</v>
      </c>
      <c r="F28" s="4">
        <f t="shared" ref="F28:J28" si="16">ROUND((F26*0.06),0)</f>
        <v>5245686</v>
      </c>
      <c r="G28" s="1">
        <f t="shared" si="16"/>
        <v>5469738</v>
      </c>
      <c r="H28" s="1">
        <f t="shared" si="16"/>
        <v>5700520</v>
      </c>
      <c r="I28" s="1">
        <f t="shared" si="16"/>
        <v>5938092</v>
      </c>
      <c r="J28" s="1">
        <f t="shared" si="16"/>
        <v>6182497</v>
      </c>
      <c r="K28" s="4">
        <f t="shared" si="8"/>
        <v>36572688</v>
      </c>
    </row>
    <row r="29" spans="1:11" x14ac:dyDescent="0.25">
      <c r="D29" s="1">
        <f t="shared" ref="D29:J29" si="17">D15</f>
        <v>16298112.000000002</v>
      </c>
      <c r="E29" s="1">
        <f t="shared" si="17"/>
        <v>12712526.999999998</v>
      </c>
      <c r="F29" s="1">
        <f t="shared" si="17"/>
        <v>0</v>
      </c>
      <c r="G29" s="1">
        <f t="shared" si="17"/>
        <v>0</v>
      </c>
      <c r="H29" s="1">
        <f t="shared" si="17"/>
        <v>0</v>
      </c>
      <c r="I29" s="1">
        <f t="shared" si="17"/>
        <v>0</v>
      </c>
      <c r="J29" s="1">
        <f t="shared" si="17"/>
        <v>0</v>
      </c>
      <c r="K29" s="1">
        <f t="shared" si="8"/>
        <v>29010639</v>
      </c>
    </row>
    <row r="30" spans="1:11" x14ac:dyDescent="0.25">
      <c r="D30" s="1">
        <f t="shared" ref="D30:J30" si="18">D16</f>
        <v>16298112.000000002</v>
      </c>
      <c r="E30" s="1">
        <f t="shared" si="18"/>
        <v>12712526.999999998</v>
      </c>
      <c r="F30" s="1">
        <f t="shared" si="18"/>
        <v>0</v>
      </c>
      <c r="G30" s="1">
        <f t="shared" si="18"/>
        <v>0</v>
      </c>
      <c r="H30" s="1">
        <f t="shared" si="18"/>
        <v>0</v>
      </c>
      <c r="I30" s="1">
        <f t="shared" si="18"/>
        <v>0</v>
      </c>
      <c r="J30" s="1">
        <f t="shared" si="18"/>
        <v>0</v>
      </c>
      <c r="K30" s="1">
        <f t="shared" si="8"/>
        <v>29010639</v>
      </c>
    </row>
    <row r="31" spans="1:11" x14ac:dyDescent="0.25">
      <c r="D31" s="1" t="str">
        <f t="shared" ref="D31:J31" si="19">D17</f>
        <v>N/A</v>
      </c>
      <c r="E31" s="1" t="str">
        <f t="shared" si="19"/>
        <v>N/A</v>
      </c>
      <c r="F31" s="1" t="str">
        <f t="shared" si="19"/>
        <v>N/A</v>
      </c>
      <c r="G31" s="1" t="str">
        <f t="shared" si="19"/>
        <v>N/A</v>
      </c>
      <c r="H31" s="1" t="str">
        <f t="shared" si="19"/>
        <v>N/A</v>
      </c>
      <c r="I31" s="1" t="str">
        <f t="shared" si="19"/>
        <v>N/A</v>
      </c>
      <c r="J31" s="1" t="str">
        <f t="shared" si="19"/>
        <v>N/A</v>
      </c>
      <c r="K31" s="1">
        <f t="shared" si="8"/>
        <v>0</v>
      </c>
    </row>
    <row r="32" spans="1:11" x14ac:dyDescent="0.25">
      <c r="D32" s="1">
        <f t="shared" ref="D32:J32" si="20">D18</f>
        <v>167454594</v>
      </c>
      <c r="E32" s="1">
        <f t="shared" si="20"/>
        <v>175995293</v>
      </c>
      <c r="F32" s="1">
        <f t="shared" si="20"/>
        <v>185012112</v>
      </c>
      <c r="G32" s="1">
        <f t="shared" si="20"/>
        <v>193047173</v>
      </c>
      <c r="H32" s="1">
        <f t="shared" si="20"/>
        <v>200965711</v>
      </c>
      <c r="I32" s="1">
        <f t="shared" si="20"/>
        <v>209486800</v>
      </c>
      <c r="J32" s="1">
        <f t="shared" si="20"/>
        <v>217453012</v>
      </c>
      <c r="K32" s="1">
        <f t="shared" si="8"/>
        <v>1349414695</v>
      </c>
    </row>
    <row r="33" spans="4:11" x14ac:dyDescent="0.25">
      <c r="D33" s="1">
        <f>ROUND((D32*0.94),0)</f>
        <v>157407318</v>
      </c>
      <c r="E33" s="1">
        <f t="shared" ref="E33" si="21">ROUND((E32*0.94),0)</f>
        <v>165435575</v>
      </c>
      <c r="F33" s="1">
        <f t="shared" ref="F33" si="22">ROUND((F32*0.94),0)</f>
        <v>173911385</v>
      </c>
      <c r="G33" s="1">
        <f t="shared" ref="G33" si="23">ROUND((G32*0.94),0)</f>
        <v>181464343</v>
      </c>
      <c r="H33" s="1">
        <f t="shared" ref="H33" si="24">ROUND((H32*0.94),0)</f>
        <v>188907768</v>
      </c>
      <c r="I33" s="1">
        <f t="shared" ref="I33" si="25">ROUND((I32*0.94),0)</f>
        <v>196917592</v>
      </c>
      <c r="J33" s="1">
        <f t="shared" ref="J33" si="26">ROUND((J32*0.94),0)</f>
        <v>204405831</v>
      </c>
      <c r="K33" s="1">
        <f t="shared" si="8"/>
        <v>1268449812</v>
      </c>
    </row>
    <row r="34" spans="4:11" x14ac:dyDescent="0.25">
      <c r="D34" s="1">
        <f>ROUND((D32*0.06),0)</f>
        <v>10047276</v>
      </c>
      <c r="E34" s="1">
        <f t="shared" ref="E34:J34" si="27">ROUND((E32*0.06),0)</f>
        <v>10559718</v>
      </c>
      <c r="F34" s="1">
        <f t="shared" si="27"/>
        <v>11100727</v>
      </c>
      <c r="G34" s="1">
        <f t="shared" si="27"/>
        <v>11582830</v>
      </c>
      <c r="H34" s="1">
        <f t="shared" si="27"/>
        <v>12057943</v>
      </c>
      <c r="I34" s="1">
        <f t="shared" si="27"/>
        <v>12569208</v>
      </c>
      <c r="J34" s="1">
        <f t="shared" si="27"/>
        <v>13047181</v>
      </c>
      <c r="K34" s="4">
        <f t="shared" si="8"/>
        <v>80964883</v>
      </c>
    </row>
    <row r="35" spans="4:11" x14ac:dyDescent="0.25">
      <c r="D35" s="1">
        <f>D23+D26+D29+D32</f>
        <v>562536662</v>
      </c>
      <c r="E35" s="1">
        <f t="shared" ref="E35:J35" si="28">E23+E26+E29+E32</f>
        <v>585621928</v>
      </c>
      <c r="F35" s="1">
        <f t="shared" si="28"/>
        <v>601208765</v>
      </c>
      <c r="G35" s="1">
        <f t="shared" si="28"/>
        <v>627020241</v>
      </c>
      <c r="H35" s="1">
        <f t="shared" si="28"/>
        <v>653249243</v>
      </c>
      <c r="I35" s="1">
        <f t="shared" si="28"/>
        <v>680619451</v>
      </c>
      <c r="J35" s="1">
        <f t="shared" si="28"/>
        <v>707976924</v>
      </c>
      <c r="K35" s="1">
        <f t="shared" si="8"/>
        <v>4418233214</v>
      </c>
    </row>
    <row r="37" spans="4:11" x14ac:dyDescent="0.25">
      <c r="D37" t="b">
        <f>D23=D9</f>
        <v>1</v>
      </c>
      <c r="E37" s="2" t="b">
        <f t="shared" ref="E37:K37" si="29">E23=E9</f>
        <v>1</v>
      </c>
      <c r="F37" s="2" t="b">
        <f t="shared" si="29"/>
        <v>1</v>
      </c>
      <c r="G37" s="2" t="b">
        <f t="shared" si="29"/>
        <v>1</v>
      </c>
      <c r="H37" s="2" t="b">
        <f t="shared" si="29"/>
        <v>1</v>
      </c>
      <c r="I37" s="2" t="b">
        <f t="shared" si="29"/>
        <v>1</v>
      </c>
      <c r="J37" s="2" t="b">
        <f t="shared" si="29"/>
        <v>1</v>
      </c>
      <c r="K37" s="2" t="b">
        <f t="shared" si="29"/>
        <v>1</v>
      </c>
    </row>
    <row r="38" spans="4:11" x14ac:dyDescent="0.25">
      <c r="D38" s="2" t="b">
        <f t="shared" ref="D38:K38" si="30">D24=D10</f>
        <v>1</v>
      </c>
      <c r="E38" s="2" t="b">
        <f t="shared" si="30"/>
        <v>1</v>
      </c>
      <c r="F38" s="2" t="b">
        <f t="shared" si="30"/>
        <v>1</v>
      </c>
      <c r="G38" s="2" t="b">
        <f t="shared" si="30"/>
        <v>1</v>
      </c>
      <c r="H38" s="2" t="b">
        <f t="shared" si="30"/>
        <v>1</v>
      </c>
      <c r="I38" s="2" t="b">
        <f t="shared" si="30"/>
        <v>1</v>
      </c>
      <c r="J38" s="2" t="b">
        <f t="shared" si="30"/>
        <v>1</v>
      </c>
      <c r="K38" s="2" t="b">
        <f t="shared" si="30"/>
        <v>1</v>
      </c>
    </row>
    <row r="39" spans="4:11" x14ac:dyDescent="0.25">
      <c r="D39" s="2" t="b">
        <f t="shared" ref="D39:K39" si="31">D25=D11</f>
        <v>1</v>
      </c>
      <c r="E39" s="2" t="b">
        <f t="shared" si="31"/>
        <v>1</v>
      </c>
      <c r="F39" s="2" t="b">
        <f t="shared" si="31"/>
        <v>1</v>
      </c>
      <c r="G39" s="2" t="b">
        <f t="shared" si="31"/>
        <v>1</v>
      </c>
      <c r="H39" s="2" t="b">
        <f t="shared" si="31"/>
        <v>1</v>
      </c>
      <c r="I39" s="2" t="b">
        <f t="shared" si="31"/>
        <v>1</v>
      </c>
      <c r="J39" s="2" t="b">
        <f t="shared" si="31"/>
        <v>1</v>
      </c>
      <c r="K39" s="2" t="b">
        <f t="shared" si="31"/>
        <v>1</v>
      </c>
    </row>
    <row r="40" spans="4:11" x14ac:dyDescent="0.25">
      <c r="D40" s="2" t="b">
        <f t="shared" ref="D40:K40" si="32">D26=D12</f>
        <v>1</v>
      </c>
      <c r="E40" s="2" t="b">
        <f t="shared" si="32"/>
        <v>1</v>
      </c>
      <c r="F40" s="2" t="b">
        <f t="shared" si="32"/>
        <v>1</v>
      </c>
      <c r="G40" s="2" t="b">
        <f t="shared" si="32"/>
        <v>1</v>
      </c>
      <c r="H40" s="2" t="b">
        <f t="shared" si="32"/>
        <v>1</v>
      </c>
      <c r="I40" s="2" t="b">
        <f t="shared" si="32"/>
        <v>1</v>
      </c>
      <c r="J40" s="2" t="b">
        <f t="shared" si="32"/>
        <v>1</v>
      </c>
      <c r="K40" s="2" t="b">
        <f t="shared" si="32"/>
        <v>1</v>
      </c>
    </row>
    <row r="41" spans="4:11" x14ac:dyDescent="0.25">
      <c r="D41" s="2" t="b">
        <f t="shared" ref="D41:K41" si="33">D27=D13</f>
        <v>1</v>
      </c>
      <c r="E41" s="2" t="b">
        <f t="shared" si="33"/>
        <v>1</v>
      </c>
      <c r="F41" s="2" t="b">
        <f t="shared" si="33"/>
        <v>0</v>
      </c>
      <c r="G41" s="2" t="b">
        <f t="shared" si="33"/>
        <v>1</v>
      </c>
      <c r="H41" s="2" t="b">
        <f t="shared" si="33"/>
        <v>1</v>
      </c>
      <c r="I41" s="2" t="b">
        <f t="shared" si="33"/>
        <v>1</v>
      </c>
      <c r="J41" s="2" t="b">
        <f t="shared" si="33"/>
        <v>1</v>
      </c>
      <c r="K41" s="2" t="b">
        <f t="shared" si="33"/>
        <v>0</v>
      </c>
    </row>
    <row r="42" spans="4:11" x14ac:dyDescent="0.25">
      <c r="D42" s="2" t="b">
        <f t="shared" ref="D42:K42" si="34">D28=D14</f>
        <v>1</v>
      </c>
      <c r="E42" s="2" t="b">
        <f t="shared" si="34"/>
        <v>1</v>
      </c>
      <c r="F42" s="2" t="b">
        <f t="shared" si="34"/>
        <v>0</v>
      </c>
      <c r="G42" s="2" t="b">
        <f t="shared" si="34"/>
        <v>1</v>
      </c>
      <c r="H42" s="2" t="b">
        <f t="shared" si="34"/>
        <v>1</v>
      </c>
      <c r="I42" s="2" t="b">
        <f t="shared" si="34"/>
        <v>1</v>
      </c>
      <c r="J42" s="2" t="b">
        <f t="shared" si="34"/>
        <v>1</v>
      </c>
      <c r="K42" s="2" t="b">
        <f t="shared" si="34"/>
        <v>0</v>
      </c>
    </row>
    <row r="43" spans="4:11" x14ac:dyDescent="0.25">
      <c r="D43" s="2" t="b">
        <f t="shared" ref="D43:K43" si="35">D29=D15</f>
        <v>1</v>
      </c>
      <c r="E43" s="2" t="b">
        <f t="shared" si="35"/>
        <v>1</v>
      </c>
      <c r="F43" s="2" t="b">
        <f t="shared" si="35"/>
        <v>1</v>
      </c>
      <c r="G43" s="2" t="b">
        <f t="shared" si="35"/>
        <v>1</v>
      </c>
      <c r="H43" s="2" t="b">
        <f t="shared" si="35"/>
        <v>1</v>
      </c>
      <c r="I43" s="2" t="b">
        <f t="shared" si="35"/>
        <v>1</v>
      </c>
      <c r="J43" s="2" t="b">
        <f t="shared" si="35"/>
        <v>1</v>
      </c>
      <c r="K43" s="2" t="b">
        <f t="shared" si="35"/>
        <v>1</v>
      </c>
    </row>
    <row r="44" spans="4:11" x14ac:dyDescent="0.25">
      <c r="D44" s="2" t="b">
        <f t="shared" ref="D44:K44" si="36">D30=D16</f>
        <v>1</v>
      </c>
      <c r="E44" s="2" t="b">
        <f t="shared" si="36"/>
        <v>1</v>
      </c>
      <c r="F44" s="2" t="b">
        <f t="shared" si="36"/>
        <v>1</v>
      </c>
      <c r="G44" s="2" t="b">
        <f t="shared" si="36"/>
        <v>1</v>
      </c>
      <c r="H44" s="2" t="b">
        <f t="shared" si="36"/>
        <v>1</v>
      </c>
      <c r="I44" s="2" t="b">
        <f t="shared" si="36"/>
        <v>1</v>
      </c>
      <c r="J44" s="2" t="b">
        <f t="shared" si="36"/>
        <v>1</v>
      </c>
      <c r="K44" s="2" t="b">
        <f t="shared" si="36"/>
        <v>1</v>
      </c>
    </row>
    <row r="45" spans="4:11" x14ac:dyDescent="0.25">
      <c r="D45" s="2" t="b">
        <f t="shared" ref="D45:K45" si="37">D31=D17</f>
        <v>1</v>
      </c>
      <c r="E45" s="2" t="b">
        <f t="shared" si="37"/>
        <v>1</v>
      </c>
      <c r="F45" s="2" t="b">
        <f t="shared" si="37"/>
        <v>1</v>
      </c>
      <c r="G45" s="2" t="b">
        <f t="shared" si="37"/>
        <v>1</v>
      </c>
      <c r="H45" s="2" t="b">
        <f t="shared" si="37"/>
        <v>1</v>
      </c>
      <c r="I45" s="2" t="b">
        <f t="shared" si="37"/>
        <v>1</v>
      </c>
      <c r="J45" s="2" t="b">
        <f t="shared" si="37"/>
        <v>1</v>
      </c>
      <c r="K45" s="2" t="b">
        <f t="shared" si="37"/>
        <v>1</v>
      </c>
    </row>
    <row r="46" spans="4:11" x14ac:dyDescent="0.25">
      <c r="D46" s="2" t="b">
        <f t="shared" ref="D46:K46" si="38">D32=D18</f>
        <v>1</v>
      </c>
      <c r="E46" s="2" t="b">
        <f t="shared" si="38"/>
        <v>1</v>
      </c>
      <c r="F46" s="2" t="b">
        <f t="shared" si="38"/>
        <v>1</v>
      </c>
      <c r="G46" s="2" t="b">
        <f t="shared" si="38"/>
        <v>1</v>
      </c>
      <c r="H46" s="2" t="b">
        <f t="shared" si="38"/>
        <v>1</v>
      </c>
      <c r="I46" s="2" t="b">
        <f t="shared" si="38"/>
        <v>1</v>
      </c>
      <c r="J46" s="2" t="b">
        <f t="shared" si="38"/>
        <v>1</v>
      </c>
      <c r="K46" s="2" t="b">
        <f t="shared" si="38"/>
        <v>1</v>
      </c>
    </row>
    <row r="47" spans="4:11" x14ac:dyDescent="0.25">
      <c r="D47" s="2" t="b">
        <f t="shared" ref="D47:K47" si="39">D33=D19</f>
        <v>1</v>
      </c>
      <c r="E47" s="2" t="b">
        <f t="shared" si="39"/>
        <v>1</v>
      </c>
      <c r="F47" s="2" t="b">
        <f t="shared" si="39"/>
        <v>1</v>
      </c>
      <c r="G47" s="2" t="b">
        <f t="shared" si="39"/>
        <v>1</v>
      </c>
      <c r="H47" s="2" t="b">
        <f t="shared" si="39"/>
        <v>1</v>
      </c>
      <c r="I47" s="2" t="b">
        <f t="shared" si="39"/>
        <v>1</v>
      </c>
      <c r="J47" s="2" t="b">
        <f t="shared" si="39"/>
        <v>1</v>
      </c>
      <c r="K47" s="2" t="b">
        <f t="shared" si="39"/>
        <v>1</v>
      </c>
    </row>
    <row r="48" spans="4:11" x14ac:dyDescent="0.25">
      <c r="D48" s="2" t="b">
        <f t="shared" ref="D48:K49" si="40">D34=D20</f>
        <v>1</v>
      </c>
      <c r="E48" s="2" t="b">
        <f t="shared" si="40"/>
        <v>1</v>
      </c>
      <c r="F48" s="2" t="b">
        <f t="shared" si="40"/>
        <v>1</v>
      </c>
      <c r="G48" s="2" t="b">
        <f t="shared" si="40"/>
        <v>1</v>
      </c>
      <c r="H48" s="2" t="b">
        <f t="shared" si="40"/>
        <v>1</v>
      </c>
      <c r="I48" s="2" t="b">
        <f t="shared" si="40"/>
        <v>1</v>
      </c>
      <c r="J48" s="2" t="b">
        <f t="shared" si="40"/>
        <v>1</v>
      </c>
      <c r="K48" s="2" t="b">
        <f t="shared" si="40"/>
        <v>1</v>
      </c>
    </row>
    <row r="49" spans="4:11" x14ac:dyDescent="0.25">
      <c r="D49" s="2" t="b">
        <f t="shared" si="40"/>
        <v>1</v>
      </c>
      <c r="E49" s="2" t="b">
        <f t="shared" si="40"/>
        <v>1</v>
      </c>
      <c r="F49" s="2" t="b">
        <f t="shared" si="40"/>
        <v>1</v>
      </c>
      <c r="G49" s="2" t="b">
        <f t="shared" si="40"/>
        <v>1</v>
      </c>
      <c r="H49" s="2" t="b">
        <f t="shared" si="40"/>
        <v>1</v>
      </c>
      <c r="I49" s="2" t="b">
        <f t="shared" si="40"/>
        <v>1</v>
      </c>
      <c r="J49" s="2" t="b">
        <f t="shared" si="40"/>
        <v>1</v>
      </c>
      <c r="K49" s="2" t="b">
        <f t="shared" si="40"/>
        <v>1</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AADC7BA972ED344AAB55DF5B3BF82320" ma:contentTypeVersion="2" ma:contentTypeDescription="Izveidot jaunu dokumentu." ma:contentTypeScope="" ma:versionID="0ac0b1dfbca8af933388fb203f946801">
  <xsd:schema xmlns:xsd="http://www.w3.org/2001/XMLSchema" xmlns:xs="http://www.w3.org/2001/XMLSchema" xmlns:p="http://schemas.microsoft.com/office/2006/metadata/properties" targetNamespace="http://schemas.microsoft.com/office/2006/metadata/properties" ma:root="true" ma:fieldsID="e4db33db44e48f8f107466a912c3a54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9BB743-2B3A-43D8-87C3-5F1670A6C40A}">
  <ds:schemaRefs>
    <ds:schemaRef ds:uri="http://schemas.microsoft.com/sharepoint/v3/contenttype/forms"/>
  </ds:schemaRefs>
</ds:datastoreItem>
</file>

<file path=customXml/itemProps2.xml><?xml version="1.0" encoding="utf-8"?>
<ds:datastoreItem xmlns:ds="http://schemas.openxmlformats.org/officeDocument/2006/customXml" ds:itemID="{91D60C38-2F4C-4B3E-A0A9-D4A307D943C1}">
  <ds:schemaRefs>
    <ds:schemaRef ds:uri="http://purl.org/dc/terms/"/>
    <ds:schemaRef ds:uri="http://schemas.microsoft.com/office/2006/metadata/properties"/>
    <ds:schemaRef ds:uri="http://purl.org/dc/dcmitype/"/>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B9187FFD-47B9-4A95-8F2D-D7F5E71D8D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DPP</vt:lpstr>
      <vt:lpstr>pa gadiem aktuālais</vt:lpstr>
      <vt:lpstr>DPP!Print_Area</vt:lpstr>
      <vt:lpstr>DPP!Print_Titles</vt:lpstr>
    </vt:vector>
  </TitlesOfParts>
  <Company>Finanšu ministrija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Boriss Kņigins</dc:creator>
  <cp:lastModifiedBy>Ieva Ziepniece</cp:lastModifiedBy>
  <cp:lastPrinted>2016-04-18T09:49:48Z</cp:lastPrinted>
  <dcterms:created xsi:type="dcterms:W3CDTF">2013-05-20T05:28:43Z</dcterms:created>
  <dcterms:modified xsi:type="dcterms:W3CDTF">2016-04-21T12:54:54Z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0x010100AADC7BA972ED344AAB55DF5B3BF82320</vt:lpwstr>
  </property>
</Properties>
</file>