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5.gads\30_01.03.2016\3_Iesniegšanai MK\Pielikumi\"/>
    </mc:Choice>
  </mc:AlternateContent>
  <bookViews>
    <workbookView xWindow="0" yWindow="0" windowWidth="28800" windowHeight="11475"/>
  </bookViews>
  <sheets>
    <sheet name="FMzinop5_Maksājumu_mērķi_14-20" sheetId="3" r:id="rId1"/>
  </sheets>
  <definedNames>
    <definedName name="_xlnm._FilterDatabase" localSheetId="0" hidden="1">'FMzinop5_Maksājumu_mērķi_14-20'!$A$13:$BP$188</definedName>
    <definedName name="_xlnm.Print_Area" localSheetId="0">'FMzinop5_Maksājumu_mērķi_14-20'!$A$1:$BP$194</definedName>
    <definedName name="_xlnm.Print_Titles" localSheetId="0">'FMzinop5_Maksājumu_mērķi_14-20'!$7:$13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O11" i="3" l="1"/>
  <c r="BN11" i="3"/>
  <c r="BM11" i="3"/>
  <c r="BL11" i="3"/>
  <c r="BK11" i="3"/>
  <c r="BJ11" i="3"/>
  <c r="BI11" i="3"/>
  <c r="BH11" i="3"/>
  <c r="BG11" i="3"/>
  <c r="BF11" i="3"/>
  <c r="BE11" i="3"/>
  <c r="BD11" i="3"/>
  <c r="BC11" i="3"/>
  <c r="BB11" i="3"/>
  <c r="BA11" i="3"/>
  <c r="AZ11" i="3"/>
  <c r="AY11" i="3"/>
  <c r="AX11" i="3"/>
  <c r="AW11" i="3"/>
  <c r="AV11" i="3"/>
  <c r="AU11" i="3"/>
  <c r="AT11" i="3"/>
  <c r="AS11" i="3"/>
  <c r="AR11" i="3"/>
  <c r="AQ11" i="3"/>
  <c r="AP11" i="3"/>
  <c r="AO11" i="3"/>
  <c r="AN11" i="3"/>
  <c r="AM11" i="3"/>
  <c r="AL11" i="3"/>
  <c r="AK11" i="3"/>
  <c r="AJ11" i="3"/>
  <c r="AI11" i="3"/>
  <c r="AH11" i="3"/>
  <c r="AG11" i="3"/>
  <c r="AF11" i="3"/>
  <c r="AE11" i="3"/>
  <c r="AD11" i="3"/>
  <c r="AC11" i="3"/>
  <c r="AA11" i="3"/>
  <c r="Y11" i="3"/>
  <c r="W11" i="3"/>
  <c r="U11" i="3"/>
  <c r="T11" i="3"/>
  <c r="S11" i="3"/>
  <c r="Q11" i="3"/>
  <c r="P11" i="3"/>
  <c r="O11" i="3"/>
  <c r="N11" i="3"/>
  <c r="M11" i="3"/>
  <c r="L11" i="3"/>
  <c r="BO10" i="3"/>
  <c r="BN10" i="3"/>
  <c r="BM10" i="3"/>
  <c r="BL10" i="3"/>
  <c r="BK10" i="3"/>
  <c r="BJ10" i="3"/>
  <c r="BI10" i="3"/>
  <c r="BH10" i="3"/>
  <c r="BG10" i="3"/>
  <c r="BF10" i="3"/>
  <c r="BE10" i="3"/>
  <c r="BD10" i="3"/>
  <c r="BC10" i="3"/>
  <c r="BB10" i="3"/>
  <c r="BA10" i="3"/>
  <c r="AZ10" i="3"/>
  <c r="AY10" i="3"/>
  <c r="AX10" i="3"/>
  <c r="AW10" i="3"/>
  <c r="AV10" i="3"/>
  <c r="AU10" i="3"/>
  <c r="AT10" i="3"/>
  <c r="AS10" i="3"/>
  <c r="AR10" i="3"/>
  <c r="AQ10" i="3"/>
  <c r="AP10" i="3"/>
  <c r="AO10" i="3"/>
  <c r="AN10" i="3"/>
  <c r="AM10" i="3"/>
  <c r="AL10" i="3"/>
  <c r="AK10" i="3"/>
  <c r="AJ10" i="3"/>
  <c r="AI10" i="3"/>
  <c r="AH10" i="3"/>
  <c r="AG10" i="3"/>
  <c r="AF10" i="3"/>
  <c r="AE10" i="3"/>
  <c r="AD10" i="3"/>
  <c r="AC10" i="3"/>
  <c r="AA10" i="3"/>
  <c r="Y10" i="3"/>
  <c r="W10" i="3"/>
  <c r="U10" i="3"/>
  <c r="T10" i="3"/>
  <c r="S10" i="3"/>
  <c r="Q10" i="3"/>
  <c r="O10" i="3"/>
  <c r="N10" i="3"/>
  <c r="M10" i="3"/>
  <c r="L10" i="3"/>
  <c r="BO9" i="3"/>
  <c r="BN9" i="3"/>
  <c r="BM9" i="3"/>
  <c r="BL9" i="3"/>
  <c r="BK9" i="3"/>
  <c r="BJ9" i="3"/>
  <c r="BI9" i="3"/>
  <c r="BH9" i="3"/>
  <c r="BG9" i="3"/>
  <c r="BF9" i="3"/>
  <c r="BE9" i="3"/>
  <c r="BD9" i="3"/>
  <c r="BC9" i="3"/>
  <c r="BB9" i="3"/>
  <c r="BA9" i="3"/>
  <c r="AZ9" i="3"/>
  <c r="AY9" i="3"/>
  <c r="AX9" i="3"/>
  <c r="AW9" i="3"/>
  <c r="AV9" i="3"/>
  <c r="AU9" i="3"/>
  <c r="AT9" i="3"/>
  <c r="AS9" i="3"/>
  <c r="AR9" i="3"/>
  <c r="AQ9" i="3"/>
  <c r="AP9" i="3"/>
  <c r="AO9" i="3"/>
  <c r="AN9" i="3"/>
  <c r="AM9" i="3"/>
  <c r="AL9" i="3"/>
  <c r="AK9" i="3"/>
  <c r="AJ9" i="3"/>
  <c r="AI9" i="3"/>
  <c r="AH9" i="3"/>
  <c r="AG9" i="3"/>
  <c r="AF9" i="3"/>
  <c r="AE9" i="3"/>
  <c r="AD9" i="3"/>
  <c r="AC9" i="3"/>
  <c r="AA9" i="3"/>
  <c r="Y9" i="3"/>
  <c r="W9" i="3"/>
  <c r="U9" i="3"/>
  <c r="T9" i="3"/>
  <c r="S9" i="3"/>
  <c r="Q9" i="3"/>
  <c r="P9" i="3"/>
  <c r="O9" i="3"/>
  <c r="N9" i="3"/>
  <c r="M9" i="3"/>
  <c r="L9" i="3"/>
  <c r="BO8" i="3"/>
  <c r="BN8" i="3"/>
  <c r="BM8" i="3"/>
  <c r="BL8" i="3"/>
  <c r="BK8" i="3"/>
  <c r="BJ8" i="3"/>
  <c r="BI8" i="3"/>
  <c r="BH8" i="3"/>
  <c r="BG8" i="3"/>
  <c r="BF8" i="3"/>
  <c r="BE8" i="3"/>
  <c r="BD8" i="3"/>
  <c r="BC8" i="3"/>
  <c r="BB8" i="3"/>
  <c r="BA8" i="3"/>
  <c r="AZ8" i="3"/>
  <c r="AY8" i="3"/>
  <c r="AX8" i="3"/>
  <c r="AW8" i="3"/>
  <c r="AV8" i="3"/>
  <c r="AU8" i="3"/>
  <c r="AT8" i="3"/>
  <c r="AS8" i="3"/>
  <c r="AR8" i="3"/>
  <c r="AQ8" i="3"/>
  <c r="AP8" i="3"/>
  <c r="AO8" i="3"/>
  <c r="AN8" i="3"/>
  <c r="AM8" i="3"/>
  <c r="AL8" i="3"/>
  <c r="AK8" i="3"/>
  <c r="AJ8" i="3"/>
  <c r="AI8" i="3"/>
  <c r="AH8" i="3"/>
  <c r="AG8" i="3"/>
  <c r="AF8" i="3"/>
  <c r="AE8" i="3"/>
  <c r="AD8" i="3"/>
  <c r="AC8" i="3"/>
  <c r="AA8" i="3"/>
  <c r="Y8" i="3"/>
  <c r="W8" i="3"/>
  <c r="U8" i="3"/>
  <c r="T8" i="3"/>
  <c r="S8" i="3"/>
  <c r="Q8" i="3"/>
  <c r="P8" i="3"/>
  <c r="O8" i="3"/>
  <c r="N8" i="3"/>
  <c r="M8" i="3"/>
  <c r="L8" i="3"/>
  <c r="X8" i="3" l="1"/>
  <c r="AC12" i="3"/>
  <c r="AG12" i="3"/>
  <c r="AK12" i="3"/>
  <c r="AO12" i="3"/>
  <c r="AS12" i="3"/>
  <c r="AW12" i="3"/>
  <c r="BA12" i="3"/>
  <c r="BE12" i="3"/>
  <c r="BI12" i="3"/>
  <c r="BM12" i="3"/>
  <c r="Z9" i="3"/>
  <c r="Q12" i="3"/>
  <c r="AB8" i="3"/>
  <c r="R10" i="3"/>
  <c r="V11" i="3"/>
  <c r="V9" i="3"/>
  <c r="AB9" i="3"/>
  <c r="Z10" i="3"/>
  <c r="R11" i="3"/>
  <c r="R9" i="3"/>
  <c r="X9" i="3"/>
  <c r="S12" i="3"/>
  <c r="Z11" i="3"/>
  <c r="O12" i="3"/>
  <c r="W12" i="3"/>
  <c r="V8" i="3"/>
  <c r="AD12" i="3"/>
  <c r="AH12" i="3"/>
  <c r="AL12" i="3"/>
  <c r="AP12" i="3"/>
  <c r="AT12" i="3"/>
  <c r="AX12" i="3"/>
  <c r="BB12" i="3"/>
  <c r="BF12" i="3"/>
  <c r="BJ12" i="3"/>
  <c r="BN12" i="3"/>
  <c r="R8" i="3"/>
  <c r="T12" i="3"/>
  <c r="AE12" i="3"/>
  <c r="AI12" i="3"/>
  <c r="AM12" i="3"/>
  <c r="AQ12" i="3"/>
  <c r="AU12" i="3"/>
  <c r="AY12" i="3"/>
  <c r="BC12" i="3"/>
  <c r="BG12" i="3"/>
  <c r="BK12" i="3"/>
  <c r="BO12" i="3"/>
  <c r="Z8" i="3"/>
  <c r="L12" i="3"/>
  <c r="P12" i="3"/>
  <c r="V10" i="3"/>
  <c r="AB10" i="3"/>
  <c r="AF12" i="3"/>
  <c r="AJ12" i="3"/>
  <c r="AN12" i="3"/>
  <c r="AR12" i="3"/>
  <c r="AV12" i="3"/>
  <c r="AZ12" i="3"/>
  <c r="BD12" i="3"/>
  <c r="BH12" i="3"/>
  <c r="BL12" i="3"/>
  <c r="N12" i="3"/>
  <c r="AA12" i="3"/>
  <c r="AB12" i="3" s="1"/>
  <c r="X10" i="3"/>
  <c r="M12" i="3"/>
  <c r="U12" i="3"/>
  <c r="Y12" i="3"/>
  <c r="X11" i="3"/>
  <c r="AB11" i="3"/>
  <c r="Z12" i="3" l="1"/>
  <c r="X12" i="3"/>
  <c r="V12" i="3"/>
  <c r="R12" i="3"/>
</calcChain>
</file>

<file path=xl/sharedStrings.xml><?xml version="1.0" encoding="utf-8"?>
<sst xmlns="http://schemas.openxmlformats.org/spreadsheetml/2006/main" count="1624" uniqueCount="549">
  <si>
    <t>Prioritārais virziens</t>
  </si>
  <si>
    <t>Tematiskais mērķis</t>
  </si>
  <si>
    <t>Ieguldījumu pioritātes</t>
  </si>
  <si>
    <t>SAM nosaukums</t>
  </si>
  <si>
    <t>Pasākuma numurs</t>
  </si>
  <si>
    <t>Pasākuma nosaukums</t>
  </si>
  <si>
    <t>Kārtas numurs</t>
  </si>
  <si>
    <t>Atlases veids IPIA/ APIA</t>
  </si>
  <si>
    <t>Finansējums kopā, EUR</t>
  </si>
  <si>
    <t>t.sk. KF, EUR</t>
  </si>
  <si>
    <t>t.sk. ERAF, EUR</t>
  </si>
  <si>
    <t>t.sk. ESF, EUR</t>
  </si>
  <si>
    <t>t.sk. JNI, EUR</t>
  </si>
  <si>
    <t>KP finansējuma intensitāte</t>
  </si>
  <si>
    <t>Virssaistības</t>
  </si>
  <si>
    <t>Nacionālais finansējums kopā, EUR</t>
  </si>
  <si>
    <t>Valsts budžeta finansējums, EUR</t>
  </si>
  <si>
    <t>Valsts budžeta finansējuma intensitāte</t>
  </si>
  <si>
    <t>EUR
Pašvaldību finansējums</t>
  </si>
  <si>
    <t>Pašvaldību finansējuma intensitāte</t>
  </si>
  <si>
    <t>EUR
Privātais līdzfinansējums</t>
  </si>
  <si>
    <t>Privātā līdzfinansējuma intensitāte</t>
  </si>
  <si>
    <t>Rezerve, EUR</t>
  </si>
  <si>
    <t>Rezerves apjoms, %</t>
  </si>
  <si>
    <t>Mērķis, Februāris, KP finansējums, EUR</t>
  </si>
  <si>
    <t>Mērķis, Marts, KP finansējums, EUR</t>
  </si>
  <si>
    <t>Mērķis, Aprīlis, KP finansējums, EUR</t>
  </si>
  <si>
    <t>Mērķis, Maijs, KP finansējums, EUR</t>
  </si>
  <si>
    <t>Mērķis, Jūnijs, KP finansējums, EUR</t>
  </si>
  <si>
    <t>Mērķis, Jūlijs, KP finansējums, EUR</t>
  </si>
  <si>
    <t>Mērķis, Augusts, KP finansējums, EUR</t>
  </si>
  <si>
    <t>Mērķis, Septembris, KP finansējums, EUR</t>
  </si>
  <si>
    <t>Mērķis, Oktobris, KP finansējums, EUR</t>
  </si>
  <si>
    <t>Mērķis 2017.gadam</t>
  </si>
  <si>
    <t>Mērķis 2014.-2017.gadam</t>
  </si>
  <si>
    <t>Mērķis 2018.gadam</t>
  </si>
  <si>
    <t>Mērķis 2014.-2018.gadam</t>
  </si>
  <si>
    <t>Mērķis 2019.gadam</t>
  </si>
  <si>
    <t>Mērķis 2014.-2019.gadam</t>
  </si>
  <si>
    <t>Mērķis 2020.gadam</t>
  </si>
  <si>
    <t>Mērķis 2014.-2020.gadam</t>
  </si>
  <si>
    <t>Mērķis 2021.gadam</t>
  </si>
  <si>
    <t>Mērķis 2014.-2021.gadam</t>
  </si>
  <si>
    <t>Mērķis 2022.gadam</t>
  </si>
  <si>
    <t>Mērķis 2014.-2022.gadam</t>
  </si>
  <si>
    <t>Mērķis 2023.gadam</t>
  </si>
  <si>
    <t>Komentārs par pieņēmumiem prognozei</t>
  </si>
  <si>
    <t>ERAF</t>
  </si>
  <si>
    <t>ESF</t>
  </si>
  <si>
    <t>JNI</t>
  </si>
  <si>
    <t>KF</t>
  </si>
  <si>
    <t>KOPĀ</t>
  </si>
  <si>
    <t>12</t>
  </si>
  <si>
    <t>1.1.</t>
  </si>
  <si>
    <t>1.1.1.</t>
  </si>
  <si>
    <t>Palielināt Latvijas zinātnisko institūciju pētniecisko un inovatīvo kapacitāti un spēju piesaistīt ārējo finansējumu, ieguldot cilvēkresursos un infrastruktūrā</t>
  </si>
  <si>
    <t>1.1.1.1.</t>
  </si>
  <si>
    <t>Praktiskas ievirzes pētījumi</t>
  </si>
  <si>
    <t>__</t>
  </si>
  <si>
    <t>APIA</t>
  </si>
  <si>
    <t>IZM</t>
  </si>
  <si>
    <t>Prognoze ir balstīta uz 2007.-2013. gada plānošanas perioda statistiku, ņemot vērā, ka ir aizkavējusies MKN apstiprināsāna</t>
  </si>
  <si>
    <t>1.1.1.2.</t>
  </si>
  <si>
    <t>Pēcdoktorantūras pētniecības atbalsts</t>
  </si>
  <si>
    <t>IPIA</t>
  </si>
  <si>
    <t>Prognoze ir balstīta uz 2007.-2013. gada plānošanas perioda  statistiku, ņemot vērā, ka ir aizkavējusies MKN apstiprināsāna</t>
  </si>
  <si>
    <t>1.1.1.3.</t>
  </si>
  <si>
    <t>Inovāciju granti studentiem</t>
  </si>
  <si>
    <t>Maksājumi 2016.gadā nav paredzēti</t>
  </si>
  <si>
    <t>1.1.1.4.</t>
  </si>
  <si>
    <t>P&amp;A infrastruktūras attīstīšana Viedās specializācijas jomās un zinātnisko institūciju institucionālās kapacitātes stiprināšana</t>
  </si>
  <si>
    <t>1.1.1.5.</t>
  </si>
  <si>
    <t>Atbalsts starptautiskās sadarbības projektiem pētniecībā un inovācijās</t>
  </si>
  <si>
    <t>1.2.</t>
  </si>
  <si>
    <t>1.2.1.</t>
  </si>
  <si>
    <t>Veicināt privātā sektora investīcijas P&amp;A</t>
  </si>
  <si>
    <t>1.2.1.1.</t>
  </si>
  <si>
    <t>Atbalsts jaunu produktu un tehnoloģiju izstrādei kompetences centru ietvaros</t>
  </si>
  <si>
    <t>EM</t>
  </si>
  <si>
    <t>Aizkavējusies MKN apstiprināšana, līgumu slēgšana sākotnēji paredzēta I ceturksnī, bet ņemot vērā MKN aizkavēšanos, ticamāk, ka līgumi būs II cet sākumā. Līdz ar to avansa maksājumi var tikt veikti izmaksāti jūlijā. Prognoze balstīta uz 7-13 periodu, kur praktiski visu gada summu izmaksāja avansā (98,7%), oktobris- decembris, nelieli starpposma maksājumi (0,5%, 0,3% un 0,5%)</t>
  </si>
  <si>
    <t>1.2.1.2.</t>
  </si>
  <si>
    <t>Atbalsts tehnoloģiju pārneses sistēmas pilnveidošanai</t>
  </si>
  <si>
    <t xml:space="preserve">plānots III ceturksnī slēgt līgumus, līdz ar to maksājumi paredzami tikai 2017.gadā. </t>
  </si>
  <si>
    <t>1.2.1.3.</t>
  </si>
  <si>
    <t>Inovāciju vaučeri MVK</t>
  </si>
  <si>
    <t xml:space="preserve">2016 gadā nav paredzēti maksājumi, jo līgumus paredzēts slēgt III ceturksnī un šobrīd pēc sākotnējā plāna jau bija jāiesniedz materiāli uz AK, kas nav izdarīts. </t>
  </si>
  <si>
    <t>1.2.1.4.</t>
  </si>
  <si>
    <t>Atbalsts jaunu produktu ieviešanai ražošanā</t>
  </si>
  <si>
    <t>1.2.2.</t>
  </si>
  <si>
    <t>Veicināt inovatīvu ieviešanu komersantos</t>
  </si>
  <si>
    <t>1.2.2.1.</t>
  </si>
  <si>
    <t>Atbalsts nodarbināto apmācībām</t>
  </si>
  <si>
    <t>Veicināt inovāciju ieviešanu komersantos</t>
  </si>
  <si>
    <t>1.2.2.2.3.</t>
  </si>
  <si>
    <t>Inovāciju motivācijas programma</t>
  </si>
  <si>
    <t xml:space="preserve">5mēnešu nobīde, jo tikai novembrī iesniegti kritēriji AK, līdz ar to līgumus slēgs ne ātrāk par septembri, pēc MKN projekta. Prognoze balstīta uz info, ka FS karta gada beigās iesniedz starpposma pārsaktu. </t>
  </si>
  <si>
    <t>1.2.2.3.</t>
  </si>
  <si>
    <t>Atbalsts IKT un netehnoloģiskām apmācībām, kā arī apmācībām, lai sekmētu investoru piesaisti</t>
  </si>
  <si>
    <t>2.1.</t>
  </si>
  <si>
    <t>Uzlabot elektroniskās sakaru infrastruktūras pieejamību lauku teritorijās</t>
  </si>
  <si>
    <t>SM</t>
  </si>
  <si>
    <t>2.2.</t>
  </si>
  <si>
    <t>2.2.1.</t>
  </si>
  <si>
    <t>Nodrošināt publisko datu atkalizmantošanas pieaugumu un efektīvu publiskās pārvaldes un privātā sektora mijiedarbību</t>
  </si>
  <si>
    <t>2.2.1.1.</t>
  </si>
  <si>
    <t>Centralizētu publiskās pārvaldes IKT platformu izveide, publiskās pārvaldes procesu optimizēšana un attīstība</t>
  </si>
  <si>
    <t>VARAM</t>
  </si>
  <si>
    <t>2.2.1.2.</t>
  </si>
  <si>
    <t xml:space="preserve">Digitalizācija </t>
  </si>
  <si>
    <t>3.1.</t>
  </si>
  <si>
    <t>3.1.1.</t>
  </si>
  <si>
    <t>Sekmēt MVK izveidi un attīstību, īpaši apstrādes rūpniecībā un RIS3 prioritārajās nozarēs</t>
  </si>
  <si>
    <t>3.1.1.1.</t>
  </si>
  <si>
    <t>Aizdevumu garantijas</t>
  </si>
  <si>
    <t xml:space="preserve">Ir aizkavējusies MKN apstiprināšana, līdz ar to līgumu slēgšana nobīdas par aptuveni 3mēnešiem. Līdz ar to līgumi varētu tikt slēgti II ceturksnī un maksājumi maksāti sākot no jūlija. Tiek pieņemts, ka no 2016.gadā atvēlētā KP fondu budžeta 7% (262 264 EUR) tiks izlietoti vadības izmaksām. Vadības izmaksas netiek ierēķinātas maksājumu mērķos. Prognoze balstīta uz 7-13 periodu. </t>
  </si>
  <si>
    <t>3.1.1.2.</t>
  </si>
  <si>
    <t>Mezanīna aizdevumi</t>
  </si>
  <si>
    <t xml:space="preserve">Ir aizkavējusies MKN apstiprināšana, līdz ar to līgumu slēgšana nobīdas par aptuveni 3mēnešiem. Līdz ar to līgumi varētu tikt slēgti II ceturksnī un maksājumi maksāti sākot no jūlija. Tiek pieņemts, ka no 2016.gadā atvēlētā KP fondu budžeta 7% (182 125 EUR) tiks izlietoti vadības izmaksām. Vadības izmaksas netiek ierēķinātas maksājumu mērķos. Prognoze balstīta uz 7-13 periodu. </t>
  </si>
  <si>
    <t>3.1.1.3.</t>
  </si>
  <si>
    <t>Biznesa enģeļu ko-investīciju fonds</t>
  </si>
  <si>
    <t>Pēc EM prognozes, 2016.gadā nav plānots uzsākt biznesa eņģeļa programmu, tāpēc maksājumi netiek plānoti.</t>
  </si>
  <si>
    <t>3.1.1.4.</t>
  </si>
  <si>
    <t>Mikrokreditēšana un aizdevumi biznesa uzsācējiem</t>
  </si>
  <si>
    <t xml:space="preserve">Ir aizkavējusies MKN apstiprināšana, līdz ar to līgumu slēgšana nobīdas par aptuveni 3mēnešiem. Līdz ar to līgumi varētu tikt slēgti II ceturksnī un maksājumi maksāti sākot no jūlija. Tiek pieņemts, ka no 2016.gadā atvēlētā ERAF budžeta 7% (321 746 EUR) tiks izlietoti vadības izmaksām. No 2016.gadā paredzētā budžeta564 430 EUR tiks izmaksāti 2017.gadā. Vadības izmaksas netiek ierēķinātas maksājumu mērķos. Prognoze balstīta uz 7-13 periodu. </t>
  </si>
  <si>
    <t>3.1.1. FI vadības izmaksas (SAMP 3.1.1.1. - 3.1.1.4.)</t>
  </si>
  <si>
    <t>3.1.1.5.</t>
  </si>
  <si>
    <t>Atbalsts ieguldījumiem ražošanas telpu un infrastruktūras izveidei vai rekonstrukcijai</t>
  </si>
  <si>
    <t>Prognoze proporcionāli iepriekšējā plānošanas perioda aktivitātei 23222. Ņemot vērā, ka kavējas pasākuma ieviešana, finansējums plānots no oktobra.</t>
  </si>
  <si>
    <t>3.1.1.6.</t>
  </si>
  <si>
    <t>Reģionālie biznesa inkubatori un radošo industriju inkubators</t>
  </si>
  <si>
    <t>Prognoze proporcionāli iepriekšējā plānošanas perioda aktivitātei 2321. Ņemot vērā, ka kavējas pasākuma ieviešana, finansējums plānots no oktobra.</t>
  </si>
  <si>
    <t>3.1.2.</t>
  </si>
  <si>
    <t>Palielināt straujas izaugsmes komersantu skaitu</t>
  </si>
  <si>
    <t>3.1.2.1.</t>
  </si>
  <si>
    <t>Riska kapitāls</t>
  </si>
  <si>
    <t>Maksājumu mērķu un budžeta prognozes pārplānotas, ņemot vērā to, ka riska kapitāla un tehnoloģiju akseleratora programmā maksājumus finansējuma saņēmējiem plānots veikt no 2017.gada.</t>
  </si>
  <si>
    <t>3.1.2.2.</t>
  </si>
  <si>
    <t>Tehnoloģiju akselerators</t>
  </si>
  <si>
    <t>3.1.2. FI vadības izmaksas</t>
  </si>
  <si>
    <t>3.2.</t>
  </si>
  <si>
    <t>3.2.1.</t>
  </si>
  <si>
    <t>Palielināt augstas pievienotās vērtības produktu un pakalpojumu eksporta proporciju</t>
  </si>
  <si>
    <t>3.2.1.1.</t>
  </si>
  <si>
    <t>Klasteru programma</t>
  </si>
  <si>
    <t>SAM ieviešana kavēsies</t>
  </si>
  <si>
    <t>3.2.1.2.</t>
  </si>
  <si>
    <t>Starptautiskās konkurētspējas veicināšanas</t>
  </si>
  <si>
    <t>Prognoze proporcionāli iepriekšējā plānošanas perioda maksājumiem aktivitātēs 23111 un 23112. Papildus ņemts vērā, ka kavējas pasākuma ieviešana, un ka MKN paredz attiecināt izmaksas, kas ir veiktas sākot no 2014.gada 1.janvāra, kā arī daudzi no projektiem, kas tiks iesniegti, būs mazi, piemēam, vienas izstādes apmeklējums, finansējums plānots no jūlija.</t>
  </si>
  <si>
    <t>3.3.</t>
  </si>
  <si>
    <t>Palielināt privāto investīciju apjomu reģionos, veicot ieguldījumus uzņēmējdarbības attīstībai atbilstoši pašvaldību attīstības programmās noteiktajai teritoriju ekonomiskajai specializācijai un balstoties uz vietējo uzņēmēju vajadzībām</t>
  </si>
  <si>
    <t>Prognoze proporcionāli iepriekšējā plānošanas perioda maksājumiem aktivitātēs 23223, 3611 un 3621. Ņemot vērā, ka kavējas pasākuma ieviešana, finansējums plānots no jūlija.</t>
  </si>
  <si>
    <t>3.4.</t>
  </si>
  <si>
    <t>Paaugstināt tiesu un tiesībsargājošo institūciju personāla kompetenci komercdarbības vides uzlabošanas sekmēšanai</t>
  </si>
  <si>
    <t>TM</t>
  </si>
  <si>
    <t xml:space="preserve">Prognoze  indikatīva, ņemot vērā, ka projektu atlase nav uzsākta. SAM aktivitātes tiks  uzsāktas 2016.g. sākumā (precīzi laiks nav zināms). Ņemot vērā, ka izdevumu attiecināmība SAM 3.4.1. ir no MKN apstiprināšanas dienas 8.12.2015. un MK protokollēmumā noteikto par izdevumu finansēšanu no TM 03.01.00.apakšprogrammas līdz projekta apstiprināšanai (indikatīvi 06.2016.), attiecīgi  pārgrāmatojot, 2016.g. 2.pusē  mēnešos  maksājumi  FS plānoti lineāri, ņemot vērā, ka  MP virzības plānojums ceturkšņa griezumā iespējams, precizējot  SAM projekta uzsākšanas laiku un atbalstāmās darbības. Saglabājas starpposma FR sasniegšanas riski. 
</t>
  </si>
  <si>
    <t>Valsts pārvaldes profesionālā pilnveide labāka tiesiskā regulējuma izstrādē mazo un vidējo komersantu atbalsta, korupcijas novēršanas un ēnu ekonomikas mazināšanas jomās</t>
  </si>
  <si>
    <t>VK</t>
  </si>
  <si>
    <t xml:space="preserve">
Prognoze indikatīva, 2015.g. plānotais finansējums iekļauts 2016.g. 1. cet. 15.12.2015. apstiprināti 3 projekti. Saskaņā ar 14.07.2015. MKN Nr.389 21.punktu projekta izmaksas ir attiecināmas no dienas, kad noslēgta vienošanās par projekta īstenošanu, tātad 2016.g. janvāra. MP finansējuma saņēmēji varētu iesniegt aprīlī (par veiktajiem izdevumiem no janvāra līdz martam), kurus apstiprinās maijā. MP par izdevumiem 2016.gada 4. cet. tiks iesniegti 2017.gada janvārī, tādējādi sākotnēji 2016. gadam paredzētie MP apstiprinājumi novirzās laika periodā uz priekšu, samazinot. maksājumu apjomu 2016.g. Apmācību satura izstrādes sākumposmā plānotā intensitāte 2016.g. 1. pusē attiecībā uz maksājumiem apjomu FS ir zemāka, gada 2.pusē – augoša.   
</t>
  </si>
  <si>
    <t>4.1.</t>
  </si>
  <si>
    <t>Veicināt efektīvu energoresursu izmantošanu, enerģijas patēriņa samazināšanu un pāreju uz AER apstrādes rūpniecības nozarē</t>
  </si>
  <si>
    <t>Ņemot vērā, ka izdevumu attiecināmība un līgumu slēgšana pēc 01.12.2015. laika grafikā minētā paredzēta 2017.gada 1.ceturksnī, 2016.gadā veiktie maksājumi FS netiek plānoti.</t>
  </si>
  <si>
    <t>4.2.</t>
  </si>
  <si>
    <t>4.2.1.</t>
  </si>
  <si>
    <t>Veicināt energoefektivitātes paaugstināšanu valsts un dzīvojamās ēkās</t>
  </si>
  <si>
    <t>4.2.1.1.</t>
  </si>
  <si>
    <t>Veicināt energoefektivitātes paaugstināšanu dzīvojamās ēkās</t>
  </si>
  <si>
    <t>Maksājumu mērķi pārplānoti balstoties uz EM 2016.gada 8.janvāra komentāriem. Projektu plānots ieviest no 2016.gada 1.ceturkšņa, pirmajā ieviešanas gadā plānojot 7 000 000. Tiek pieņemts, ka vadības izmaksas tiks izmaksātas 7% apmērā (416 500 EUR).</t>
  </si>
  <si>
    <t>4.2.1.1. FI vadības izmaksas</t>
  </si>
  <si>
    <t>4.2.1.2.</t>
  </si>
  <si>
    <t>Veicināt energoefektivitātes paaugstināšanu valsts ēkās</t>
  </si>
  <si>
    <t xml:space="preserve">Izdevumu attiecināmība plānota sākot ar III ceturksni, līdz ar to tiek prognozēts, ka maksājumi varētu sākties ar oktobri. No 2016.gada budžetā ieplānotās summas, 1 747 685 EUR tiek pārcelti uz 2017.gadu. Attiecīgi tiek precizēta arī budžeta prognoze 2016.gadam. Prognoze balstīta uz 7-13 peirodu. </t>
  </si>
  <si>
    <t>4.2.2.</t>
  </si>
  <si>
    <t>Atbilstoši pašvaldības integrētajām attīstības programmām sekmēt energoefektivitātes paaugstināšanu un AER izmantošanu pašvaldību ēkās</t>
  </si>
  <si>
    <t>Ņemot vērā VARAM 03.12.2015. KDG sniegto informāciju, projektu īstenošanas uzsākšana/līgumu slēgšana paredzēta 2016.gada novembrī. Tā kā FS ir pašvaldības/ pašvaldību iestādes, paredzams, ka budžetā plānotais finansējums tiks iztērēts avansu izmaksām ne ātrāk, kā 2016.gada decembrī.</t>
  </si>
  <si>
    <t>Ņemot vērā VARAM 03.12.2015. KDG sniegto informāciju, projektu īstenošanas uzsākšana/līgumu slēgšana paredzēta 2016.gada novembrī. Tā kā FS ir pašvaldības, paredzams, ka budžetā plānotais finansējums tiks iztērēts avansu izmaksām ne ātrāk, kā 2016.gada decembrī.</t>
  </si>
  <si>
    <t>4.3.</t>
  </si>
  <si>
    <t>Veicināt energoefektivitāti un vietējo AER izmantošanu centralizētajā siltumapgādē</t>
  </si>
  <si>
    <t>n/a</t>
  </si>
  <si>
    <t>4.4.</t>
  </si>
  <si>
    <t>Attīstīt ETL uzlādes infrastruktūru Latvijā</t>
  </si>
  <si>
    <t>2016.gada maksājumu mērķu prognoze veidota, ņemot vērā SAM ieviešanas laika grafika nobīdi un to, ka 2016.g. I cet.plānots slēgt līgumus/vienošanās (indikatīvi maksājumi tiks veikti, sākot ar augustu, ņemot vērā nobīdi &amp; maksājumi no marta līdz jūlija beigām pārcelti uz 2017.g.), kā arī ņemot vērā 2007-2013 perioda ERAF 3DP maksājumu mērķus % mēnesī</t>
  </si>
  <si>
    <t>4.5.</t>
  </si>
  <si>
    <t>4.5.1.</t>
  </si>
  <si>
    <t>Attīstīt videi draudzīgu sabiedriskā transporta infrastruktūru</t>
  </si>
  <si>
    <t>4.5.1.1.</t>
  </si>
  <si>
    <t>Attīstīt videi draudzīgu sabiedriskā transporta infrastruktūru (sliežu transporta)</t>
  </si>
  <si>
    <t>Prognozējamais atlases uzsākšanas brīdis -  2016.gada 2.ceturksnis., līgumu slēgšanas brīdis -2016.gada 3.ceturksnis, maksājumu plūsma tiek plānota  no 2016.gada oktobra</t>
  </si>
  <si>
    <t>4.5.1.2.</t>
  </si>
  <si>
    <t>5.1.</t>
  </si>
  <si>
    <t>5.1.1.</t>
  </si>
  <si>
    <t>Novērst plūdu un krasta erozijas risku apdraudējumu pilsētu teritorijās</t>
  </si>
  <si>
    <t>Visu izmaksās 1.kārtas vienīgajam projektam 5.1.1.0/15/I/001  Novērst plūdu un krasta erozijas risku apdraudējumu Ogres pilsētas teritorijā, veicot Ogres upes neapplūstoša aizsargdambja rekonstrukciju. 2016.gada mērķis nav vienāds ar KP finansējuma apjomu projektā konstatētu NVI un ietaupījuma dēļ.</t>
  </si>
  <si>
    <t>Nobīdes laika grafikā dēļ, pirmos maksājumus plānots veikt 2016.gada oktobrī. Maksājumi tiek sadalīti pa pēdējiem trim mēnešiem 2016.gadā; decembrī prognozētais maksājums prognozēts lielāks nekā citos mēnešos balstoties uz 2007.-2013.gada plānošanas perioda maksājumu sadalījumu pa mēnešiem.</t>
  </si>
  <si>
    <t>Samazināt plūdu riskus lauku teritorijās</t>
  </si>
  <si>
    <t>ZM</t>
  </si>
  <si>
    <t>Nobīdes laika grafikā dēļ, pirmos maksājumus plānots veikt 2016.gada septembrī. Maksājumi tiek sadalīti pa pēdējiem četriem mēnešiem 2016.gadā; decembrī prognozētais maksājums prognozēts lielāks nekā citos mēnešos balstoties uz 2007.-2013.gada plānošanas perioda maksājumu sadalījumu pa mēnešiem.</t>
  </si>
  <si>
    <t>5.2.</t>
  </si>
  <si>
    <t>5.2.1.</t>
  </si>
  <si>
    <t>Veicināt dažāda veida atkritumu atkārtotu izmantošanu, pārstrādi un reģenerāciju</t>
  </si>
  <si>
    <t>5.2.1.1.</t>
  </si>
  <si>
    <t>Atkritumu dalītas savākšanas sistēmas attīstība</t>
  </si>
  <si>
    <t>5.2.1.2.</t>
  </si>
  <si>
    <t>Atkritumu pārstrādes un reģenerācijas veicināšana</t>
  </si>
  <si>
    <t>5.3.</t>
  </si>
  <si>
    <t>Attīstīt un uzlabot ūdensapgādes un kanalizācijas sistēmas pakalpojumu kvalitāti un nodrošināt pieslēgšanas iespējas</t>
  </si>
  <si>
    <t>5.4.</t>
  </si>
  <si>
    <t>5.4.1.</t>
  </si>
  <si>
    <t>Saglabāt un atjaunot bioloģisko daudzveidību un aizsargāt ekosistēmas</t>
  </si>
  <si>
    <t>5.4.1.1.</t>
  </si>
  <si>
    <t>Antropogēno slodzi mazinošas infrastruktūras izbūve un rekonstrukcija Natura 2000 teritorijās</t>
  </si>
  <si>
    <t>5.4.1.2.</t>
  </si>
  <si>
    <t>Pasākumi biotopu un sugu aizsardzības atjaunošanai un antropogēnas slodzes mazināšanai</t>
  </si>
  <si>
    <t>5.4.2.</t>
  </si>
  <si>
    <t>Nodrošināt vides monitoringa un kontroles sistēmas attīstību un savlaicīgu vides risku novēršanu, kā arī sabiedrības līdzdalību vides pārvaldībā</t>
  </si>
  <si>
    <t>5.4.2.1.</t>
  </si>
  <si>
    <t>Bioloģiskās daudzveidības saglabāšanas un ekosistēmu aizsardzības priekšnoteikumi</t>
  </si>
  <si>
    <t>Pirmā projektu atlases kārta uzskāksies 2016.gadā 1.ceturksnī; vidējais projektu ilgums 2007-2013 periodāperiodā ir 31 mēnesis; pirmo projektu pabeigs 2019.gadā Avansi 2007-2013 periodā visbiežāk un vislielākās summas izmaksātas maija un decembra mēnešos, bet jūlija, augusta un oktobra mēnēšos izmaksāti lielākā daļa atlikušo avansu parējos mēnešos izmaksāti nav vai izmaksāti minimāli. Prognozēts, ka 40% tiks izmaksāts maijā, 40% decembrī un 6,66% gan jūlijā, gan augustā gan oktobrī.</t>
  </si>
  <si>
    <t>5.4.2.2.</t>
  </si>
  <si>
    <t>Nobīdes laika grafikā dēļ, pirmos maksājumus plānots veikt 2016.gada oktobrī. Līdz ar to 2016.gada mērķis ir nemainīgs un maksājumi tiek sadalīti pa pēdējiem trim mēnešiem 2016.gadā; decembrī prognozētais maksājums prognozēts lielāks nekā citos mēnešos balstoties uz 2007.-2013.gada plānošanas perioda maksājumu sadalījumu pa mēnešiem.</t>
  </si>
  <si>
    <t>5.5.</t>
  </si>
  <si>
    <t>Saglabāt, aizsargāt un attīstīt nozīmīgu kultūras un dabas mantojumu, kā arī attīstīt ar to saistītos pakalpojumus</t>
  </si>
  <si>
    <t>KM</t>
  </si>
  <si>
    <t>Prognozētais līgumu slēgšanas termiņš 1.kārtai ir 2016.gada 2.cet un 2.kārtai ir 2016.g. 3.cet., bet ņemot vērā aizkavēšanos ar SAM MK noteikumu izstrādi, 2016.g. avansa maksājumi paredzēti decembrī.</t>
  </si>
  <si>
    <t>5.6.</t>
  </si>
  <si>
    <t>Veicināt Rīgas pilsētas revitalizāciju, nodrošinot teritorijas efektīvu sociālekonomisko izmantošanu</t>
  </si>
  <si>
    <t>Prognozētais līgumu slēgšanas termiņš 2016.gada 2.cet., bet ņemot vērā aizkavēšanos ar SAM MK noteikumu izstrādi, 2016.g. avansa maksājumi paredzēti decembrī.</t>
  </si>
  <si>
    <t>5.6.2.</t>
  </si>
  <si>
    <t>Teritoriju revitalizācija, reģenerējot degradētās teritorijas atbilstoši pašvaldību integrētajām attīstības programmām</t>
  </si>
  <si>
    <t xml:space="preserve">Paredzamais termiņš līgumu noslēgšanai ir 2016.g.III cet., finansējums ir plānots atbilstoši 2007.-2013.g.perioda statistikai par 3.6.1.1.akt.  Maksājumi tiks veikti no 2016.gada 3.ceturkšņa, augustā un septembrī paredzot avansa maksājumus.  </t>
  </si>
  <si>
    <t xml:space="preserve">Paredzamais termiņš līgumu noslēgšanai ir 2016.g.III cet., finansējums ir plānots atbilstoši 2007.-2013.g.perioda statistikai par 3.6.1.1.akt.  Maksājumi tiks veikti no 2016.gada 3.ceturkšņa, augustā un septembrī paredzot avansa maksājumus. </t>
  </si>
  <si>
    <t>6.1.</t>
  </si>
  <si>
    <t>Palielināt lielo ostu drošības līmeni un uzlabot transporta tīkla mobilitāti</t>
  </si>
  <si>
    <t>Veicināt drošību un vides prasību ievērošanu starptautiskajā lidostā “Rīga”</t>
  </si>
  <si>
    <t>6.1.3.</t>
  </si>
  <si>
    <t>Nodrošināt nepieciešamo infrastruktūru uz Rīgas maģistrālajiem pārvadiem un novērst maģistrālo ielu fragmentāro raksturu</t>
  </si>
  <si>
    <t>6.1.3.1.</t>
  </si>
  <si>
    <t>6.1.3.2.</t>
  </si>
  <si>
    <t>Multimodāla transporta mezgla izbūve Torņakalna apkaimē</t>
  </si>
  <si>
    <t>6.1.4.</t>
  </si>
  <si>
    <t>Pilsētu infrastruktūras sasaiste ar TEN-T tīklu</t>
  </si>
  <si>
    <t>6.1.4.1.</t>
  </si>
  <si>
    <t>Rīgas ostas un Rīgas pilsētas integrēšana TEN-T tīklā</t>
  </si>
  <si>
    <t>6.1.4.2.</t>
  </si>
  <si>
    <t>Nacionālas nozīmes attīstības centru integrēšana TEN-T tīklā</t>
  </si>
  <si>
    <t>Valsts galveno autoceļu segu pārbūve, nestspējas palielināšana</t>
  </si>
  <si>
    <t>Prognoze ir noteikta atbilstoši CFLA sniegtajai informācijai par noslēgtajiem līgumiem un FS  maksājuma pieprasījumu iesniegšanas grafikos norādīto informāciju</t>
  </si>
  <si>
    <t>6.2.</t>
  </si>
  <si>
    <t>6.2.1.</t>
  </si>
  <si>
    <t>Nodrošināt konkurētspējīgu un videi draudzīgu TEN-T dzelzceļa tīklu, veicinot tā drošību, kvalitāti un kapacitāti</t>
  </si>
  <si>
    <t>6.2.1.1.</t>
  </si>
  <si>
    <t>Latvijas dzelzceļa tīkla elektrifikācija</t>
  </si>
  <si>
    <t>6.2.1.2.</t>
  </si>
  <si>
    <t>Dzelzceļa infrastruktūras modernizācija un izbūve</t>
  </si>
  <si>
    <t>6.3.</t>
  </si>
  <si>
    <t>Palielināt reģionālo mobilitāti, uzlabojot valsts reģionālo autoceļu kvalitāti</t>
  </si>
  <si>
    <t>Ņemot vērā nobīdi laika grafikā, prognozējamais atlases uzsākšanas brīdis -  2016.gada 2.ceturksnis., līgumu slēgšanas brīdis -2016.gada 3.ceturksnis, maksājumu plūsma ir plānota no 3.ceturkšņa</t>
  </si>
  <si>
    <t>7.1.</t>
  </si>
  <si>
    <t>Paaugstināt bezdarbnieku kvalifikāciju un prasmes atbilstoši  darba tirgus pieprasījumam.</t>
  </si>
  <si>
    <t>LM</t>
  </si>
  <si>
    <t>Ieskaitīti arī 2015.gada budžeta izdevumi. Noslēgts līgums 22.10.2015. Informācija atbilstoši FS iesniegtiem  maksājumu plāniem.</t>
  </si>
  <si>
    <t>7.1.2.</t>
  </si>
  <si>
    <t>Izveidot Darba tirgus apsteidzošo pārkārtojumu sistēmu, nodrošinot tās sasaisti ar Nodarbinātības barometru</t>
  </si>
  <si>
    <t>7.1.2.1.</t>
  </si>
  <si>
    <t>EURES tīkla darbības nodrošināšana</t>
  </si>
  <si>
    <t>Ieskaitīti arī 2015.gada budžeta izdevumi. Noslēgts līgums 31.08.2015. Informācija atbilstoši FS iesniegtiem maksājumu plāniem.</t>
  </si>
  <si>
    <t>7.1.2.2.</t>
  </si>
  <si>
    <t>Darba tirgus apsteidzošo pārkārtojumu sistēmas ieviešana</t>
  </si>
  <si>
    <t>Līguma slēgšana paredzēta 2016.gada 3.cet</t>
  </si>
  <si>
    <t>7.2.</t>
  </si>
  <si>
    <t>7.2.1.</t>
  </si>
  <si>
    <t>Palielināt nodarbinātībā, izglītībā vai apmācībās neiesaistītu jauniešu nodarbinātību un izglītības ieguvi Jauniešu garantijas ietvaros</t>
  </si>
  <si>
    <t>7.2.1.1.</t>
  </si>
  <si>
    <t>Aktīvās darba tirgus politikas pasākumu īstenošana jauniešu bezdarbnieku nodarbinātības veicināšanai (papildus klāt JNI 15 515 561 EUR)*</t>
  </si>
  <si>
    <t>ESF/JNI</t>
  </si>
  <si>
    <t>Ieskaitīti arī 2014, 2015.gada budžeta izdevumi. Noslēgts līgums 27.11.2015.  Informācija atbilstoši FS iesniegtiem maksājumu plāniem.</t>
  </si>
  <si>
    <t>7.2.1.2.</t>
  </si>
  <si>
    <t>Sākotnējās profesionālās izglītības programmu īstenošana garantijas jauniešiem sistēmas ietvaros(papildus klāt JNI 13 495 078 EUR)*</t>
  </si>
  <si>
    <t>Ieskaitīti arī 2014, 2015.gada budžeta izdevumi. Noslēgts līgums 16.11.2015.  Informācija atbilstoši FS iesniegtiem maksājumu plāniem.</t>
  </si>
  <si>
    <t>7.2.1.3.</t>
  </si>
  <si>
    <t>Jauniešu garantijas pasākumu īstenošana pēc 2018.gada</t>
  </si>
  <si>
    <t>7.3.</t>
  </si>
  <si>
    <t>Uzlabot darba drošību, it īpaši, bīstamo nozaru uzņēmumos</t>
  </si>
  <si>
    <t>Līguma slēgšana paredzēta 2016.gada 2.cet</t>
  </si>
  <si>
    <t>Paildzināt gados vecāku  nodarbināto darbspēju saglabāšanu un nodarbinātību</t>
  </si>
  <si>
    <t>8.1.</t>
  </si>
  <si>
    <t>Palielināt modernizēto STEM, tajā skaitā medicīnas un radošās industrijas, studiju programmu skaitu</t>
  </si>
  <si>
    <t>Līdzekļi 2016.gadam nav ieplānoti.</t>
  </si>
  <si>
    <t>8.1.2.</t>
  </si>
  <si>
    <t>Uzlabot vispārējās izglītības iestāžu mācību vidi</t>
  </si>
  <si>
    <t>8.1.2.1.</t>
  </si>
  <si>
    <t xml:space="preserve">Uzlabot vispārējās vidējās izglītības iestāžu mācību vidi </t>
  </si>
  <si>
    <t>Prognoze nevar tikt veikta atbilstoši 2007.-2013.g.perioda statistikai par 3.1.3.1.akt., jo projektu uzsāksānas periodi atšķiras. Prognoze ir veikta, ņemot par pamatu %sadalījumu SAM 8.1.4. Finansējuma izmaksa kopā ar avansiem % ir šāda: okt.-20%, nov.-20%, dec.-60%.</t>
  </si>
  <si>
    <t>8.1.2.2.</t>
  </si>
  <si>
    <t>Uzlabot vispārējās izglītības iestāžu mācību vidi ārpus nacionālas nozīmes attīstības centriem</t>
  </si>
  <si>
    <t>8.1.3.</t>
  </si>
  <si>
    <t>Palielināt modernizēto profesionālās izglītības iestāžu skaitu</t>
  </si>
  <si>
    <t>Prognoze ir veikta atbilstoši 2007.-2013.g.perioda statistikai par 3.1.1.1.akt. 2009.g.martā noslēdzās projektu pieņemšana. Finansējuma izmaksa kopā ar avansiem % ir šāda: sept.-55%, okt.-10%, nov.-5%, dec.-30%.</t>
  </si>
  <si>
    <t>_</t>
  </si>
  <si>
    <t>Ņemot vērā nobīdi laika grafikā, prognozējamais līgumu slēgšanas brīdis -2016.gada 4.ceturksnis, 2016.gadam maksājumi netiek paredzēti,  maksājumu plūsma ir uzsākta ar 2017.gadu (nepieciešams laiks, kamēr FS veic izdevumus, ieniedz SI MP apstiprināšanai).</t>
  </si>
  <si>
    <t>Uzlabot pirmā līmeņa profesionālās augstākās izglītības STEM, t.sk. medicīnas un radošās industrijas , studiju mācību vidi koledžās</t>
  </si>
  <si>
    <t>8.2.</t>
  </si>
  <si>
    <t>8.2.1.</t>
  </si>
  <si>
    <t>Samazināt studiju programmu fragmentāciju un stiprināt resursu koplietošanu</t>
  </si>
  <si>
    <t>8.2.2.</t>
  </si>
  <si>
    <t>Stiprināt augstākās izglītības institūciju akadēmisko personālu stratēģiskās specializācijas jomās</t>
  </si>
  <si>
    <t>Nodrošināt labāku pārvaldību augstākās izglītības institūcijās</t>
  </si>
  <si>
    <t>Nodrošināt atbalstu EQAR aģentūrai izvirzīto prasību izpildei</t>
  </si>
  <si>
    <t>Prognoze ir veikta ņemot vērā, ka plānoti trīs MP iesniegšana.</t>
  </si>
  <si>
    <t>8.3.</t>
  </si>
  <si>
    <t>8.3.1.</t>
  </si>
  <si>
    <t>Attīstīt kompetenču pieejā balstītu vispārējās izglītības saturu</t>
  </si>
  <si>
    <t>8.3.1.1.</t>
  </si>
  <si>
    <t>Kompetenču pieejā balstīta vispārējās izglītības satura aprobācija</t>
  </si>
  <si>
    <t>Prognoze ir veikta atbilstoši 2007.-2013.g.perioda ESF vidējām tendencēm, kā arī ņemot vērā laika grafikā norādīto, ka atlasi plānots uzsākt 2016.g. martā.</t>
  </si>
  <si>
    <t>8.3.1.2.</t>
  </si>
  <si>
    <t>Digitālo mācību un metodisko līdzekļu izstrāde</t>
  </si>
  <si>
    <t>Prognoze ir veikta atbilstoši 2007.-2013.g.perioda ESF vidējām tendencēm.</t>
  </si>
  <si>
    <t>8.3.2.</t>
  </si>
  <si>
    <t>Palielināt atbalstu vispārējās izglītības iestādēm izglītojamo individuālo kompetenču attīstībai</t>
  </si>
  <si>
    <t>8.3.2.1.</t>
  </si>
  <si>
    <t xml:space="preserve"> Atbalsts nacionāla un starptautiska mēroga pasākumu īstenošanai izglītojamo talantu attīstībai</t>
  </si>
  <si>
    <t>Prognoze ir veikta atbilstoši 2007.-2013.g.perioda vidējām 1.2.2.4.2. aktivitātes tendencēm, kā arī ņemot vērā laika grafikā norādīto, ka atlasi plānots uzsākt 2016.g. 2. ceturksnī. Maksājuma mērķis 2016.g. samazināts, ņemot vērā MKN noteikumu projekta idikatīvo summu sadalīju. 2017.g. un 2018.g. mēŗkis palielināts ēnmot vērā 2016.g. summas samazinājumu.</t>
  </si>
  <si>
    <t>8.3.2.2.</t>
  </si>
  <si>
    <t>Atbalsts izglītojamo individuālo kompetenču attīstībai</t>
  </si>
  <si>
    <t>Prognoze ir veikta atbilstoši 2007.-2013.g.perioda vidējām 1.2.2.4.2. aktivitātes tendencēm, kā arī ņemot vērā laika grafikā norādīto, ka atlasi plānots uzsākt 2016.g. 2. ceturksnī.</t>
  </si>
  <si>
    <t>Attīstīt NVA nereģistrēto NEET jauniešu prasmes un veicināt to iesaisti izglītībā, NVA īstenotajos pasākumos jauniešu garantijas ietvaros un nevalstisko organizāciju vai jauniešu centru darbībā</t>
  </si>
  <si>
    <t>Prognoze ir veikta atbilstoši FS norādītajam maksājumu pieprāsījumu iesniegšanas grafikam.</t>
  </si>
  <si>
    <t>Samazināt priekšlaicīgu mācību pārtraukšanu, īstenojot preventīvus un intervences pasākumus</t>
  </si>
  <si>
    <t>Prognoze ir veikta atbilstoši 2007.-2013.g.perioda vidējām tendencēm, kā arī ņemot vērā laika grafikā norādīto, ka atlasi plānots uzsākt 2016.g. 2. cetukrnī..</t>
  </si>
  <si>
    <t>uzlabot pieeju karjeras atbalstam izglītojamajiem vispārējās un profesionālās izglītības iestādēs</t>
  </si>
  <si>
    <t>8.3.6.</t>
  </si>
  <si>
    <t>Ieviest izglītības kvalitātes monitoringa sistēmu</t>
  </si>
  <si>
    <t>8.3.6.1.</t>
  </si>
  <si>
    <t xml:space="preserve">Dalība starptautiskos pētījumos un nacionālo izglītības pētījumu veikšana
</t>
  </si>
  <si>
    <t>8.3</t>
  </si>
  <si>
    <t>8.3.6.2.</t>
  </si>
  <si>
    <t>Izglītības kvalitātes monitoringa sistēmas izveide</t>
  </si>
  <si>
    <t>8.4.</t>
  </si>
  <si>
    <t>8.4.1.</t>
  </si>
  <si>
    <t>Pilnveidot nodarbināto personu profesionālo kompetenci</t>
  </si>
  <si>
    <t>8.4.1.1.</t>
  </si>
  <si>
    <t>Izmēģinājumprojekts bezdarba riskam pakļauto nodarbināto personu atbalstam</t>
  </si>
  <si>
    <t>Pasākums apvienots ar 8.4.1.2. atbilstoši IZM sniegtajai informācijai.</t>
  </si>
  <si>
    <t>Prognoze ir veikta atbilstoši 2007.-2013.g.perioda vidējām tendencēm, kā arī ņemot vērā laika grafikā norādīto, ka atlasi plānots uzsākt 2016.g. 2. cetukrnī.</t>
  </si>
  <si>
    <t>8.5.</t>
  </si>
  <si>
    <t xml:space="preserve">Palielināt kvalificētu profesionālās izglītības iestāžu audzēkņu skaitu pēc to dalības darba vidē balstītās mācībās vai mācību praksē uzņēmumā  </t>
  </si>
  <si>
    <t>Nodrošināt profesionālās izglītības atbilstību Eiropas kvalifikācijas ietvarstruktūrai</t>
  </si>
  <si>
    <t>Nodrošināt profesionālās izglītības iestāžu efektīvu pārvaldību un iesaistītā personāla profesionālās kompetences pilnveidi</t>
  </si>
  <si>
    <t>9.1.</t>
  </si>
  <si>
    <t>9.1.1.</t>
  </si>
  <si>
    <t xml:space="preserve">Palielināt nelabvēlīgākā situācijā esošu bezdarbnieku  iekļaušanos darba tirgū </t>
  </si>
  <si>
    <t>9.1.1.1.</t>
  </si>
  <si>
    <t>Subsidētās darba vietas nelabvēlīgākā situācijā esošajiem bezdarbniekiem</t>
  </si>
  <si>
    <t>Ieskaitīti arī 2015.gada budžeta izdevumi. Noslēgts līgums 28.10.2015. Informācija atbilstoši FS iesniegtiem maksājumu plāniem.</t>
  </si>
  <si>
    <t>9.1.1.2.</t>
  </si>
  <si>
    <t>Ilgstošo bezdarbnieku aktivizācijas pasākumi</t>
  </si>
  <si>
    <t>Ieskaitīti arī 2015.gada budžeta izdevumi. Noslēgts līgums 29.12.2015. Informācija atbilstoši FS iesniegtiem maksājumu plāniem.</t>
  </si>
  <si>
    <t>9.1.1.3.</t>
  </si>
  <si>
    <t>Atbalsts sociālajai uzņēmējdarbībai</t>
  </si>
  <si>
    <t>Projekts apstiprināts 19.11.2015.   Informācija atbilstoši FS iesniegtiem maksājumu plāniem.</t>
  </si>
  <si>
    <t>Palielināt bijušo ieslodzīto integrāciju sabiedrībā un darba tirgū</t>
  </si>
  <si>
    <t>Prognozes indikatīvas. Līgumu/vienošanās slēgšana par projektu plānota IV cet 2016. FS VBI</t>
  </si>
  <si>
    <t>Paaugstināt resocializācijas sistēmas efektivitāti</t>
  </si>
  <si>
    <t>9.1.4.</t>
  </si>
  <si>
    <t>Palielināt diskriminācijas riskiem pakļauto iedzīvotāju integrāciju sabiedrībā un darba tirgū</t>
  </si>
  <si>
    <t>9.1.4.1.</t>
  </si>
  <si>
    <t>Profesionālā rehabilitācija</t>
  </si>
  <si>
    <t>Plānotais līgums noraidīts. Janvārī tiks izsludināta atkārtota atlase un plānots, ka 1.cet. tiks noslēgts līgums un pirmais maksājums tiks veikts maijā.</t>
  </si>
  <si>
    <t>9.1.4.2.</t>
  </si>
  <si>
    <t>Funkcionēšanas novērtēšanas un asistīvo tehnoloģiju (tehnisko palīglīdzekļu) apmaiņas sistēmas izveide un ieviešana</t>
  </si>
  <si>
    <t>Līguma slēgšana paredzēta 2016.gada 1.cet. Ir aizkavēšanās ar atlases uzsākšanu, prognozēti maksājumi uz 2016 gada beigām.</t>
  </si>
  <si>
    <t>9.1.4.3.</t>
  </si>
  <si>
    <t>Invaliditātes ekspertīzes pakalpojuma kvalitātes uzlabošana</t>
  </si>
  <si>
    <t>Līguma slēgšana paredzēta 2016.gada 4. cet.</t>
  </si>
  <si>
    <t>9.1.4.4.</t>
  </si>
  <si>
    <t>Dažādību veicināšana (diskriminācijas novēršana)</t>
  </si>
  <si>
    <t>Līguma slēgšana paredzēta 2016.gada 3. cet.</t>
  </si>
  <si>
    <t>9.2.</t>
  </si>
  <si>
    <t>9.2.1.</t>
  </si>
  <si>
    <t>Paaugstināt sociālo dienestu darba efektivitāti un darbinieku profesionalitāti darbam ar riska situācijās esošām personām</t>
  </si>
  <si>
    <t>9.2.1.1.</t>
  </si>
  <si>
    <t>Profesionāla sociālā darba attīstība pašvaldībās</t>
  </si>
  <si>
    <t>Ieskaitīti arī 2015.gada budžeta izdevumi. Noslēgts līgums 21.09.2015. Informācija atbilstoši FS iesniegtiem maksājumu plāniem.</t>
  </si>
  <si>
    <t>9.2.1.2.</t>
  </si>
  <si>
    <t>Iekļaujoša darba tirgus un nabadzības risku pētījumi un monitorings</t>
  </si>
  <si>
    <t>Ieskaitīti arī 2015.gada budžeta izdevumi. Noslēgts līgums 07.12.2015. Informācija atbilstoši FS iesniegtiem maksājumu plāniem.</t>
  </si>
  <si>
    <t>9.2.1.3.</t>
  </si>
  <si>
    <t>Darbs ar bērniem ar saskarsmes grūtībām un uzvedības traucējumiem, un ar vardarbības ģimenē gadījumiem</t>
  </si>
  <si>
    <t>Līguma slēgšana paredzēta 2016.gada 1.cet</t>
  </si>
  <si>
    <t>9.2.2.</t>
  </si>
  <si>
    <t>Palielināt kvalitatīvu institucionālai aprūpei alternatīvu sociālo pakalpojumu dzīvesvietā un ģimeniskai videi pietuvinātu pakalpojumu pieejamību personām ar invaliditāti un bērniem</t>
  </si>
  <si>
    <t>9.2.2.1.</t>
  </si>
  <si>
    <t>Deinstitucionalizācija</t>
  </si>
  <si>
    <t>Pasākumā plānoti 5 līgumi, uz 30.12. noslēgti 3, 2 apstiprināti.Informācija atbilstoši FS iesniegtiem maksājumu plāniem.</t>
  </si>
  <si>
    <t>9.2.2.2.</t>
  </si>
  <si>
    <t>Sociālo pakalpojumu atbalsta sistēmas pilnveide</t>
  </si>
  <si>
    <t>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</si>
  <si>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VM</t>
  </si>
  <si>
    <t>FS VBI. Prognozes indikatīvas. Projekts apstiprināts 2015 decembrī, tādēļ līgumu slēgšana visdrīzāk tiks veikta I cet 2016 un maksājumu veikšana FS I cet 2016 beigās/II cet sākumā. Pirmajā MP ir ieskaitīts 2014. un 2015.gadā budžetā izlietotais finansējuma apmērs pēc fakta + 1/12 daļa no 2016.gada plānotā budžetā (1/12 daļa - ieplānojot 2017.gadā), atlikušais finansējuma apmērs izdalīts lineāri divu ceturkšņu ietvaros.</t>
  </si>
  <si>
    <t>9.2.4.</t>
  </si>
  <si>
    <t xml:space="preserve">Uzlabot pieejamību veselības veicināšanas un slimību profilakses pakalpojumiem, jo īpaši, nabadzības un sociālās atstumtības riskam pakļautajiem iedzīvotājiem </t>
  </si>
  <si>
    <t>9.2.4.1.</t>
  </si>
  <si>
    <t>Kompleksi  veselības veicināšanas un slimību profilakses pasākumi</t>
  </si>
  <si>
    <t>9.2.4.2.</t>
  </si>
  <si>
    <t>Pasākumi vietējās sabiedrības veselības veicināšanai</t>
  </si>
  <si>
    <t>Uzlabot pieejamību ārstniecības un ārstniecības atbalsta personām, kas sniedz pakalpojumus prioritārajās veselības jomās iedzīvotājiem, kas dzīvo ārpus Rīgas</t>
  </si>
  <si>
    <t>Uzlabot ārstniecības un ārstniecības atbalsta personāla  kvalifikāciju</t>
  </si>
  <si>
    <t>9.3.</t>
  </si>
  <si>
    <t>9.3.1.</t>
  </si>
  <si>
    <t xml:space="preserve">Attīstīt pakalpojumu infrastruktūru bērnu aprūpei ģimeniskā vidē un personu ar invaliditāti neatkarīgai dzīvei un integrācijai sabiedrībā </t>
  </si>
  <si>
    <t>9.3.1.1.</t>
  </si>
  <si>
    <t>Pakalpojumu infrastruktūras attīstība deinstitucionalizācijas plānu īstenošanai</t>
  </si>
  <si>
    <t>Prognozējamais līgumu slēgšanas termiņš ir 2017.g. 1. cet. 2016.gadā maksājumi netiek prognozēti.</t>
  </si>
  <si>
    <t>9.3.1.2.</t>
  </si>
  <si>
    <t>Infrastruktūras attīstība funkcionēšanas novērtēšanas sistēmas un asistīvo tehnoloģiju (tehnisko palīglīdzekļu) apmaiņas fonda izveidei</t>
  </si>
  <si>
    <t>Ir uzsākta atlase, projekta iesniegumu iesniegšana līdz 21.01.2016., prognozējamais līgumu slēgšanas brīdis -04.2016., maksājumu (mērķu) plūsma ir uzsākta ar 2016.gada maiju. Maijā paredzēti avansa maksājumi 10%  un novembrī 90%  no 2016,gadam paredzētā finansējuma.</t>
  </si>
  <si>
    <t>Uzlabot kvalitatīvu veselības aprūpes pakalpojumu pieejamību, jo īpaši sociālās, teritoriālās atstumtības un nabadzības riskam pakļautajiem iedzīvotājiem,  attīstot veselības aprūpes infrastruktūru</t>
  </si>
  <si>
    <t>10.1.1.</t>
  </si>
  <si>
    <t xml:space="preserve">Tehniskā palīdzība „Atbalsts ESF ieviešanai un vadībai” Palielināt KP fondu izvērtēšanas kapacitāti </t>
  </si>
  <si>
    <t>FM</t>
  </si>
  <si>
    <t>SAM 10.1.1. pirmo MP iesniegšana paredzēta 2016.gada aprīlī. Izmaksas plānotas maijā. Paredzēts 1 līgums, decembrī vēl nav noslēgts, bet nosūtīts finansējuma saņēmējam. Mērķa prognozē izmantojam finansējuma saņēmēja finansēšanas plānā norādīto izdevumu apmēru 2016.gadā un tai piemērojot 80% no finansēšanas plāna (plānojot, ka 20% tiks veikti 2016.gada beigās un par šiem izdevumiem MP SI tiks iesniegts tikai 2017.gada sākumā), kā arī vienošanās atrunātais MP iesniegšanas plāns, t.i., trīs MP gadā.</t>
  </si>
  <si>
    <t>10.1.2.</t>
  </si>
  <si>
    <t xml:space="preserve">Tehniskā palīdzība „Atbalsts ESF ieviešanai un vadībai” Paaugstināt informētību par KP fondiem, sniedzot atbalstu informācijas un komunikācijas pasākumiem </t>
  </si>
  <si>
    <t>SAM 10.1.2. MP iesniegšana plānota sākot ar 2016.gada aprīli, attiecīgi pirmie apstiprinātie MP būs tikai maijā. Paredzēti 11 līgumi, 1 noslēgts, bet 2 nosūtīti finansējuma saņēmējiem. Mērķa prognozē izmantojam finansējuma saņēmēja finansēšanas plānā norādīto izdevumu apmēru 2016.gadā un tai piemērojot 80% no finansēšanas plāna  (plānojot, ka 20% tiks veikti 2016.gada beigās un par šiem izdevumiem MP SI tiks iesniegts tikai 2017.gada sākumā), kā arī vienošanās atrunātais MP iesniegšanas plāns, t.i., trīs MP gadā.</t>
  </si>
  <si>
    <t>11.1.1.</t>
  </si>
  <si>
    <t>Tehniskā palīdzība „Atbalsts ERAF ieviešanai un vadībai” Atbalstīt un pilnveidot KP fondu plānošanu, ieviešanu, uzraudzību un kontroli</t>
  </si>
  <si>
    <t>SAM 11.1.1. MP iesniegšana plānota sākot ar 2016.gada aprīli, attiecīgi pirmie apstiprinātie MP būs tikai maijā Paredzēti 22 līgumi, 3 noslēgti, bet 4 nosūtīti finansējuma saņēmējiem. Mērķa prognozē izmantojam finansējuma saņēmēja finansēšanas plānā norādīto izdevumu apmēru 2015.un 2016.gadā un tai piemērojot 80% no finansēšanas plāna (plānojot, ka 20% tiks veikti 2016.gada beigās un par šiem izdevumiem MP SI tiks iesniegts tikai 2017.gada sākumā), kā arī vienošanās atrunātais MP iesniegšanas plāns, t.i., trīs MP gadā.</t>
  </si>
  <si>
    <t>12.1.1.</t>
  </si>
  <si>
    <t xml:space="preserve">Tehniskā palīdzība “Atbalsts KF ieviešanai un vadībai” Uzlabot KP fondu plānošanu, ieviešanu, uzraudzību, kontroli, revīziju un  atbalstīt e-kohēziju. </t>
  </si>
  <si>
    <t>MP iesniegšana plānota sākot ar 2016.gada aprīli, attiecīgi pirmie apstiprinātie MP būs tikai maijā. Paredzēti 5 līgumi, 4 noslēgti, bet 1 nosūtīti finansējuma saņēmējiem. Mērķa prognozē izmantojam finansējuma saņēmēja finansēšanas plānā norādīto izdevumu apmēru 2016.gadā un tai piemērojot 80% no finansēšanas plāna (plānojot, ka 20% tiks veikti 2016.gada beigās un par šiem izdevumiem MP SI tiks iesniegts tikai 2017.gada sākumā),, kā arī vienošanās atrunātais MP iesniegšanas plāns, t.i., trīs MP gadā.</t>
  </si>
  <si>
    <t>R.Dzelzkalējs</t>
  </si>
  <si>
    <t>67083940; Reinis.Dzelzkalejs@fm.gov.lv</t>
  </si>
  <si>
    <t>Fonds [2]</t>
  </si>
  <si>
    <t>[2] ERAF - Eiropas Reģionālās attīstības fonds; ESF - Eiropas Sociālais fonds; KF - Kohēzijas fonds; JNI - ES budžeta speciālais piešķīrums jauniešu nodarbinātības iniciatīvas finansēšanai</t>
  </si>
  <si>
    <t>[1] EM - Ekonomikas ministrija; FM - Finanšu ministrija; IZM - Izglītības un zinātnes ministrija; KM - Kultūras ministrija; LM - Labklājības ministrija; SM - Satiksmes ministrija; TM - Tieslietu ministrija; VARAM - Vides aizsardzības un reģionālās attīstības ministrija; VK - Valsts kanceleja; VM - Veselības ministrija; ZM - Zemkopības ministrija</t>
  </si>
  <si>
    <t>ES fondu finansējums kopā, ieskaitot virssaistības</t>
  </si>
  <si>
    <t>Mērķis, Janvāris, ES fondu finansējums</t>
  </si>
  <si>
    <t>Mērķis, Janvāris-Februāris, ES fondu finansējums</t>
  </si>
  <si>
    <t>Mērķis, Janvāris-Marts, ES fondu finansējums</t>
  </si>
  <si>
    <t>Mērķis, Javāris-Aprīlis, ES fondu finansējums</t>
  </si>
  <si>
    <t>Mērķis, Janvāris-Maijs, ES fondu finansējums</t>
  </si>
  <si>
    <t>Mērķis, Janvāris-Jūnijs, ES fondu finansējums</t>
  </si>
  <si>
    <t>Mērķis, Janvāris-Jūlijs, ES fondu finansējums</t>
  </si>
  <si>
    <t>Mērķis, Janvāris-Augusts, ES fondu finansējums</t>
  </si>
  <si>
    <t>Mērķis, Janvāris-Septembris, ES fondu finansējums</t>
  </si>
  <si>
    <t>Mērķis, Janvāris-Oktobris, ES fondu finansējums</t>
  </si>
  <si>
    <t>Mērķis, Janvāris-Novembris, ES fondu finansējums</t>
  </si>
  <si>
    <t>Mērķis 2016.gadam kopā, ES fondu finansējums</t>
  </si>
  <si>
    <t>Mērķis 2014.-2016.gadam, ES fondu finansējums</t>
  </si>
  <si>
    <t>Mērķis 2014.-2023.gadam, ES fondu finansējums</t>
  </si>
  <si>
    <t>[3] 2014.gadā maksājumi finansējuma saņēmējiem nav veikti</t>
  </si>
  <si>
    <t>Atbildīgā iestāde [1]</t>
  </si>
  <si>
    <t>Izmaksāts 2015.gadā, ES fondu finansējums [3]</t>
  </si>
  <si>
    <t>[4] Nacionālais līdzfinansējums - Valsts budžeta finasējums, pašvaldības finansējums, privātais finansējums</t>
  </si>
  <si>
    <t>Specifiskā atbalsta mērķa numurs un nosaukums</t>
  </si>
  <si>
    <t>1.1.1. Palielināt Latvijas zinātnisko institūciju pētniecisko un inovatīvo kapacitāti un spēju piesaistīt ārējo finansējumu, ieguldot cilvēkresursos un infrastruktūrā</t>
  </si>
  <si>
    <t>1.2.1. Veicināt privātā sektora investīcijas P&amp;A</t>
  </si>
  <si>
    <t>1.2.2. Veicināt inovāciju ieviešanu komersantos</t>
  </si>
  <si>
    <t>2.1.1. Uzlabot elektroniskās sakaru infrastruktūras pieejamību lauku teritorijās</t>
  </si>
  <si>
    <t>2.2.1. Nodrošināt publisko datu atkalizmantošanas pieaugumu un efektīvu publiskās pārvaldes un privātā sektora mijiedarbību</t>
  </si>
  <si>
    <t>3.1.1. Sekmēt MVK izveidi un attīstību, īpaši apstrādes rūpniecībā un RIS3 prioritārajās nozarēs</t>
  </si>
  <si>
    <t>3.1.2. Palielināt straujas izaugsmes komersantu skaitu</t>
  </si>
  <si>
    <t>3.2.1. Palielināt augstas pievienotās vērtības produktu un pakalpojumu eksporta proporciju</t>
  </si>
  <si>
    <t>3.3.1. Palielināt privāto investīciju apjomu reģionos, veicot ieguldījumus uzņēmējdarbības attīstībai atbilstoši pašvaldību attīstības programmās noteiktajai teritoriju ekonomiskajai specializācijai un balstoties uz vietējo uzņēmēju vajadzībām</t>
  </si>
  <si>
    <t>3.4.1. Paaugstināt tiesu un tiesībsargājošo institūciju personāla kompetenci komercdarbības vides uzlabošanas sekmēšanai</t>
  </si>
  <si>
    <t>3.4.2. Valsts pārvaldes profesionālā pilnveide labāka tiesiskā regulējuma izstrādē mazo un vidējo komersantu atbalsta, korupcijas novēršanas un ēnu ekonomikas mazināšanas jomās</t>
  </si>
  <si>
    <t>4.1.1. Veicināt efektīvu energoresursu izmantošanu, enerģijas patēriņa samazināšanu un pāreju uz AER apstrādes rūpniecības nozarē</t>
  </si>
  <si>
    <t>4.2.1. Veicināt energoefektivitātes paaugstināšanu valsts un dzīvojamās ēkās</t>
  </si>
  <si>
    <t>4.2.2. Atbilstoši pašvaldības integrētajām attīstības programmām sekmēt energoefektivitātes paaugstināšanu un AER izmantošanu pašvaldību ēkās</t>
  </si>
  <si>
    <t>4.3.1. Veicināt energoefektivitāti un vietējo AER izmantošanu centralizētajā siltumapgādē</t>
  </si>
  <si>
    <t>4.4.1. Attīstīt ETL uzlādes infrastruktūru Latvijā</t>
  </si>
  <si>
    <t>4.5.1. Attīstīt videi draudzīgu sabiedriskā transporta infrastruktūru</t>
  </si>
  <si>
    <t>5.1.1. Novērst plūdu un krasta erozijas risku apdraudējumu pilsētu teritorijās</t>
  </si>
  <si>
    <t>5.1.2. Samazināt plūdu riskus lauku teritorijās</t>
  </si>
  <si>
    <t>5.2.1. Veicināt dažāda veida atkritumu atkārtotu izmantošanu, pārstrādi un reģenerāciju</t>
  </si>
  <si>
    <t>5.3.1. Attīstīt un uzlabot ūdensapgādes un kanalizācijas sistēmas pakalpojumu kvalitāti un nodrošināt pieslēgšanas iespējas</t>
  </si>
  <si>
    <t>5.4.1. Saglabāt un atjaunot bioloģisko daudzveidību un aizsargāt ekosistēmas</t>
  </si>
  <si>
    <t>5.4.2. Nodrošināt vides monitoringa un kontroles sistēmas attīstību un savlaicīgu vides risku novēršanu, kā arī sabiedrības līdzdalību vides pārvaldībā</t>
  </si>
  <si>
    <t>5.5.1. Saglabāt, aizsargāt un attīstīt nozīmīgu kultūras un dabas mantojumu, kā arī attīstīt ar to saistītos pakalpojumus</t>
  </si>
  <si>
    <t>5.6.1. Veicināt Rīgas pilsētas revitalizāciju, nodrošinot teritorijas efektīvu sociālekonomisko izmantošanu</t>
  </si>
  <si>
    <t>5.6.2. Teritoriju revitalizācija, reģenerējot degradētās teritorijas atbilstoši pašvaldību integrētajām attīstības programmām</t>
  </si>
  <si>
    <t>6.1.1. Palielināt lielo ostu drošības līmeni un uzlabot transporta tīkla mobilitāti</t>
  </si>
  <si>
    <t>6.1.2. Veicināt drošību un vides prasību ievērošanu starptautiskajā lidostā “Rīga”</t>
  </si>
  <si>
    <t>6.1.3. Nodrošināt nepieciešamo infrastruktūru uz Rīgas maģistrālajiem pārvadiem un novērst maģistrālo ielu fragmentāro raksturu</t>
  </si>
  <si>
    <t>6.1.4. Pilsētu infrastruktūras sasaiste ar TEN-T tīklu</t>
  </si>
  <si>
    <t>6.1.5. Valsts galveno autoceļu segu pārbūve, nestspējas palielināšana</t>
  </si>
  <si>
    <t>6.2.1. Nodrošināt konkurētspējīgu un videi draudzīgu TEN-T dzelzceļa tīklu, veicinot tā drošību, kvalitāti un kapacitāti</t>
  </si>
  <si>
    <t>6.3.1. Palielināt reģionālo mobilitāti, uzlabojot valsts reģionālo autoceļu kvalitāti</t>
  </si>
  <si>
    <t>7.1.1. Paaugstināt bezdarbnieku kvalifikāciju un prasmes atbilstoši  darba tirgus pieprasījumam.</t>
  </si>
  <si>
    <t>7.1.2. Izveidot Darba tirgus apsteidzošo pārkārtojumu sistēmu, nodrošinot tās sasaisti ar Nodarbinātības barometru</t>
  </si>
  <si>
    <t>7.2.1. Palielināt nodarbinātībā, izglītībā vai apmācībās neiesaistītu jauniešu nodarbinātību un izglītības ieguvi Jauniešu garantijas ietvaros</t>
  </si>
  <si>
    <t>7.3.1. Uzlabot darba drošību, it īpaši, bīstamo nozaru uzņēmumos</t>
  </si>
  <si>
    <t>7.3.2. Paildzināt gados vecāku  nodarbināto darbspēju saglabāšanu un nodarbinātību</t>
  </si>
  <si>
    <t>8.1.1. Palielināt modernizēto STEM, tajā skaitā medicīnas un radošās industrijas, studiju programmu skaitu</t>
  </si>
  <si>
    <t>8.1.2. Uzlabot vispārējās izglītības iestāžu mācību vidi</t>
  </si>
  <si>
    <t>8.1.3. Palielināt modernizēto profesionālās izglītības iestāžu skaitu</t>
  </si>
  <si>
    <t>8.1.4. Uzlabot pirmā līmeņa profesionālās augstākās izglītības STEM, t.sk. medicīnas un radošās industrijas , studiju mācību vidi koledžās</t>
  </si>
  <si>
    <t>8.2.1. Samazināt studiju programmu fragmentāciju un stiprināt resursu koplietošanu</t>
  </si>
  <si>
    <t>8.2.2. Stiprināt augstākās izglītības institūciju akadēmisko personālu stratēģiskās specializācijas jomās</t>
  </si>
  <si>
    <t>8.2.3. Nodrošināt labāku pārvaldību augstākās izglītības institūcijās</t>
  </si>
  <si>
    <t>8.2.4. Nodrošināt atbalstu EQAR aģentūrai izvirzīto prasību izpildei</t>
  </si>
  <si>
    <t>8.3.1. Attīstīt kompetenču pieejā balstītu vispārējās izglītības saturu</t>
  </si>
  <si>
    <t>8.3.2. Palielināt atbalstu vispārējās izglītības iestādēm izglītojamo individuālo kompetenču attīstībai</t>
  </si>
  <si>
    <t>8.3.3. Attīstīt NVA nereģistrēto NEET jauniešu prasmes un veicināt to iesaisti izglītībā, NVA īstenotajos pasākumos jauniešu garantijas ietvaros un nevalstisko organizāciju vai jauniešu centru darbībā</t>
  </si>
  <si>
    <t>8.3.4. Samazināt priekšlaicīgu mācību pārtraukšanu, īstenojot preventīvus un intervences pasākumus</t>
  </si>
  <si>
    <t>8.3.5. Uzlabot pieeju karjeras atbalstam izglītojamajiem vispārējās un profesionālās izglītības iestādēs</t>
  </si>
  <si>
    <t>8.3.6. Ieviest izglītības kvalitātes monitoringa sistēmu</t>
  </si>
  <si>
    <t>8.4.1. Pilnveidot nodarbināto personu profesionālo kompetenci</t>
  </si>
  <si>
    <t xml:space="preserve">8.5.1. Palielināt kvalificētu profesionālās izglītības iestāžu audzēkņu skaitu pēc to dalības darba vidē balstītās mācībās vai mācību praksē uzņēmumā  </t>
  </si>
  <si>
    <t>8.5.2. Nodrošināt profesionālās izglītības atbilstību Eiropas kvalifikācijas ietvarstruktūrai</t>
  </si>
  <si>
    <t>8.5.3. Nodrošināt profesionālās izglītības iestāžu efektīvu pārvaldību un iesaistītā personāla profesionālās kompetences pilnveidi</t>
  </si>
  <si>
    <t xml:space="preserve">9.1.1. Palielināt nelabvēlīgākā situācijā esošu bezdarbnieku  iekļaušanos darba tirgū </t>
  </si>
  <si>
    <t>9.1.2. Palielināt bijušo ieslodzīto integrāciju sabiedrībā un darba tirgū</t>
  </si>
  <si>
    <t>9.1.3. Paaugstināt resocializācijas sistēmas efektivitāti</t>
  </si>
  <si>
    <t>9.1.4. Palielināt diskriminācijas riskiem pakļauto iedzīvotāju integrāciju sabiedrībā un darba tirgū</t>
  </si>
  <si>
    <t>9.2.1. Paaugstināt sociālo dienestu darba efektivitāti un darbinieku profesionalitāti darbam ar riska situācijās esošām personām</t>
  </si>
  <si>
    <t>9.2.2. Palielināt kvalitatīvu institucionālai aprūpei alternatīvu sociālo pakalpojumu dzīvesvietā un ģimeniskai videi pietuvinātu pakalpojumu pieejamību personām ar invaliditāti un bērniem</t>
  </si>
  <si>
    <t>9.2.3. 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</si>
  <si>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 xml:space="preserve">9.2.4. Uzlabot pieejamību veselības veicināšanas un slimību profilakses pakalpojumiem, jo īpaši, nabadzības un sociālās atstumtības riskam pakļautajiem iedzīvotājiem </t>
  </si>
  <si>
    <t>9.2.5. Uzlabot pieejamību ārstniecības un ārstniecības atbalsta personām, kas sniedz pakalpojumus prioritārajās veselības jomās iedzīvotājiem, kas dzīvo ārpus Rīgas</t>
  </si>
  <si>
    <t>9.2.6. Uzlabot ārstniecības un ārstniecības atbalsta personāla  kvalifikāciju</t>
  </si>
  <si>
    <t xml:space="preserve">9.3.1. Attīstīt pakalpojumu infrastruktūru bērnu aprūpei ģimeniskā vidē un personu ar invaliditāti neatkarīgai dzīvei un integrācijai sabiedrībā </t>
  </si>
  <si>
    <t>9.3.2. Uzlabot kvalitatīvu veselības aprūpes pakalpojumu pieejamību, jo īpaši sociālās, teritoriālās atstumtības un nabadzības riskam pakļautajiem iedzīvotājiem,  attīstot veselības aprūpes infrastruktūru</t>
  </si>
  <si>
    <t xml:space="preserve">10.1.1. Tehniskā palīdzība „Atbalsts ESF ieviešanai un vadībai” Palielināt KP fondu izvērtēšanas kapacitāti </t>
  </si>
  <si>
    <t xml:space="preserve">10.1.2. Tehniskā palīdzība „Atbalsts ESF ieviešanai un vadībai” Paaugstināt informētību par KP fondiem, sniedzot atbalstu informācijas un komunikācijas pasākumiem </t>
  </si>
  <si>
    <t>11.1.1. Tehniskā palīdzība „Atbalsts ERAF ieviešanai un vadībai” Atbalstīt un pilnveidot KP fondu plānošanu, ieviešanu, uzraudzību un kontroli</t>
  </si>
  <si>
    <t xml:space="preserve">12.1.1. Tehniskā palīdzība “Atbalsts KF ieviešanai un vadībai” Uzlabot KP fondu plānošanu, ieviešanu, uzraudzību, kontroli, revīziju un  atbalstīt e-kohēziju. </t>
  </si>
  <si>
    <r>
      <t xml:space="preserve">Maksājumu mērķi 2016.gadā finansējuma saņēmējiem 2014.-2020.gada ES fondu plānošanas periodā, </t>
    </r>
    <r>
      <rPr>
        <b/>
        <i/>
        <sz val="20"/>
        <color theme="1"/>
        <rFont val="Times New Roman"/>
        <family val="1"/>
        <charset val="186"/>
      </rPr>
      <t>euro</t>
    </r>
  </si>
  <si>
    <t>5.pielikums
Informatīvajam ziņojumam par Eiropas Savienības struktūrfondu un Kohēzijas fonda, Eiropas Ekonomikas zonas finanšu instrumenta, Norvēģijas finanšu instrumenta un Latvijas un Šveices sadarbības programmas investīciju progresu līdz 2015.gada 31.decembrim</t>
  </si>
  <si>
    <t>Ir aizkavējusies MKN apstiprināsāna, 2016.gadā netiek plānoti maksājumi</t>
  </si>
  <si>
    <t xml:space="preserve">Projektu apstiprimāšana plānota 2016.gada maijā (līdz ar to līgumi slēgšana - jūnijs, jūlijs), izdevumu attiecināmība no 2016.gada janvāra. </t>
  </si>
  <si>
    <t xml:space="preserve">Ņemot vērā, ka projektu aptiprināšana paredzēta sākot ar IIcet 2016 beigām/ IIIcet 2016, periodā no janvāra līdz septembrim (ieskaitot) finansējums netiek iedalīts. Novērota nobīde laika grafikā aptuveni par mēnesi, tāpēc arī oktobrī plānotais finansējums ir 0. Sekojoši laika periodam novembris-decembris, finansējums tiek sadalīts proporcionāli faktiski izmaksātajam 2007-2013.gada plānošanas periodā. </t>
  </si>
  <si>
    <t xml:space="preserve">Ņemot vērā, ka projektu apstiprināšana paredzēta sākot ar IIIcet 2016, periodā no janvārā līdz septembrim (ieskaitot) finansējums netiek iedalīts. Sekojoši laika periodam oktobris-decembris, finansējums tiek sadalīts proporcionāli faktiski izmaksātajam 2007-2013.gada plānošanas periodā. </t>
  </si>
  <si>
    <t xml:space="preserve">Ņemot vērā, ka projektu apstiprināšana paredzēta sākot ar IIcet beigām 2016/ IIIcet 2016, periodā no janvārā līdz septembrim (ieskaitot) finansējums netiek iedalīts. Sekojoši laika periodam oktobris-decembris, finansējums tiek sadalīts proporcionāli faktiski izmaksātajam 2007-2013.gada plānošanas periodā. </t>
  </si>
  <si>
    <t>Vadības izmaksas tiek ieplānotas par 3.1.1.finanšu instrumentiem kā viens maksājums decembra beigās.</t>
  </si>
  <si>
    <t>Līdzekļi 2016.gadam avansa maksājumiem</t>
  </si>
  <si>
    <t>Ņemot vērā līgumu slēgšanas plānoto termiņu - 2017.g. I cet, līdzekļi 2016.gadam nav ieplānoti</t>
  </si>
  <si>
    <t>Prognozes indikatīvas. Projektu apstiprināšana plānota III cet 2016. FS VBI. Ņemot vērā piesardzības principu un to, ka MP izskatīšana var ilgt aptuveni 1,5 mēnesi, maksājumi finansējuma saņēmējam ieplānoti IV ceturksnī (2/3 no 2016.gada plānotā budžeta apmēra), 1/3 no 2016.gada plānotā budžeta ieplānojot 2017.gadā. Atbilstoši VM sniegtai informācijai, apguves apjoms palielināts līdz 300 tūkst.</t>
  </si>
  <si>
    <t>Prognozes indikatīvas. Projektu apstiprnāšana plānota III cet 2016. FS VBI. Ņemot vērā piesardzības principu un to, ka MP izskatīšana var ilgt aptuveni 1,5 mēnesi, maksājumi finansējuma saņēmējam ieplānoti IV ceturksnī (2/3 no 2016.gada plānotā budžeta apmēra), 1/3 no 2016.gada plānotā budžeta ieplānojot 2017.gadā.</t>
  </si>
  <si>
    <t>Prognozes indikatīvas. Projekta apstiprināšana plānota IV cet 2016. FS VBI. Ņemot vērā piesardzības principu un to, ka MP izskatīšana var ilgt aptuveni 1,5 mēnesi, maksājums finansējuma saņēmējam ieplānots IV ceturkšņa beigās. Atbilstoši VM sniegtais informācijai, SAM apguves apjoms samazināts līdz 150 tūkst EUR un, ņemot vērā līgumu slēgšanas laiku 2016.gadā maksājumos FS ieplānota 1/2 no 2016.gada budžeta, otru pusi pārplānojot uz 2017.gadu.</t>
  </si>
  <si>
    <t xml:space="preserve">Prognozes indikatīvas. Projekta apstiprināšana plānota IV cet 2016. FS VBI. Ņemot vērā piesardzības principu un to, ka MP izskatīšana var ilgt aptuveni 1,5 mēnesi, maksājumi finansējuma saņēmējam ieplānoti IV ceturkšņa beigās. Atbilstoši VM sniegtais informācijai, SAM apguves apjoms samazināts par 2/3 (līdz 300 000). </t>
  </si>
  <si>
    <t>Prognozētais līgumu slēgšanas termiņš ir 2017.gada 1.cet., ņemot vērā aizkavējumu ar Pasaules bankas pētījumu; 2016.gadā maksājumi nav plānoti.</t>
  </si>
  <si>
    <t>23.02.2016.</t>
  </si>
  <si>
    <t>Mērķis, Novembris, KP finansējums, EUR</t>
  </si>
  <si>
    <t>Mērķis,Decembris, KP finansējums, EUR</t>
  </si>
  <si>
    <t>Dati atbilstoši valsts budžeta izlietojuma prognozēm (prognozes veidotas 16.02.2016.)</t>
  </si>
  <si>
    <t>D.Reizniece-Ozola</t>
  </si>
  <si>
    <t>Finanšu ministre</t>
  </si>
  <si>
    <t>Rīgas pilsētas integrētas transporta sistēmas attīstība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</si>
</sst>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Times New Roman"/>
      <family val="2"/>
      <charset val="186"/>
    </font>
    <font>
      <sz val="12"/>
      <color theme="1"/>
      <name val="Times New Roman"/>
      <family val="2"/>
      <charset val="186"/>
    </font>
    <font>
      <b/>
      <sz val="24"/>
      <color theme="1"/>
      <name val="Times New Roman"/>
      <family val="1"/>
      <charset val="186"/>
    </font>
    <font>
      <sz val="24"/>
      <name val="Times New Roman"/>
      <family val="1"/>
      <charset val="186"/>
    </font>
    <font>
      <sz val="13"/>
      <name val="Times New Roman"/>
      <family val="1"/>
      <charset val="186"/>
    </font>
    <font>
      <b/>
      <sz val="20"/>
      <color theme="1"/>
      <name val="Times New Roman"/>
      <family val="1"/>
      <charset val="186"/>
    </font>
    <font>
      <sz val="20"/>
      <color theme="1"/>
      <name val="Times New Roman"/>
      <family val="1"/>
      <charset val="186"/>
    </font>
    <font>
      <b/>
      <i/>
      <sz val="20"/>
      <color theme="1"/>
      <name val="Times New Roman"/>
      <family val="1"/>
      <charset val="186"/>
    </font>
    <font>
      <sz val="14"/>
      <color theme="1"/>
      <name val="Times New Roman"/>
      <family val="1"/>
      <charset val="186"/>
    </font>
  </fonts>
  <fills count="8">
    <fill>
      <patternFill patternType="none"/>
    </fill>
    <fill>
      <patternFill patternType="gray125"/>
    </fill>
    <fill>
      <patternFill patternType="solid">
        <fgColor rgb="FFFCD5B4"/>
        <bgColor rgb="FF000000"/>
      </patternFill>
    </fill>
    <fill>
      <patternFill patternType="solid">
        <fgColor rgb="FF00B050"/>
        <bgColor rgb="FF000000"/>
      </patternFill>
    </fill>
    <fill>
      <patternFill patternType="solid">
        <fgColor rgb="FFFFC000"/>
        <bgColor rgb="FF000000"/>
      </patternFill>
    </fill>
    <fill>
      <patternFill patternType="solid">
        <fgColor theme="2"/>
        <bgColor rgb="FF000000"/>
      </patternFill>
    </fill>
    <fill>
      <patternFill patternType="solid">
        <fgColor theme="4" tint="0.59999389629810485"/>
        <bgColor rgb="FF000000"/>
      </patternFill>
    </fill>
    <fill>
      <patternFill patternType="solid">
        <fgColor theme="7" tint="0.79998168889431442"/>
        <bgColor rgb="FF000000"/>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32">
    <xf numFmtId="0" fontId="0" fillId="0" borderId="0" xfId="0"/>
    <xf numFmtId="0" fontId="0" fillId="2" borderId="2" xfId="0" applyFont="1" applyFill="1" applyBorder="1" applyAlignment="1">
      <alignment horizontal="center" vertical="center"/>
    </xf>
    <xf numFmtId="0" fontId="0" fillId="0" borderId="2" xfId="0" applyFont="1" applyFill="1" applyBorder="1" applyAlignment="1">
      <alignment horizontal="center" vertical="center"/>
    </xf>
    <xf numFmtId="0" fontId="0" fillId="3" borderId="2" xfId="0" applyFont="1" applyFill="1" applyBorder="1" applyAlignment="1">
      <alignment horizontal="center" vertical="center"/>
    </xf>
    <xf numFmtId="0" fontId="0" fillId="4" borderId="2" xfId="0" applyFont="1" applyFill="1" applyBorder="1" applyAlignment="1">
      <alignment horizontal="center" vertical="center"/>
    </xf>
    <xf numFmtId="49" fontId="0" fillId="0" borderId="2" xfId="0" applyNumberFormat="1" applyFont="1" applyFill="1" applyBorder="1" applyAlignment="1">
      <alignment horizontal="center" vertical="center" wrapText="1"/>
    </xf>
    <xf numFmtId="3" fontId="0" fillId="0" borderId="2" xfId="0" applyNumberFormat="1" applyFont="1" applyFill="1" applyBorder="1" applyAlignment="1">
      <alignment horizontal="center" vertical="center" wrapText="1"/>
    </xf>
    <xf numFmtId="9" fontId="0" fillId="0" borderId="2" xfId="0" applyNumberFormat="1" applyFont="1" applyFill="1" applyBorder="1" applyAlignment="1">
      <alignment horizontal="center" vertical="center" wrapText="1"/>
    </xf>
    <xf numFmtId="3"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9" fontId="0" fillId="0" borderId="2" xfId="1" applyFont="1" applyFill="1" applyBorder="1" applyAlignment="1">
      <alignment horizontal="center" vertical="center"/>
    </xf>
    <xf numFmtId="0" fontId="0" fillId="4" borderId="2" xfId="0" applyFont="1" applyFill="1" applyBorder="1" applyAlignment="1">
      <alignment horizontal="center" vertical="center" wrapText="1"/>
    </xf>
    <xf numFmtId="0" fontId="0" fillId="5" borderId="2" xfId="0" applyFont="1" applyFill="1" applyBorder="1" applyAlignment="1">
      <alignment horizontal="center" vertical="center" wrapText="1"/>
    </xf>
    <xf numFmtId="3" fontId="0" fillId="5" borderId="2" xfId="0" applyNumberFormat="1" applyFont="1" applyFill="1" applyBorder="1" applyAlignment="1">
      <alignment horizontal="center" vertical="center" wrapText="1"/>
    </xf>
    <xf numFmtId="9" fontId="0" fillId="5" borderId="2" xfId="1" applyFont="1" applyFill="1" applyBorder="1" applyAlignment="1">
      <alignment horizontal="center" vertical="center" wrapText="1"/>
    </xf>
    <xf numFmtId="0" fontId="0" fillId="6" borderId="2" xfId="0" applyFont="1" applyFill="1" applyBorder="1" applyAlignment="1">
      <alignment horizontal="center" vertical="center" wrapText="1"/>
    </xf>
    <xf numFmtId="3" fontId="0" fillId="6" borderId="2" xfId="0" applyNumberFormat="1" applyFont="1" applyFill="1" applyBorder="1" applyAlignment="1">
      <alignment horizontal="center" vertical="center" wrapText="1"/>
    </xf>
    <xf numFmtId="0" fontId="0" fillId="7" borderId="2" xfId="0" applyFont="1" applyFill="1" applyBorder="1" applyAlignment="1">
      <alignment horizontal="center" vertical="center" wrapText="1"/>
    </xf>
    <xf numFmtId="3" fontId="0" fillId="7" borderId="2" xfId="0" applyNumberFormat="1" applyFont="1" applyFill="1" applyBorder="1" applyAlignment="1">
      <alignment horizontal="center" vertical="center" wrapText="1"/>
    </xf>
    <xf numFmtId="0" fontId="2" fillId="0" borderId="0" xfId="0" applyFont="1" applyAlignment="1">
      <alignment vertical="center"/>
    </xf>
    <xf numFmtId="0" fontId="2" fillId="0" borderId="5" xfId="0" applyFont="1" applyBorder="1" applyAlignment="1">
      <alignment vertical="center"/>
    </xf>
    <xf numFmtId="0" fontId="4" fillId="0" borderId="0" xfId="0" applyFont="1" applyFill="1"/>
    <xf numFmtId="0" fontId="0" fillId="0" borderId="0" xfId="0" applyAlignment="1">
      <alignment horizontal="left" vertical="center"/>
    </xf>
    <xf numFmtId="0" fontId="0" fillId="0" borderId="2" xfId="0" applyFont="1" applyFill="1" applyBorder="1" applyAlignment="1">
      <alignment horizontal="left" vertical="top" wrapText="1"/>
    </xf>
    <xf numFmtId="0" fontId="3" fillId="0" borderId="0" xfId="0" applyFont="1" applyFill="1" applyAlignment="1"/>
    <xf numFmtId="0" fontId="3" fillId="0" borderId="0" xfId="0" applyFont="1" applyFill="1" applyAlignment="1">
      <alignment horizontal="left"/>
    </xf>
    <xf numFmtId="0" fontId="8" fillId="0" borderId="0" xfId="0" applyFont="1" applyAlignment="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0" fillId="5" borderId="1" xfId="0" applyFont="1" applyFill="1" applyBorder="1" applyAlignment="1">
      <alignment horizontal="center" vertical="center" wrapText="1"/>
    </xf>
    <xf numFmtId="0" fontId="0" fillId="5" borderId="3" xfId="0" applyFont="1" applyFill="1" applyBorder="1" applyAlignment="1">
      <alignment horizontal="center" vertical="center" wrapText="1"/>
    </xf>
    <xf numFmtId="0" fontId="0" fillId="5" borderId="4"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194"/>
  <sheetViews>
    <sheetView tabSelected="1" view="pageLayout" topLeftCell="D13" zoomScale="55" zoomScaleNormal="55" zoomScalePageLayoutView="55" workbookViewId="0">
      <selection activeCell="S95" sqref="S95:S96"/>
    </sheetView>
  </sheetViews>
  <sheetFormatPr defaultRowHeight="15.75" outlineLevelRow="1" outlineLevelCol="1" x14ac:dyDescent="0.25"/>
  <cols>
    <col min="1" max="1" width="11.25" hidden="1" customWidth="1" outlineLevel="1"/>
    <col min="2" max="2" width="12.375" hidden="1" customWidth="1" outlineLevel="1"/>
    <col min="3" max="3" width="11.75" hidden="1" customWidth="1" outlineLevel="1"/>
    <col min="4" max="4" width="46.5" customWidth="1" collapsed="1"/>
    <col min="5" max="5" width="53.5" hidden="1" customWidth="1" outlineLevel="1"/>
    <col min="6" max="6" width="9" hidden="1" customWidth="1" outlineLevel="1"/>
    <col min="7" max="7" width="35.125" hidden="1" customWidth="1" outlineLevel="1"/>
    <col min="8" max="9" width="9" hidden="1" customWidth="1" outlineLevel="1"/>
    <col min="10" max="10" width="10.5" customWidth="1" collapsed="1"/>
    <col min="12" max="12" width="14.375" hidden="1" customWidth="1" outlineLevel="1"/>
    <col min="13" max="13" width="14.375" bestFit="1" customWidth="1" collapsed="1"/>
    <col min="14" max="18" width="14.375" hidden="1" customWidth="1" outlineLevel="1"/>
    <col min="19" max="19" width="16.75" bestFit="1" customWidth="1" collapsed="1"/>
    <col min="20" max="24" width="16.75" hidden="1" customWidth="1" outlineLevel="1"/>
    <col min="25" max="25" width="19.875" hidden="1" customWidth="1" outlineLevel="1"/>
    <col min="26" max="28" width="16.75" hidden="1" customWidth="1" outlineLevel="1"/>
    <col min="29" max="29" width="14.5" bestFit="1" customWidth="1" collapsed="1"/>
    <col min="30" max="30" width="16.25" bestFit="1" customWidth="1"/>
    <col min="31" max="31" width="13.5" hidden="1" customWidth="1" outlineLevel="1"/>
    <col min="32" max="32" width="15.75" customWidth="1" collapsed="1"/>
    <col min="33" max="33" width="15.75" hidden="1" customWidth="1" outlineLevel="1"/>
    <col min="34" max="34" width="15.75" customWidth="1" collapsed="1"/>
    <col min="35" max="35" width="15.75" hidden="1" customWidth="1" outlineLevel="1"/>
    <col min="36" max="36" width="15.375" customWidth="1" collapsed="1"/>
    <col min="37" max="37" width="15.75" hidden="1" customWidth="1" outlineLevel="1"/>
    <col min="38" max="38" width="15.75" customWidth="1" collapsed="1"/>
    <col min="39" max="39" width="15.75" hidden="1" customWidth="1" outlineLevel="1"/>
    <col min="40" max="40" width="15.75" customWidth="1" collapsed="1"/>
    <col min="41" max="41" width="15.75" hidden="1" customWidth="1" outlineLevel="1"/>
    <col min="42" max="42" width="15.75" customWidth="1" collapsed="1"/>
    <col min="43" max="43" width="12.875" hidden="1" customWidth="1" outlineLevel="1"/>
    <col min="44" max="44" width="15.75" customWidth="1" collapsed="1"/>
    <col min="45" max="45" width="14.875" hidden="1" customWidth="1" outlineLevel="1"/>
    <col min="46" max="46" width="15.75" customWidth="1" collapsed="1"/>
    <col min="47" max="47" width="13.25" hidden="1" customWidth="1" outlineLevel="1"/>
    <col min="48" max="48" width="15.75" customWidth="1" collapsed="1"/>
    <col min="49" max="49" width="13.375" hidden="1" customWidth="1" outlineLevel="1"/>
    <col min="50" max="50" width="15.75" customWidth="1" collapsed="1"/>
    <col min="51" max="51" width="17.375" hidden="1" customWidth="1" outlineLevel="1"/>
    <col min="52" max="52" width="12.625" bestFit="1" customWidth="1" collapsed="1"/>
    <col min="53" max="53" width="13.75" bestFit="1" customWidth="1"/>
    <col min="54" max="54" width="12.625" hidden="1" customWidth="1" outlineLevel="1"/>
    <col min="55" max="55" width="14.25" hidden="1" customWidth="1" outlineLevel="1"/>
    <col min="56" max="56" width="12.625" hidden="1" customWidth="1" outlineLevel="1"/>
    <col min="57" max="57" width="14.25" hidden="1" customWidth="1" outlineLevel="1"/>
    <col min="58" max="58" width="12.625" hidden="1" customWidth="1" outlineLevel="1"/>
    <col min="59" max="59" width="14.25" hidden="1" customWidth="1" outlineLevel="1"/>
    <col min="60" max="60" width="12.625" hidden="1" customWidth="1" outlineLevel="1"/>
    <col min="61" max="61" width="14.25" hidden="1" customWidth="1" outlineLevel="1"/>
    <col min="62" max="62" width="12.625" hidden="1" customWidth="1" outlineLevel="1"/>
    <col min="63" max="63" width="14.25" hidden="1" customWidth="1" outlineLevel="1"/>
    <col min="64" max="64" width="12.625" hidden="1" customWidth="1" outlineLevel="1"/>
    <col min="65" max="65" width="14.25" hidden="1" customWidth="1" outlineLevel="1"/>
    <col min="66" max="66" width="12.625" hidden="1" customWidth="1" outlineLevel="1"/>
    <col min="67" max="67" width="14.25" bestFit="1" customWidth="1" collapsed="1"/>
    <col min="68" max="68" width="67.625" hidden="1" customWidth="1" outlineLevel="1"/>
    <col min="69" max="69" width="9" collapsed="1"/>
  </cols>
  <sheetData>
    <row r="1" spans="1:68" ht="15.75" customHeight="1" x14ac:dyDescent="0.2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row>
    <row r="2" spans="1:68" ht="121.5" customHeight="1" x14ac:dyDescent="0.2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26" t="s">
        <v>528</v>
      </c>
      <c r="AX2" s="26"/>
      <c r="AY2" s="26"/>
      <c r="AZ2" s="26"/>
      <c r="BA2" s="26"/>
      <c r="BB2" s="26"/>
      <c r="BC2" s="26"/>
      <c r="BD2" s="26"/>
      <c r="BE2" s="26"/>
      <c r="BF2" s="26"/>
      <c r="BG2" s="26"/>
      <c r="BH2" s="26"/>
      <c r="BI2" s="26"/>
      <c r="BJ2" s="26"/>
      <c r="BK2" s="26"/>
      <c r="BL2" s="26"/>
      <c r="BM2" s="26"/>
      <c r="BN2" s="26"/>
      <c r="BO2" s="26"/>
      <c r="BP2" s="26"/>
    </row>
    <row r="3" spans="1:68" ht="15.75"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row>
    <row r="4" spans="1:68" ht="38.25" customHeight="1" x14ac:dyDescent="0.25">
      <c r="A4" s="27" t="s">
        <v>527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row>
    <row r="5" spans="1:68" ht="38.25" customHeight="1" x14ac:dyDescent="0.25">
      <c r="A5" s="28" t="s">
        <v>545</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row>
    <row r="6" spans="1:68" ht="43.5" customHeight="1" x14ac:dyDescent="0.25">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row>
    <row r="7" spans="1:68" ht="92.25" customHeight="1" x14ac:dyDescent="0.25">
      <c r="A7" s="29" t="s">
        <v>0</v>
      </c>
      <c r="B7" s="29" t="s">
        <v>1</v>
      </c>
      <c r="C7" s="29" t="s">
        <v>2</v>
      </c>
      <c r="D7" s="29" t="s">
        <v>454</v>
      </c>
      <c r="E7" s="29" t="s">
        <v>3</v>
      </c>
      <c r="F7" s="29" t="s">
        <v>4</v>
      </c>
      <c r="G7" s="29" t="s">
        <v>5</v>
      </c>
      <c r="H7" s="29" t="s">
        <v>6</v>
      </c>
      <c r="I7" s="29" t="s">
        <v>7</v>
      </c>
      <c r="J7" s="29" t="s">
        <v>451</v>
      </c>
      <c r="K7" s="12" t="s">
        <v>432</v>
      </c>
      <c r="L7" s="12" t="s">
        <v>8</v>
      </c>
      <c r="M7" s="12" t="s">
        <v>435</v>
      </c>
      <c r="N7" s="12" t="s">
        <v>9</v>
      </c>
      <c r="O7" s="12" t="s">
        <v>10</v>
      </c>
      <c r="P7" s="12" t="s">
        <v>11</v>
      </c>
      <c r="Q7" s="12" t="s">
        <v>12</v>
      </c>
      <c r="R7" s="12" t="s">
        <v>13</v>
      </c>
      <c r="S7" s="12" t="s">
        <v>14</v>
      </c>
      <c r="T7" s="12" t="s">
        <v>15</v>
      </c>
      <c r="U7" s="12" t="s">
        <v>16</v>
      </c>
      <c r="V7" s="12" t="s">
        <v>17</v>
      </c>
      <c r="W7" s="12" t="s">
        <v>18</v>
      </c>
      <c r="X7" s="12" t="s">
        <v>19</v>
      </c>
      <c r="Y7" s="12" t="s">
        <v>20</v>
      </c>
      <c r="Z7" s="12" t="s">
        <v>21</v>
      </c>
      <c r="AA7" s="12" t="s">
        <v>22</v>
      </c>
      <c r="AB7" s="12" t="s">
        <v>23</v>
      </c>
      <c r="AC7" s="15" t="s">
        <v>452</v>
      </c>
      <c r="AD7" s="15" t="s">
        <v>436</v>
      </c>
      <c r="AE7" s="12" t="s">
        <v>24</v>
      </c>
      <c r="AF7" s="15" t="s">
        <v>437</v>
      </c>
      <c r="AG7" s="12" t="s">
        <v>25</v>
      </c>
      <c r="AH7" s="15" t="s">
        <v>438</v>
      </c>
      <c r="AI7" s="12" t="s">
        <v>26</v>
      </c>
      <c r="AJ7" s="15" t="s">
        <v>439</v>
      </c>
      <c r="AK7" s="12" t="s">
        <v>27</v>
      </c>
      <c r="AL7" s="15" t="s">
        <v>440</v>
      </c>
      <c r="AM7" s="12" t="s">
        <v>28</v>
      </c>
      <c r="AN7" s="15" t="s">
        <v>441</v>
      </c>
      <c r="AO7" s="12" t="s">
        <v>29</v>
      </c>
      <c r="AP7" s="15" t="s">
        <v>442</v>
      </c>
      <c r="AQ7" s="12" t="s">
        <v>30</v>
      </c>
      <c r="AR7" s="15" t="s">
        <v>443</v>
      </c>
      <c r="AS7" s="12" t="s">
        <v>31</v>
      </c>
      <c r="AT7" s="15" t="s">
        <v>444</v>
      </c>
      <c r="AU7" s="12" t="s">
        <v>32</v>
      </c>
      <c r="AV7" s="15" t="s">
        <v>445</v>
      </c>
      <c r="AW7" s="12" t="s">
        <v>543</v>
      </c>
      <c r="AX7" s="15" t="s">
        <v>446</v>
      </c>
      <c r="AY7" s="12" t="s">
        <v>544</v>
      </c>
      <c r="AZ7" s="15" t="s">
        <v>447</v>
      </c>
      <c r="BA7" s="15" t="s">
        <v>448</v>
      </c>
      <c r="BB7" s="17" t="s">
        <v>33</v>
      </c>
      <c r="BC7" s="15" t="s">
        <v>34</v>
      </c>
      <c r="BD7" s="17" t="s">
        <v>35</v>
      </c>
      <c r="BE7" s="15" t="s">
        <v>36</v>
      </c>
      <c r="BF7" s="17" t="s">
        <v>37</v>
      </c>
      <c r="BG7" s="15" t="s">
        <v>38</v>
      </c>
      <c r="BH7" s="17" t="s">
        <v>39</v>
      </c>
      <c r="BI7" s="15" t="s">
        <v>40</v>
      </c>
      <c r="BJ7" s="17" t="s">
        <v>41</v>
      </c>
      <c r="BK7" s="15" t="s">
        <v>42</v>
      </c>
      <c r="BL7" s="17" t="s">
        <v>43</v>
      </c>
      <c r="BM7" s="15" t="s">
        <v>44</v>
      </c>
      <c r="BN7" s="17" t="s">
        <v>45</v>
      </c>
      <c r="BO7" s="15" t="s">
        <v>449</v>
      </c>
      <c r="BP7" s="29" t="s">
        <v>46</v>
      </c>
    </row>
    <row r="8" spans="1:68" x14ac:dyDescent="0.25">
      <c r="A8" s="30"/>
      <c r="B8" s="30"/>
      <c r="C8" s="30"/>
      <c r="D8" s="30"/>
      <c r="E8" s="30"/>
      <c r="F8" s="30"/>
      <c r="G8" s="30"/>
      <c r="H8" s="30"/>
      <c r="I8" s="30"/>
      <c r="J8" s="30"/>
      <c r="K8" s="12" t="s">
        <v>47</v>
      </c>
      <c r="L8" s="13">
        <f>L14+L15+L16+L17+L18+L20+L21+L22+L23+L25+L26+L27+L29+L30+L31+L33+L34+L35+L36+L38+L39+L41+L42+L45+L46+L48+L52+L54+L56+L57+L60+L64+L65+L67+L72+L73+L78+L79+L80+L81+L82+L96+L107+L108+L109+L111+L112+L113+L115+L169+L170+L172+L179+L180</f>
        <v>2887355830.079412</v>
      </c>
      <c r="M8" s="13">
        <f t="shared" ref="M8:Y8" si="0">M14+M15+M16+M17+M18+M20+M21+M22+M23+M25+M26+M27+M29+M30+M31+M33+M34+M35+M36+M38+M39+M41+M42+M45+M46+M48+M52+M54+M56+M57+M60+M64+M65+M67+M72+M73+M78+M79+M80+M81+M82+M96+M107+M108+M109+M111+M112+M113+M115+M169+M170+M172+M179+M180</f>
        <v>2454252451</v>
      </c>
      <c r="N8" s="13">
        <f t="shared" si="0"/>
        <v>0</v>
      </c>
      <c r="O8" s="13">
        <f t="shared" si="0"/>
        <v>2401252451</v>
      </c>
      <c r="P8" s="13">
        <f t="shared" si="0"/>
        <v>0</v>
      </c>
      <c r="Q8" s="13">
        <f t="shared" si="0"/>
        <v>0</v>
      </c>
      <c r="R8" s="14">
        <f>M8/L8</f>
        <v>0.84999999841810281</v>
      </c>
      <c r="S8" s="13">
        <f t="shared" si="0"/>
        <v>53000000</v>
      </c>
      <c r="T8" s="13">
        <f>T14+T15+T16+T17+T18+T20+T21+T22+T23+T25+T26+T27+T29+T30+T31+T33+T34+T35+T36+T38+T39+T41+T42+T45+T46+T48+T52+T54+T56+T57+T60+T64+T65+T67+T72+T73+T78+T79+T80+T81+T82+T96+T107+T108+T109+T111+T112+T113+T115+T169+T170+T172+T179+T180</f>
        <v>433103379.0794118</v>
      </c>
      <c r="U8" s="13">
        <f t="shared" si="0"/>
        <v>250641875.52941176</v>
      </c>
      <c r="V8" s="14">
        <f>U8/L8</f>
        <v>8.6806715306203971E-2</v>
      </c>
      <c r="W8" s="13">
        <f t="shared" si="0"/>
        <v>91835678.549999997</v>
      </c>
      <c r="X8" s="14">
        <f>W8/L8</f>
        <v>3.1806152048628591E-2</v>
      </c>
      <c r="Y8" s="13">
        <f t="shared" si="0"/>
        <v>90625825</v>
      </c>
      <c r="Z8" s="14">
        <f>Y8/L8</f>
        <v>3.1387134227064586E-2</v>
      </c>
      <c r="AA8" s="13">
        <f>AA14+AA15+AA16+AA17+AA18+AA20+AA21+AA22+AA23+AA25+AA26+AA27+AA29+AA30+AA31+AA33+AA34+AA35+AA36+AA38+AA39+AA41+AA42+AA45+AA46+AA48+AA52+AA54+AA56+AA57+AA60+AA64+AA65+AA67+AA72+AA73+AA78+AA79+AA80+AA81+AA82+AA96+AA107+AA108+AA109+AA111+AA112+AA113+AA115+AA169+AA170+AA172+AA179+AA180</f>
        <v>143614060.20437968</v>
      </c>
      <c r="AB8" s="14">
        <f>AA8/O8</f>
        <v>5.980798068298554E-2</v>
      </c>
      <c r="AC8" s="16">
        <f>AC14+AC15+AC16+AC17+AC18+AC20+AC21+AC22+AC23+AC25+AC26+AC27+AC29+AC30+AC31+AC33+AC34+AC35+AC36+AC37+AC38+AC39+AC41+AC42+AC43+AC45+AC46+AC48+AC52+AC53+AC54+AC56+AC57+AC60+AC64+AC65+AC67+AC72+AC73+AC78+AC79+AC80+AC81+AC82+AC96+AC107+AC108+AC109+AC111+AC112+AC113+AC115+AC169+AC170+AC172+AC179+AC180</f>
        <v>0</v>
      </c>
      <c r="AD8" s="16">
        <f t="shared" ref="AD8:BN8" si="1">AD14+AD15+AD16+AD17+AD18+AD20+AD21+AD22+AD23+AD25+AD26+AD27+AD29+AD30+AD31+AD33+AD34+AD35+AD36+AD37+AD38+AD39+AD41+AD42+AD43+AD45+AD46+AD48+AD52+AD53+AD54+AD56+AD57+AD60+AD64+AD65+AD67+AD72+AD73+AD78+AD79+AD80+AD81+AD82+AD96+AD107+AD108+AD109+AD111+AD112+AD113+AD115+AD169+AD170+AD172+AD179+AD180</f>
        <v>0</v>
      </c>
      <c r="AE8" s="13">
        <f t="shared" si="1"/>
        <v>785970.33</v>
      </c>
      <c r="AF8" s="16">
        <f t="shared" si="1"/>
        <v>785970.33</v>
      </c>
      <c r="AG8" s="13">
        <f t="shared" si="1"/>
        <v>361751.15207373298</v>
      </c>
      <c r="AH8" s="16">
        <f t="shared" si="1"/>
        <v>1147721.4820737329</v>
      </c>
      <c r="AI8" s="13">
        <f t="shared" si="1"/>
        <v>602918.58678955457</v>
      </c>
      <c r="AJ8" s="16">
        <f t="shared" si="1"/>
        <v>1750640.0688632876</v>
      </c>
      <c r="AK8" s="13">
        <f t="shared" si="1"/>
        <v>1384235.5860053671</v>
      </c>
      <c r="AL8" s="16">
        <f t="shared" si="1"/>
        <v>3134875.6548686549</v>
      </c>
      <c r="AM8" s="13">
        <f t="shared" si="1"/>
        <v>2517382.898887868</v>
      </c>
      <c r="AN8" s="16">
        <f t="shared" si="1"/>
        <v>5652258.553756522</v>
      </c>
      <c r="AO8" s="13">
        <f t="shared" si="1"/>
        <v>2592308.1079259343</v>
      </c>
      <c r="AP8" s="16">
        <f t="shared" si="1"/>
        <v>8244566.6616824567</v>
      </c>
      <c r="AQ8" s="13">
        <f t="shared" si="1"/>
        <v>32884955.838927027</v>
      </c>
      <c r="AR8" s="16">
        <f t="shared" si="1"/>
        <v>41129522.500609487</v>
      </c>
      <c r="AS8" s="13">
        <f t="shared" si="1"/>
        <v>32791297.965030927</v>
      </c>
      <c r="AT8" s="16">
        <f t="shared" si="1"/>
        <v>73920820.465640411</v>
      </c>
      <c r="AU8" s="13">
        <f t="shared" si="1"/>
        <v>25129495.092269421</v>
      </c>
      <c r="AV8" s="16">
        <f t="shared" si="1"/>
        <v>99050315.557909846</v>
      </c>
      <c r="AW8" s="13">
        <f t="shared" si="1"/>
        <v>29092774.266917892</v>
      </c>
      <c r="AX8" s="16">
        <f t="shared" si="1"/>
        <v>128143089.82482773</v>
      </c>
      <c r="AY8" s="13">
        <f t="shared" si="1"/>
        <v>41189490.191662677</v>
      </c>
      <c r="AZ8" s="16">
        <f t="shared" si="1"/>
        <v>169332580.0164904</v>
      </c>
      <c r="BA8" s="16">
        <f t="shared" si="1"/>
        <v>169332580.0164904</v>
      </c>
      <c r="BB8" s="18">
        <f t="shared" si="1"/>
        <v>423656855.18693572</v>
      </c>
      <c r="BC8" s="16">
        <f t="shared" si="1"/>
        <v>592989435.20342612</v>
      </c>
      <c r="BD8" s="18">
        <f t="shared" si="1"/>
        <v>453551352.94908494</v>
      </c>
      <c r="BE8" s="16">
        <f t="shared" si="1"/>
        <v>1046540788.1525109</v>
      </c>
      <c r="BF8" s="18">
        <f t="shared" si="1"/>
        <v>340413241.12791824</v>
      </c>
      <c r="BG8" s="16">
        <f t="shared" si="1"/>
        <v>1386954029.2804296</v>
      </c>
      <c r="BH8" s="18">
        <f t="shared" si="1"/>
        <v>362371881.55114889</v>
      </c>
      <c r="BI8" s="16">
        <f t="shared" si="1"/>
        <v>1749325910.8315783</v>
      </c>
      <c r="BJ8" s="18">
        <f t="shared" si="1"/>
        <v>278004932.5381726</v>
      </c>
      <c r="BK8" s="16">
        <f t="shared" si="1"/>
        <v>2027330843.369751</v>
      </c>
      <c r="BL8" s="18">
        <f t="shared" si="1"/>
        <v>254923651.53227368</v>
      </c>
      <c r="BM8" s="16">
        <f t="shared" si="1"/>
        <v>2282254494.9020243</v>
      </c>
      <c r="BN8" s="18">
        <f t="shared" si="1"/>
        <v>118997955.61266814</v>
      </c>
      <c r="BO8" s="16">
        <f>BO14+BO15+BO16+BO17+BO18+BO20+BO21+BO22+BO23+BO25+BO26+BO27+BO29+BO30+BO31+BO33+BO34+BO35+BO36+BO37+BO38+BO39+BO41+BO42+BO43+BO45+BO46+BO48+BO52+BO53+BO54+BO56+BO57+BO60+BO64+BO65+BO67+BO72+BO73+BO78+BO79+BO80+BO81+BO82+BO96+BO107+BO108+BO109+BO111+BO112+BO113+BO115+BO169+BO170+BO172+BO179+BO180</f>
        <v>2401252450.5146928</v>
      </c>
      <c r="BP8" s="30"/>
    </row>
    <row r="9" spans="1:68" x14ac:dyDescent="0.25">
      <c r="A9" s="30"/>
      <c r="B9" s="30"/>
      <c r="C9" s="30"/>
      <c r="D9" s="30"/>
      <c r="E9" s="30"/>
      <c r="F9" s="30"/>
      <c r="G9" s="30"/>
      <c r="H9" s="30"/>
      <c r="I9" s="30"/>
      <c r="J9" s="30"/>
      <c r="K9" s="12" t="s">
        <v>48</v>
      </c>
      <c r="L9" s="13">
        <f>L49+L50+L97+L98+L99+L101-Q101+L102-Q102+L103+L105+L106+L116+L117+L119+L120+L121+L123+L124+L125+L126+L127+L129+L130+L131+L133+L134+L135+L136+L137+L139+L140+L142+L143+L144+L145+L146+L147+L149+L150+L151+L152+L153+L154+L156+L157+L158+L160+L161+L163+L164+L165+L167+L168+L173+L174+L176+L177</f>
        <v>751241692.39999998</v>
      </c>
      <c r="M9" s="13">
        <f>M49+M50+M97+M98+M99+P101+P102+M103+M105+M106+M116+M117+M119+M120+M121+M123+M124+M125+M126+M127+M129+M130+M131+M133+M134+M135+M136+M137+M139+M140+M142+M143+M144+M145+M146+M147+M149+M150+M151+M152+M153+M154+M156+M157+M158+M160+M161+M163+M164+M165+M167+M168+M173+M174+M176+M177</f>
        <v>638555427.70000005</v>
      </c>
      <c r="N9" s="13">
        <f t="shared" ref="N9:S9" si="2">N49+N50+N97+N98+N99+N101+N102+N103+N105+N106+N116+N117+N119+N120+N121+N123+N124+N125+N126+N127+N129+N130+N131+N133+N134+N135+N136+N137+N139+N140+N142+N143+N144+N145+N146+N147+N149+N150+N151+N152+N153+N154+N156+N157+N158+N160+N161+N163+N164+N165+N167+N168+N173+N174+N176+N177</f>
        <v>0</v>
      </c>
      <c r="O9" s="13">
        <f t="shared" si="2"/>
        <v>0</v>
      </c>
      <c r="P9" s="13">
        <f>P49+P50+P97+P98+P99+P101+P102+P103+P105+P106+P116+P117+P119+P120+P121+P123+P124+P125+P126+P127+P129+P130+P131+P133+P134+P135+P136+P137+P139+P140+P142+P143+P144+P145+P146+P147+P149+P150+P151+P152+P153+P154+P156+P157+P158+P160+P161+P163+P164+P165+P167+P168+P173+P174+P176+P177</f>
        <v>638555427.70000005</v>
      </c>
      <c r="Q9" s="13">
        <f>0</f>
        <v>0</v>
      </c>
      <c r="R9" s="14">
        <f t="shared" ref="R9:R12" si="3">M9/L9</f>
        <v>0.849999985570556</v>
      </c>
      <c r="S9" s="13">
        <f t="shared" si="2"/>
        <v>0</v>
      </c>
      <c r="T9" s="13">
        <f>T49+T50+T97+T98+T99+T101+T102+T103+T105+T106+T116+T117+T119+T120+T121+T123+T124+T125+T126+T127+T129+T130+T131+T133+T134+T135+T136+T137+T139+T140+T142+T143+T144+T145+T146+T147+T149+T150+T151+T152+T153+T154+T156+T157+T158+T160+T161+T163+T164+T165+T167+T168+T173+T174+T176+T177</f>
        <v>112686264.7</v>
      </c>
      <c r="U9" s="13">
        <f>U49+U50+U97+U98+U99+U101+U102+U103+U105+U106+U116+U117+U119+U120+U121+U123+U124+U125+U126+U127+U129+U130+U131+U133+U134+U135+U136+U137+U139+U140+U142+U143+U144+U145+U146+U147+U149+U150+U151+U152+U153+U154+U156+U157+U158+U160+U161+U163+U164+U165+U167+U168+U173+U174+U176+U177</f>
        <v>107508806.7</v>
      </c>
      <c r="V9" s="14">
        <f t="shared" ref="V9:V12" si="4">U9/L9</f>
        <v>0.14310814720165552</v>
      </c>
      <c r="W9" s="13">
        <f>W49+W50+W97+W98+W99+W101+W102+W103+W105+W106+W116+W117+W119+W120+W121+W123+W124+W125+W126+W127+W129+W130+W131+W133+W134+W135+W136+W137+W139+W140+W142+W143+W144+W145+W146+W147+W149+W150+W151+W152+W153+W154+W156+W157+W158+W160+W161+W163+W164+W165+W167+W168+W173+W174+W176+W177</f>
        <v>0</v>
      </c>
      <c r="X9" s="14">
        <f t="shared" ref="X9:X11" si="5">W9/L9</f>
        <v>0</v>
      </c>
      <c r="Y9" s="13">
        <f>Y49+Y50+Y97+Y98+Y99+Y101+Y102+Y103+Y105+Y106+Y116+Y117+Y119+Y120+Y121+Y123+Y124+Y125+Y126+Y127+Y129+Y130+Y131+Y133+Y134+Y135+Y136+Y137+Y139+Y140+Y142+Y143+Y144+Y145+Y146+Y147+Y149+Y150+Y151+Y152+Y153+Y154+Y156+Y157+Y158+Y160+Y161+Y163+Y164+Y165+Y167+Y168+Y173+Y174+Y176+Y177</f>
        <v>5177458</v>
      </c>
      <c r="Z9" s="14">
        <f t="shared" ref="Z9:Z12" si="6">Y9/L9</f>
        <v>6.8918672277885947E-3</v>
      </c>
      <c r="AA9" s="13">
        <f>AA49+AA50+AA97+AA98+AA99+AA101+AA102+AA103+AA105+AA106+AA116+AA117+AA119+AA120+AA121+AA123+AA124+AA125+AA126+AA127+AA129+AA130+AA131+AA133+AA134+AA135+AA136+AA137+AA139+AA140+AA142+AA143+AA144+AA145+AA146+AA147+AA149+AA150+AA151+AA152+AA153+AA154+AA156+AA157+AA158+AA160+AA161+AA163+AA164+AA165+AA167+AA168+AA173+AA174+AA176+AA177</f>
        <v>35612052.951053165</v>
      </c>
      <c r="AB9" s="14">
        <f>AA9/P9</f>
        <v>5.5769713021348047E-2</v>
      </c>
      <c r="AC9" s="16">
        <f>AC49+AC50+AC97+AC98+AC99+AC101*($P$101/$M$101)+AC102*($P$102/$M$102)+AC103+AC105+AC106+AC116+AC117+AC119+AC120+AC121+AC123+AC124+AC125+AC126+AC127+AC129+AC130+AC131+AC133+AC134+AC135+AC136+AC137+AC139+AC140+AC142+AC143+AC144+AC145+AC146+AC147+AC149+AC150+AC151+AC152+AC153+AC154+AC156+AC157+AC158+AC160+AC161+AC163+AC164+AC165+AC167+AC168+AC173+AC174+AC176+AC177</f>
        <v>12389.939999999999</v>
      </c>
      <c r="AD9" s="16">
        <f t="shared" ref="AD9:BN9" si="7">AD49+AD50+AD97+AD98+AD99+AD101*($P$101/$M$101)+AD102*($P$102/$M$102)+AD103+AD105+AD106+AD116+AD117+AD119+AD120+AD121+AD123+AD124+AD125+AD126+AD127+AD129+AD130+AD131+AD133+AD134+AD135+AD136+AD137+AD139+AD140+AD142+AD143+AD144+AD145+AD146+AD147+AD149+AD150+AD151+AD152+AD153+AD154+AD156+AD157+AD158+AD160+AD161+AD163+AD164+AD165+AD167+AD168+AD173+AD174+AD176+AD177</f>
        <v>22241.170000000002</v>
      </c>
      <c r="AE9" s="13">
        <f t="shared" si="7"/>
        <v>8277417.5351093737</v>
      </c>
      <c r="AF9" s="16">
        <f t="shared" si="7"/>
        <v>8299658.7051093746</v>
      </c>
      <c r="AG9" s="13">
        <f t="shared" si="7"/>
        <v>4363192.5812256318</v>
      </c>
      <c r="AH9" s="16">
        <f t="shared" si="7"/>
        <v>12662851.286335012</v>
      </c>
      <c r="AI9" s="13">
        <f t="shared" si="7"/>
        <v>3425495.8149827644</v>
      </c>
      <c r="AJ9" s="16">
        <f t="shared" si="7"/>
        <v>16088347.101317775</v>
      </c>
      <c r="AK9" s="13">
        <f t="shared" si="7"/>
        <v>2044305.2742333331</v>
      </c>
      <c r="AL9" s="16">
        <f t="shared" si="7"/>
        <v>18132652.375551105</v>
      </c>
      <c r="AM9" s="13">
        <f t="shared" si="7"/>
        <v>3802873.8951336616</v>
      </c>
      <c r="AN9" s="16">
        <f t="shared" si="7"/>
        <v>21935526.270684771</v>
      </c>
      <c r="AO9" s="13">
        <f t="shared" si="7"/>
        <v>1892595.2050000001</v>
      </c>
      <c r="AP9" s="16">
        <f t="shared" si="7"/>
        <v>23828121.475684769</v>
      </c>
      <c r="AQ9" s="13">
        <f t="shared" si="7"/>
        <v>2552023.3131869021</v>
      </c>
      <c r="AR9" s="16">
        <f t="shared" si="7"/>
        <v>26380144.788871672</v>
      </c>
      <c r="AS9" s="13">
        <f t="shared" si="7"/>
        <v>4974004.2818686487</v>
      </c>
      <c r="AT9" s="16">
        <f t="shared" si="7"/>
        <v>31354149.070740324</v>
      </c>
      <c r="AU9" s="13">
        <f t="shared" si="7"/>
        <v>3430104.5225</v>
      </c>
      <c r="AV9" s="16">
        <f t="shared" si="7"/>
        <v>34784253.593240313</v>
      </c>
      <c r="AW9" s="13">
        <f t="shared" si="7"/>
        <v>3819119.494470038</v>
      </c>
      <c r="AX9" s="16">
        <f t="shared" si="7"/>
        <v>38603373.087710351</v>
      </c>
      <c r="AY9" s="13">
        <f t="shared" si="7"/>
        <v>5858595.0815319996</v>
      </c>
      <c r="AZ9" s="16">
        <f t="shared" si="7"/>
        <v>44461968.169242345</v>
      </c>
      <c r="BA9" s="16">
        <f t="shared" si="7"/>
        <v>44474358.10924235</v>
      </c>
      <c r="BB9" s="18">
        <f t="shared" si="7"/>
        <v>114579330.39509067</v>
      </c>
      <c r="BC9" s="16">
        <f t="shared" si="7"/>
        <v>159053688.50433302</v>
      </c>
      <c r="BD9" s="18">
        <f t="shared" si="7"/>
        <v>114278947.65786187</v>
      </c>
      <c r="BE9" s="16">
        <f t="shared" si="7"/>
        <v>273332636.16219485</v>
      </c>
      <c r="BF9" s="18">
        <f t="shared" si="7"/>
        <v>104874423.29284708</v>
      </c>
      <c r="BG9" s="16">
        <f t="shared" si="7"/>
        <v>378207059.455042</v>
      </c>
      <c r="BH9" s="18">
        <f t="shared" si="7"/>
        <v>100705376.68501575</v>
      </c>
      <c r="BI9" s="16">
        <f t="shared" si="7"/>
        <v>478912436.1400578</v>
      </c>
      <c r="BJ9" s="18">
        <f t="shared" si="7"/>
        <v>90456113.326186702</v>
      </c>
      <c r="BK9" s="16">
        <f t="shared" si="7"/>
        <v>569368549.46624434</v>
      </c>
      <c r="BL9" s="18">
        <f t="shared" si="7"/>
        <v>55365637.705636166</v>
      </c>
      <c r="BM9" s="16">
        <f t="shared" si="7"/>
        <v>624734187.17188036</v>
      </c>
      <c r="BN9" s="18">
        <f t="shared" si="7"/>
        <v>13821240.896466585</v>
      </c>
      <c r="BO9" s="16">
        <f>BO49+BO50+BO97+BO98+BO99+BO101*($P$101/$M$101)+BO102*($P$102/$M$102)+BO103+BO105+BO106+BO116+BO117+BO119+BO120+BO121+BO123+BO124+BO125+BO126+BO127+BO129+BO130+BO131+BO133+BO134+BO135+BO136+BO137+BO139+BO140+BO142+BO143+BO144+BO145+BO146+BO147+BO149+BO150+BO151+BO152+BO153+BO154+BO156+BO157+BO158+BO160+BO161+BO163+BO164+BO165+BO167+BO168+BO173+BO174+BO176+BO177</f>
        <v>638555428.0683471</v>
      </c>
      <c r="BP9" s="30"/>
    </row>
    <row r="10" spans="1:68" x14ac:dyDescent="0.25">
      <c r="A10" s="30"/>
      <c r="B10" s="30"/>
      <c r="C10" s="30"/>
      <c r="D10" s="30"/>
      <c r="E10" s="30"/>
      <c r="F10" s="30"/>
      <c r="G10" s="30"/>
      <c r="H10" s="30"/>
      <c r="I10" s="30"/>
      <c r="J10" s="30"/>
      <c r="K10" s="12" t="s">
        <v>49</v>
      </c>
      <c r="L10" s="13">
        <f>(L101+L102)*(($Q$101+$Q$102)/($L$101+$L$102))</f>
        <v>29010639</v>
      </c>
      <c r="M10" s="13">
        <f>Q101+Q102</f>
        <v>29010639</v>
      </c>
      <c r="N10" s="13">
        <f t="shared" ref="N10:W10" si="8">N101+N102</f>
        <v>0</v>
      </c>
      <c r="O10" s="13">
        <f t="shared" si="8"/>
        <v>0</v>
      </c>
      <c r="P10" s="13">
        <v>0</v>
      </c>
      <c r="Q10" s="13">
        <f t="shared" si="8"/>
        <v>29010639</v>
      </c>
      <c r="R10" s="14">
        <f t="shared" si="3"/>
        <v>1</v>
      </c>
      <c r="S10" s="13">
        <f t="shared" si="8"/>
        <v>0</v>
      </c>
      <c r="T10" s="13">
        <f>0</f>
        <v>0</v>
      </c>
      <c r="U10" s="13">
        <f>0</f>
        <v>0</v>
      </c>
      <c r="V10" s="14">
        <f t="shared" si="4"/>
        <v>0</v>
      </c>
      <c r="W10" s="13">
        <f t="shared" si="8"/>
        <v>0</v>
      </c>
      <c r="X10" s="14">
        <f t="shared" si="5"/>
        <v>0</v>
      </c>
      <c r="Y10" s="13">
        <f>0</f>
        <v>0</v>
      </c>
      <c r="Z10" s="14">
        <f t="shared" si="6"/>
        <v>0</v>
      </c>
      <c r="AA10" s="13">
        <f>0</f>
        <v>0</v>
      </c>
      <c r="AB10" s="14">
        <f>AA10/Q10</f>
        <v>0</v>
      </c>
      <c r="AC10" s="16">
        <f>AC101*($Q$101/$M$101)+AC102*($Q$102/$M$102)</f>
        <v>0</v>
      </c>
      <c r="AD10" s="16">
        <f t="shared" ref="AD10:BO10" si="9">AD101*($Q$101/$M$101)+AD102*($Q$102/$M$102)</f>
        <v>0</v>
      </c>
      <c r="AE10" s="13">
        <f t="shared" si="9"/>
        <v>3637905.0583906248</v>
      </c>
      <c r="AF10" s="16">
        <f t="shared" si="9"/>
        <v>3637905.0583906248</v>
      </c>
      <c r="AG10" s="13">
        <f t="shared" si="9"/>
        <v>1312309.5237743682</v>
      </c>
      <c r="AH10" s="16">
        <f t="shared" si="9"/>
        <v>4950214.5821649926</v>
      </c>
      <c r="AI10" s="13">
        <f t="shared" si="9"/>
        <v>1317410.5575172356</v>
      </c>
      <c r="AJ10" s="16">
        <f t="shared" si="9"/>
        <v>6267625.1396822277</v>
      </c>
      <c r="AK10" s="13">
        <f t="shared" si="9"/>
        <v>0</v>
      </c>
      <c r="AL10" s="16">
        <f t="shared" si="9"/>
        <v>6267625.1396822277</v>
      </c>
      <c r="AM10" s="13">
        <f t="shared" si="9"/>
        <v>634689.14486633812</v>
      </c>
      <c r="AN10" s="16">
        <f t="shared" si="9"/>
        <v>6902314.2845485667</v>
      </c>
      <c r="AO10" s="13">
        <f t="shared" si="9"/>
        <v>0</v>
      </c>
      <c r="AP10" s="16">
        <f t="shared" si="9"/>
        <v>6902314.2845485667</v>
      </c>
      <c r="AQ10" s="13">
        <f t="shared" si="9"/>
        <v>343590.08104643115</v>
      </c>
      <c r="AR10" s="16">
        <f t="shared" si="9"/>
        <v>7245904.365594998</v>
      </c>
      <c r="AS10" s="13">
        <f t="shared" si="9"/>
        <v>692545.02813135122</v>
      </c>
      <c r="AT10" s="16">
        <f t="shared" si="9"/>
        <v>7938449.3937263489</v>
      </c>
      <c r="AU10" s="13">
        <f t="shared" si="9"/>
        <v>0</v>
      </c>
      <c r="AV10" s="16">
        <f t="shared" si="9"/>
        <v>7938449.3937263489</v>
      </c>
      <c r="AW10" s="13">
        <f t="shared" si="9"/>
        <v>0</v>
      </c>
      <c r="AX10" s="16">
        <f t="shared" si="9"/>
        <v>7938449.3937263489</v>
      </c>
      <c r="AY10" s="13">
        <f t="shared" si="9"/>
        <v>1472113.9873781633</v>
      </c>
      <c r="AZ10" s="16">
        <f t="shared" si="9"/>
        <v>9410563.3811045103</v>
      </c>
      <c r="BA10" s="16">
        <f t="shared" si="9"/>
        <v>9410563.3811045103</v>
      </c>
      <c r="BB10" s="18">
        <f t="shared" si="9"/>
        <v>11017564.464202303</v>
      </c>
      <c r="BC10" s="16">
        <f t="shared" si="9"/>
        <v>20428127.845306814</v>
      </c>
      <c r="BD10" s="18">
        <f t="shared" si="9"/>
        <v>8582511.2390867006</v>
      </c>
      <c r="BE10" s="16">
        <f t="shared" si="9"/>
        <v>29010639.084393516</v>
      </c>
      <c r="BF10" s="18">
        <f t="shared" si="9"/>
        <v>0</v>
      </c>
      <c r="BG10" s="16">
        <f t="shared" si="9"/>
        <v>29010639.084393516</v>
      </c>
      <c r="BH10" s="18">
        <f t="shared" si="9"/>
        <v>0</v>
      </c>
      <c r="BI10" s="16">
        <f t="shared" si="9"/>
        <v>29010639.084393516</v>
      </c>
      <c r="BJ10" s="18">
        <f t="shared" si="9"/>
        <v>0</v>
      </c>
      <c r="BK10" s="16">
        <f t="shared" si="9"/>
        <v>29010639.084393516</v>
      </c>
      <c r="BL10" s="18">
        <f t="shared" si="9"/>
        <v>0</v>
      </c>
      <c r="BM10" s="16">
        <f t="shared" si="9"/>
        <v>29010639.084393516</v>
      </c>
      <c r="BN10" s="18">
        <f t="shared" si="9"/>
        <v>0</v>
      </c>
      <c r="BO10" s="16">
        <f t="shared" si="9"/>
        <v>29010639.084393516</v>
      </c>
      <c r="BP10" s="30"/>
    </row>
    <row r="11" spans="1:68" x14ac:dyDescent="0.25">
      <c r="A11" s="30"/>
      <c r="B11" s="30"/>
      <c r="C11" s="30"/>
      <c r="D11" s="30"/>
      <c r="E11" s="30"/>
      <c r="F11" s="30"/>
      <c r="G11" s="30"/>
      <c r="H11" s="30"/>
      <c r="I11" s="30"/>
      <c r="J11" s="30"/>
      <c r="K11" s="12" t="s">
        <v>50</v>
      </c>
      <c r="L11" s="13">
        <f>L51+L59+L61+L62+L68+L69+L71+L75+L76+L84+L85+L86+L87+L89+L90+L92+L93+L94+L182+L183</f>
        <v>1587546708.1378722</v>
      </c>
      <c r="M11" s="13">
        <f t="shared" ref="M11:BO11" si="10">M51+M59+M61+M62+M68+M69+M71+M75+M76+M84+M85+M86+M87+M89+M90+M92+M93+M94+M182+M183</f>
        <v>1349414695</v>
      </c>
      <c r="N11" s="13">
        <f t="shared" si="10"/>
        <v>1349414695</v>
      </c>
      <c r="O11" s="13">
        <f t="shared" si="10"/>
        <v>0</v>
      </c>
      <c r="P11" s="13">
        <f t="shared" si="10"/>
        <v>0</v>
      </c>
      <c r="Q11" s="13">
        <f t="shared" si="10"/>
        <v>0</v>
      </c>
      <c r="R11" s="14">
        <f t="shared" si="3"/>
        <v>0.84999999564284223</v>
      </c>
      <c r="S11" s="13">
        <f t="shared" si="10"/>
        <v>0</v>
      </c>
      <c r="T11" s="13">
        <f t="shared" si="10"/>
        <v>238132013.13787255</v>
      </c>
      <c r="U11" s="13">
        <f t="shared" si="10"/>
        <v>60021769</v>
      </c>
      <c r="V11" s="14">
        <f t="shared" si="4"/>
        <v>3.7807875946152848E-2</v>
      </c>
      <c r="W11" s="13">
        <f t="shared" si="10"/>
        <v>43880412.882970586</v>
      </c>
      <c r="X11" s="14">
        <f t="shared" si="5"/>
        <v>2.7640391717633637E-2</v>
      </c>
      <c r="Y11" s="13">
        <f t="shared" si="10"/>
        <v>134229831.25490198</v>
      </c>
      <c r="Z11" s="14">
        <f t="shared" si="6"/>
        <v>8.4551736693371446E-2</v>
      </c>
      <c r="AA11" s="13">
        <f t="shared" si="10"/>
        <v>80945516.609917536</v>
      </c>
      <c r="AB11" s="14">
        <f>AA11/N11</f>
        <v>5.9985649266934608E-2</v>
      </c>
      <c r="AC11" s="16">
        <f t="shared" si="10"/>
        <v>37121781.340000004</v>
      </c>
      <c r="AD11" s="16">
        <f t="shared" si="10"/>
        <v>2461283.0971991699</v>
      </c>
      <c r="AE11" s="13">
        <f t="shared" si="10"/>
        <v>18837051.2665</v>
      </c>
      <c r="AF11" s="16">
        <f t="shared" si="10"/>
        <v>21298334.363699168</v>
      </c>
      <c r="AG11" s="13">
        <f t="shared" si="10"/>
        <v>15000000</v>
      </c>
      <c r="AH11" s="16">
        <f t="shared" si="10"/>
        <v>36298334.363699168</v>
      </c>
      <c r="AI11" s="13">
        <f t="shared" si="10"/>
        <v>0</v>
      </c>
      <c r="AJ11" s="16">
        <f t="shared" si="10"/>
        <v>36298334.363699168</v>
      </c>
      <c r="AK11" s="13">
        <f t="shared" si="10"/>
        <v>8218752.5830499995</v>
      </c>
      <c r="AL11" s="16">
        <f t="shared" si="10"/>
        <v>44517086.946749166</v>
      </c>
      <c r="AM11" s="13">
        <f t="shared" si="10"/>
        <v>3000278.5817499999</v>
      </c>
      <c r="AN11" s="16">
        <f t="shared" si="10"/>
        <v>47517365.528499164</v>
      </c>
      <c r="AO11" s="13">
        <f t="shared" si="10"/>
        <v>54748.213349999998</v>
      </c>
      <c r="AP11" s="16">
        <f t="shared" si="10"/>
        <v>47572113.741849162</v>
      </c>
      <c r="AQ11" s="13">
        <f t="shared" si="10"/>
        <v>19237910.223749999</v>
      </c>
      <c r="AR11" s="16">
        <f t="shared" si="10"/>
        <v>66810023.965599172</v>
      </c>
      <c r="AS11" s="13">
        <f t="shared" si="10"/>
        <v>1563015.3599999999</v>
      </c>
      <c r="AT11" s="16">
        <f t="shared" si="10"/>
        <v>68373039.325599164</v>
      </c>
      <c r="AU11" s="13">
        <f t="shared" si="10"/>
        <v>959881.11581172002</v>
      </c>
      <c r="AV11" s="16">
        <f t="shared" si="10"/>
        <v>69332920.441410884</v>
      </c>
      <c r="AW11" s="13">
        <f t="shared" si="10"/>
        <v>13078436.644099999</v>
      </c>
      <c r="AX11" s="16">
        <f t="shared" si="10"/>
        <v>82411357.085510895</v>
      </c>
      <c r="AY11" s="13">
        <f t="shared" si="10"/>
        <v>9341190.4827289321</v>
      </c>
      <c r="AZ11" s="16">
        <f t="shared" si="10"/>
        <v>91752547.568239823</v>
      </c>
      <c r="BA11" s="16">
        <f t="shared" si="10"/>
        <v>128874328.90823983</v>
      </c>
      <c r="BB11" s="18">
        <f t="shared" si="10"/>
        <v>182895778.13016394</v>
      </c>
      <c r="BC11" s="16">
        <f t="shared" si="10"/>
        <v>311770107.03840375</v>
      </c>
      <c r="BD11" s="18">
        <f t="shared" si="10"/>
        <v>189520958.52771315</v>
      </c>
      <c r="BE11" s="16">
        <f t="shared" si="10"/>
        <v>501291065.56611687</v>
      </c>
      <c r="BF11" s="18">
        <f t="shared" si="10"/>
        <v>259883270.90848288</v>
      </c>
      <c r="BG11" s="16">
        <f t="shared" si="10"/>
        <v>761174336.47459972</v>
      </c>
      <c r="BH11" s="18">
        <f t="shared" si="10"/>
        <v>203931364.76781708</v>
      </c>
      <c r="BI11" s="16">
        <f t="shared" si="10"/>
        <v>965105701.24241674</v>
      </c>
      <c r="BJ11" s="18">
        <f t="shared" si="10"/>
        <v>168083259.82632867</v>
      </c>
      <c r="BK11" s="16">
        <f t="shared" si="10"/>
        <v>1133188961.0687456</v>
      </c>
      <c r="BL11" s="18">
        <f t="shared" si="10"/>
        <v>114332115.03926499</v>
      </c>
      <c r="BM11" s="16">
        <f t="shared" si="10"/>
        <v>1247521076.1080108</v>
      </c>
      <c r="BN11" s="18">
        <f t="shared" si="10"/>
        <v>101893619.29127742</v>
      </c>
      <c r="BO11" s="16">
        <f t="shared" si="10"/>
        <v>1349414695.3992879</v>
      </c>
      <c r="BP11" s="30"/>
    </row>
    <row r="12" spans="1:68" x14ac:dyDescent="0.25">
      <c r="A12" s="31"/>
      <c r="B12" s="31"/>
      <c r="C12" s="31"/>
      <c r="D12" s="31"/>
      <c r="E12" s="31"/>
      <c r="F12" s="31"/>
      <c r="G12" s="31"/>
      <c r="H12" s="31"/>
      <c r="I12" s="31"/>
      <c r="J12" s="31"/>
      <c r="K12" s="12" t="s">
        <v>51</v>
      </c>
      <c r="L12" s="13">
        <f>L11+L10+L9+L8</f>
        <v>5255154869.6172848</v>
      </c>
      <c r="M12" s="13">
        <f t="shared" ref="M12:BO12" si="11">M11+M10+M9+M8</f>
        <v>4471233212.6999998</v>
      </c>
      <c r="N12" s="13">
        <f t="shared" si="11"/>
        <v>1349414695</v>
      </c>
      <c r="O12" s="13">
        <f t="shared" si="11"/>
        <v>2401252451</v>
      </c>
      <c r="P12" s="13">
        <f t="shared" si="11"/>
        <v>638555427.70000005</v>
      </c>
      <c r="Q12" s="13">
        <f t="shared" si="11"/>
        <v>29010639</v>
      </c>
      <c r="R12" s="14">
        <f t="shared" si="3"/>
        <v>0.85082805809405659</v>
      </c>
      <c r="S12" s="13">
        <f t="shared" si="11"/>
        <v>53000000</v>
      </c>
      <c r="T12" s="13">
        <f t="shared" si="11"/>
        <v>783921656.91728437</v>
      </c>
      <c r="U12" s="13">
        <f t="shared" si="11"/>
        <v>418172451.22941172</v>
      </c>
      <c r="V12" s="14">
        <f t="shared" si="4"/>
        <v>7.9573763591074875E-2</v>
      </c>
      <c r="W12" s="13">
        <f t="shared" si="11"/>
        <v>135716091.43297058</v>
      </c>
      <c r="X12" s="14">
        <f>W12/L12</f>
        <v>2.5825326712560676E-2</v>
      </c>
      <c r="Y12" s="13">
        <f t="shared" si="11"/>
        <v>230033114.25490198</v>
      </c>
      <c r="Z12" s="14">
        <f t="shared" si="6"/>
        <v>4.3772851602307677E-2</v>
      </c>
      <c r="AA12" s="13">
        <f t="shared" si="11"/>
        <v>260171629.76535037</v>
      </c>
      <c r="AB12" s="14">
        <f>AA12/(N11+O8+P9+Q10)</f>
        <v>5.8885897878251305E-2</v>
      </c>
      <c r="AC12" s="16">
        <f t="shared" si="11"/>
        <v>37134171.280000001</v>
      </c>
      <c r="AD12" s="16">
        <f t="shared" si="11"/>
        <v>2483524.2671991698</v>
      </c>
      <c r="AE12" s="13">
        <f t="shared" si="11"/>
        <v>31538344.189999998</v>
      </c>
      <c r="AF12" s="16">
        <f t="shared" si="11"/>
        <v>34021868.457199164</v>
      </c>
      <c r="AG12" s="13">
        <f t="shared" si="11"/>
        <v>21037253.257073734</v>
      </c>
      <c r="AH12" s="16">
        <f t="shared" si="11"/>
        <v>55059121.714272909</v>
      </c>
      <c r="AI12" s="13">
        <f t="shared" si="11"/>
        <v>5345824.9592895554</v>
      </c>
      <c r="AJ12" s="16">
        <f t="shared" si="11"/>
        <v>60404946.673562452</v>
      </c>
      <c r="AK12" s="13">
        <f t="shared" si="11"/>
        <v>11647293.443288701</v>
      </c>
      <c r="AL12" s="16">
        <f t="shared" si="11"/>
        <v>72052240.116851151</v>
      </c>
      <c r="AM12" s="13">
        <f t="shared" si="11"/>
        <v>9955224.5206378661</v>
      </c>
      <c r="AN12" s="16">
        <f t="shared" si="11"/>
        <v>82007464.637489021</v>
      </c>
      <c r="AO12" s="13">
        <f t="shared" si="11"/>
        <v>4539651.5262759347</v>
      </c>
      <c r="AP12" s="16">
        <f t="shared" si="11"/>
        <v>86547116.163764954</v>
      </c>
      <c r="AQ12" s="13">
        <f t="shared" si="11"/>
        <v>55018479.456910357</v>
      </c>
      <c r="AR12" s="16">
        <f t="shared" si="11"/>
        <v>141565595.62067533</v>
      </c>
      <c r="AS12" s="13">
        <f t="shared" si="11"/>
        <v>40020862.635030925</v>
      </c>
      <c r="AT12" s="16">
        <f t="shared" si="11"/>
        <v>181586458.25570625</v>
      </c>
      <c r="AU12" s="13">
        <f t="shared" si="11"/>
        <v>29519480.730581142</v>
      </c>
      <c r="AV12" s="16">
        <f t="shared" si="11"/>
        <v>211105938.98628739</v>
      </c>
      <c r="AW12" s="13">
        <f t="shared" si="11"/>
        <v>45990330.405487925</v>
      </c>
      <c r="AX12" s="16">
        <f t="shared" si="11"/>
        <v>257096269.39177531</v>
      </c>
      <c r="AY12" s="13">
        <f t="shared" si="11"/>
        <v>57861389.743301772</v>
      </c>
      <c r="AZ12" s="16">
        <f t="shared" si="11"/>
        <v>314957659.13507712</v>
      </c>
      <c r="BA12" s="16">
        <f t="shared" si="11"/>
        <v>352091830.41507709</v>
      </c>
      <c r="BB12" s="18">
        <f t="shared" si="11"/>
        <v>732149528.17639256</v>
      </c>
      <c r="BC12" s="16">
        <f t="shared" si="11"/>
        <v>1084241358.5914698</v>
      </c>
      <c r="BD12" s="18">
        <f t="shared" si="11"/>
        <v>765933770.37374663</v>
      </c>
      <c r="BE12" s="16">
        <f t="shared" si="11"/>
        <v>1850175128.9652162</v>
      </c>
      <c r="BF12" s="18">
        <f t="shared" si="11"/>
        <v>705170935.32924819</v>
      </c>
      <c r="BG12" s="16">
        <f t="shared" si="11"/>
        <v>2555346064.2944651</v>
      </c>
      <c r="BH12" s="18">
        <f t="shared" si="11"/>
        <v>667008623.00398171</v>
      </c>
      <c r="BI12" s="16">
        <f t="shared" si="11"/>
        <v>3222354687.2984462</v>
      </c>
      <c r="BJ12" s="18">
        <f t="shared" si="11"/>
        <v>536544305.69068795</v>
      </c>
      <c r="BK12" s="16">
        <f t="shared" si="11"/>
        <v>3758898992.9891343</v>
      </c>
      <c r="BL12" s="18">
        <f t="shared" si="11"/>
        <v>424621404.27717483</v>
      </c>
      <c r="BM12" s="16">
        <f t="shared" si="11"/>
        <v>4183520397.2663088</v>
      </c>
      <c r="BN12" s="18">
        <f t="shared" si="11"/>
        <v>234712815.80041215</v>
      </c>
      <c r="BO12" s="16">
        <f t="shared" si="11"/>
        <v>4418233213.066721</v>
      </c>
      <c r="BP12" s="31"/>
    </row>
    <row r="13" spans="1:68" x14ac:dyDescent="0.25">
      <c r="A13" s="1"/>
      <c r="B13" s="1"/>
      <c r="C13" s="1"/>
      <c r="D13" s="1">
        <v>1</v>
      </c>
      <c r="E13" s="1"/>
      <c r="F13" s="1"/>
      <c r="G13" s="1"/>
      <c r="H13" s="1"/>
      <c r="I13" s="1"/>
      <c r="J13" s="1">
        <v>2</v>
      </c>
      <c r="K13" s="1">
        <v>3</v>
      </c>
      <c r="L13" s="1"/>
      <c r="M13" s="1">
        <v>4</v>
      </c>
      <c r="N13" s="1"/>
      <c r="O13" s="1"/>
      <c r="P13" s="1"/>
      <c r="Q13" s="1"/>
      <c r="R13" s="1"/>
      <c r="S13" s="1">
        <v>5</v>
      </c>
      <c r="T13" s="1"/>
      <c r="U13" s="1"/>
      <c r="V13" s="1"/>
      <c r="W13" s="1"/>
      <c r="X13" s="1"/>
      <c r="Y13" s="1"/>
      <c r="Z13" s="1"/>
      <c r="AA13" s="1"/>
      <c r="AB13" s="1"/>
      <c r="AC13" s="1">
        <v>6</v>
      </c>
      <c r="AD13" s="1">
        <v>7</v>
      </c>
      <c r="AE13" s="1"/>
      <c r="AF13" s="1">
        <v>8</v>
      </c>
      <c r="AG13" s="1"/>
      <c r="AH13" s="1">
        <v>9</v>
      </c>
      <c r="AI13" s="1"/>
      <c r="AJ13" s="1">
        <v>10</v>
      </c>
      <c r="AK13" s="1"/>
      <c r="AL13" s="1">
        <v>11</v>
      </c>
      <c r="AM13" s="1"/>
      <c r="AN13" s="1">
        <v>12</v>
      </c>
      <c r="AO13" s="1"/>
      <c r="AP13" s="1">
        <v>13</v>
      </c>
      <c r="AQ13" s="1"/>
      <c r="AR13" s="1">
        <v>14</v>
      </c>
      <c r="AS13" s="1"/>
      <c r="AT13" s="1">
        <v>15</v>
      </c>
      <c r="AU13" s="1"/>
      <c r="AV13" s="1">
        <v>16</v>
      </c>
      <c r="AW13" s="1"/>
      <c r="AX13" s="1">
        <v>17</v>
      </c>
      <c r="AY13" s="1"/>
      <c r="AZ13" s="1">
        <v>18</v>
      </c>
      <c r="BA13" s="1">
        <v>19</v>
      </c>
      <c r="BB13" s="1"/>
      <c r="BC13" s="1"/>
      <c r="BD13" s="1"/>
      <c r="BE13" s="1"/>
      <c r="BF13" s="1"/>
      <c r="BG13" s="1"/>
      <c r="BH13" s="1"/>
      <c r="BI13" s="1"/>
      <c r="BJ13" s="1"/>
      <c r="BK13" s="1"/>
      <c r="BL13" s="1"/>
      <c r="BM13" s="1"/>
      <c r="BN13" s="1"/>
      <c r="BO13" s="1">
        <v>20</v>
      </c>
      <c r="BP13" s="1"/>
    </row>
    <row r="14" spans="1:68" ht="47.25" hidden="1" outlineLevel="1" x14ac:dyDescent="0.25">
      <c r="A14" s="2">
        <v>1</v>
      </c>
      <c r="B14" s="2">
        <v>1</v>
      </c>
      <c r="C14" s="3" t="s">
        <v>53</v>
      </c>
      <c r="D14" s="4" t="s">
        <v>54</v>
      </c>
      <c r="E14" s="5" t="s">
        <v>55</v>
      </c>
      <c r="F14" s="5" t="s">
        <v>56</v>
      </c>
      <c r="G14" s="5" t="s">
        <v>57</v>
      </c>
      <c r="H14" s="5" t="s">
        <v>58</v>
      </c>
      <c r="I14" s="5" t="s">
        <v>59</v>
      </c>
      <c r="J14" s="5" t="s">
        <v>60</v>
      </c>
      <c r="K14" s="5" t="s">
        <v>47</v>
      </c>
      <c r="L14" s="6">
        <v>76512873</v>
      </c>
      <c r="M14" s="6">
        <v>65035942</v>
      </c>
      <c r="N14" s="6">
        <v>0</v>
      </c>
      <c r="O14" s="6">
        <v>65035942</v>
      </c>
      <c r="P14" s="6">
        <v>0</v>
      </c>
      <c r="Q14" s="6">
        <v>0</v>
      </c>
      <c r="R14" s="7">
        <v>0.84999999934651516</v>
      </c>
      <c r="S14" s="6">
        <v>0</v>
      </c>
      <c r="T14" s="6">
        <v>11476931</v>
      </c>
      <c r="U14" s="6">
        <v>1851931</v>
      </c>
      <c r="V14" s="7">
        <v>2.420417542025902E-2</v>
      </c>
      <c r="W14" s="6">
        <v>0</v>
      </c>
      <c r="X14" s="7">
        <v>0</v>
      </c>
      <c r="Y14" s="6">
        <v>9625000</v>
      </c>
      <c r="Z14" s="7">
        <v>0.1257958252332258</v>
      </c>
      <c r="AA14" s="6">
        <v>3966883.0756243588</v>
      </c>
      <c r="AB14" s="7">
        <v>6.0995242840095387E-2</v>
      </c>
      <c r="AC14" s="8">
        <v>0</v>
      </c>
      <c r="AD14" s="8">
        <v>0</v>
      </c>
      <c r="AE14" s="8">
        <v>0</v>
      </c>
      <c r="AF14" s="8">
        <v>0</v>
      </c>
      <c r="AG14" s="8">
        <v>0</v>
      </c>
      <c r="AH14" s="8">
        <v>0</v>
      </c>
      <c r="AI14" s="8">
        <v>0</v>
      </c>
      <c r="AJ14" s="8">
        <v>0</v>
      </c>
      <c r="AK14" s="8">
        <v>0</v>
      </c>
      <c r="AL14" s="8">
        <v>0</v>
      </c>
      <c r="AM14" s="8">
        <v>0</v>
      </c>
      <c r="AN14" s="8">
        <v>0</v>
      </c>
      <c r="AO14" s="8">
        <v>0</v>
      </c>
      <c r="AP14" s="8">
        <v>0</v>
      </c>
      <c r="AQ14" s="8">
        <v>833696.59839845682</v>
      </c>
      <c r="AR14" s="8">
        <v>833696.59839845682</v>
      </c>
      <c r="AS14" s="8">
        <v>562129.6044741621</v>
      </c>
      <c r="AT14" s="8">
        <v>1395826.202872619</v>
      </c>
      <c r="AU14" s="8">
        <v>1270933.5315656995</v>
      </c>
      <c r="AV14" s="8">
        <v>2666759.7344383188</v>
      </c>
      <c r="AW14" s="8">
        <v>945053.13885654579</v>
      </c>
      <c r="AX14" s="8">
        <v>3611812.8732948648</v>
      </c>
      <c r="AY14" s="8">
        <v>1488187.1267051352</v>
      </c>
      <c r="AZ14" s="8">
        <v>5100000</v>
      </c>
      <c r="BA14" s="8">
        <v>5100000</v>
      </c>
      <c r="BB14" s="8">
        <v>7719664.0370272528</v>
      </c>
      <c r="BC14" s="8">
        <v>12819664.037027253</v>
      </c>
      <c r="BD14" s="8">
        <v>7455635.8472651476</v>
      </c>
      <c r="BE14" s="8">
        <v>20275299.884292401</v>
      </c>
      <c r="BF14" s="8">
        <v>12586671.000036573</v>
      </c>
      <c r="BG14" s="8">
        <v>32861970.884328976</v>
      </c>
      <c r="BH14" s="8">
        <v>9940366.7076731399</v>
      </c>
      <c r="BI14" s="8">
        <v>42802337.592002116</v>
      </c>
      <c r="BJ14" s="8">
        <v>11602038.859631145</v>
      </c>
      <c r="BK14" s="8">
        <v>54404376.45163326</v>
      </c>
      <c r="BL14" s="8">
        <v>7334603.6696810359</v>
      </c>
      <c r="BM14" s="8">
        <v>61738980.121314295</v>
      </c>
      <c r="BN14" s="8">
        <v>3296962.0731482757</v>
      </c>
      <c r="BO14" s="8">
        <v>65035942.194462568</v>
      </c>
      <c r="BP14" s="9" t="s">
        <v>61</v>
      </c>
    </row>
    <row r="15" spans="1:68" ht="47.25" hidden="1" outlineLevel="1" x14ac:dyDescent="0.25">
      <c r="A15" s="2">
        <v>1</v>
      </c>
      <c r="B15" s="2">
        <v>1</v>
      </c>
      <c r="C15" s="3" t="s">
        <v>53</v>
      </c>
      <c r="D15" s="4" t="s">
        <v>54</v>
      </c>
      <c r="E15" s="5" t="s">
        <v>55</v>
      </c>
      <c r="F15" s="5" t="s">
        <v>62</v>
      </c>
      <c r="G15" s="5" t="s">
        <v>63</v>
      </c>
      <c r="H15" s="5" t="s">
        <v>58</v>
      </c>
      <c r="I15" s="5" t="s">
        <v>64</v>
      </c>
      <c r="J15" s="5" t="s">
        <v>60</v>
      </c>
      <c r="K15" s="5" t="s">
        <v>47</v>
      </c>
      <c r="L15" s="6">
        <v>64029231</v>
      </c>
      <c r="M15" s="6">
        <v>54424846</v>
      </c>
      <c r="N15" s="6">
        <v>0</v>
      </c>
      <c r="O15" s="6">
        <v>54424846</v>
      </c>
      <c r="P15" s="6">
        <v>0</v>
      </c>
      <c r="Q15" s="6">
        <v>0</v>
      </c>
      <c r="R15" s="7">
        <v>0.84999999453374664</v>
      </c>
      <c r="S15" s="6">
        <v>0</v>
      </c>
      <c r="T15" s="6">
        <v>9604385</v>
      </c>
      <c r="U15" s="6">
        <v>6404385</v>
      </c>
      <c r="V15" s="7">
        <v>0.10002283175945062</v>
      </c>
      <c r="W15" s="6">
        <v>0</v>
      </c>
      <c r="X15" s="7">
        <v>0</v>
      </c>
      <c r="Y15" s="6">
        <v>3200000</v>
      </c>
      <c r="Z15" s="7">
        <v>4.9977173706802755E-2</v>
      </c>
      <c r="AA15" s="6">
        <v>3319656.6983047943</v>
      </c>
      <c r="AB15" s="7">
        <v>6.0995242840095387E-2</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c r="AW15" s="8">
        <v>0</v>
      </c>
      <c r="AX15" s="8">
        <v>0</v>
      </c>
      <c r="AY15" s="8">
        <v>0</v>
      </c>
      <c r="AZ15" s="8">
        <v>0</v>
      </c>
      <c r="BA15" s="8">
        <v>0</v>
      </c>
      <c r="BB15" s="8">
        <v>7093799.2632299447</v>
      </c>
      <c r="BC15" s="8">
        <v>7093799.2632299447</v>
      </c>
      <c r="BD15" s="8">
        <v>6909728.9500380643</v>
      </c>
      <c r="BE15" s="8">
        <v>14003528.213268008</v>
      </c>
      <c r="BF15" s="8">
        <v>11358921.582093781</v>
      </c>
      <c r="BG15" s="8">
        <v>25362449.795361787</v>
      </c>
      <c r="BH15" s="8">
        <v>9136045.783795746</v>
      </c>
      <c r="BI15" s="8">
        <v>34498495.579157531</v>
      </c>
      <c r="BJ15" s="8">
        <v>8776406.4600328729</v>
      </c>
      <c r="BK15" s="8">
        <v>43274902.039190404</v>
      </c>
      <c r="BL15" s="8">
        <v>6874055.9966995697</v>
      </c>
      <c r="BM15" s="8">
        <v>50148958.035889976</v>
      </c>
      <c r="BN15" s="8">
        <v>4275887.9641100066</v>
      </c>
      <c r="BO15" s="8">
        <v>54424845.999999985</v>
      </c>
      <c r="BP15" s="9" t="s">
        <v>65</v>
      </c>
    </row>
    <row r="16" spans="1:68" ht="47.25" hidden="1" outlineLevel="1" x14ac:dyDescent="0.25">
      <c r="A16" s="2">
        <v>1</v>
      </c>
      <c r="B16" s="2">
        <v>1</v>
      </c>
      <c r="C16" s="3" t="s">
        <v>53</v>
      </c>
      <c r="D16" s="4" t="s">
        <v>54</v>
      </c>
      <c r="E16" s="5" t="s">
        <v>55</v>
      </c>
      <c r="F16" s="5" t="s">
        <v>66</v>
      </c>
      <c r="G16" s="5" t="s">
        <v>67</v>
      </c>
      <c r="H16" s="5" t="s">
        <v>58</v>
      </c>
      <c r="I16" s="5" t="s">
        <v>59</v>
      </c>
      <c r="J16" s="5" t="s">
        <v>60</v>
      </c>
      <c r="K16" s="5" t="s">
        <v>47</v>
      </c>
      <c r="L16" s="6">
        <v>34000000</v>
      </c>
      <c r="M16" s="6">
        <v>28900000</v>
      </c>
      <c r="N16" s="6">
        <v>0</v>
      </c>
      <c r="O16" s="6">
        <v>28900000</v>
      </c>
      <c r="P16" s="6">
        <v>0</v>
      </c>
      <c r="Q16" s="6">
        <v>0</v>
      </c>
      <c r="R16" s="7">
        <v>0.85</v>
      </c>
      <c r="S16" s="6">
        <v>0</v>
      </c>
      <c r="T16" s="6">
        <v>5100000</v>
      </c>
      <c r="U16" s="6">
        <v>1972000</v>
      </c>
      <c r="V16" s="7">
        <v>5.8000000000000003E-2</v>
      </c>
      <c r="W16" s="6">
        <v>0</v>
      </c>
      <c r="X16" s="7">
        <v>0</v>
      </c>
      <c r="Y16" s="6">
        <v>3128000</v>
      </c>
      <c r="Z16" s="7">
        <v>9.1999999999999998E-2</v>
      </c>
      <c r="AA16" s="6">
        <v>1762762.5180787568</v>
      </c>
      <c r="AB16" s="7">
        <v>6.0995242840095387E-2</v>
      </c>
      <c r="AC16" s="8">
        <v>0</v>
      </c>
      <c r="AD16" s="8">
        <v>0</v>
      </c>
      <c r="AE16" s="8">
        <v>0</v>
      </c>
      <c r="AF16" s="8">
        <v>0</v>
      </c>
      <c r="AG16" s="8">
        <v>0</v>
      </c>
      <c r="AH16" s="8">
        <v>0</v>
      </c>
      <c r="AI16" s="8">
        <v>0</v>
      </c>
      <c r="AJ16" s="8">
        <v>0</v>
      </c>
      <c r="AK16" s="8">
        <v>0</v>
      </c>
      <c r="AL16" s="8">
        <v>0</v>
      </c>
      <c r="AM16" s="8">
        <v>0</v>
      </c>
      <c r="AN16" s="8">
        <v>0</v>
      </c>
      <c r="AO16" s="8">
        <v>0</v>
      </c>
      <c r="AP16" s="8">
        <v>0</v>
      </c>
      <c r="AQ16" s="8">
        <v>0</v>
      </c>
      <c r="AR16" s="8">
        <v>0</v>
      </c>
      <c r="AS16" s="8">
        <v>0</v>
      </c>
      <c r="AT16" s="8">
        <v>0</v>
      </c>
      <c r="AU16" s="8">
        <v>0</v>
      </c>
      <c r="AV16" s="8">
        <v>0</v>
      </c>
      <c r="AW16" s="8">
        <v>0</v>
      </c>
      <c r="AX16" s="8">
        <v>0</v>
      </c>
      <c r="AY16" s="8">
        <v>0</v>
      </c>
      <c r="AZ16" s="8">
        <v>0</v>
      </c>
      <c r="BA16" s="8">
        <v>0</v>
      </c>
      <c r="BB16" s="8">
        <v>2847473.8222579295</v>
      </c>
      <c r="BC16" s="8">
        <v>2847473.8222579295</v>
      </c>
      <c r="BD16" s="8">
        <v>2902623.6720264317</v>
      </c>
      <c r="BE16" s="8">
        <v>5750097.4942843616</v>
      </c>
      <c r="BF16" s="8">
        <v>5265264.4818424992</v>
      </c>
      <c r="BG16" s="8">
        <v>11015361.976126861</v>
      </c>
      <c r="BH16" s="8">
        <v>4084857.7180686332</v>
      </c>
      <c r="BI16" s="8">
        <v>15100219.694195494</v>
      </c>
      <c r="BJ16" s="8">
        <v>4826060.8567274157</v>
      </c>
      <c r="BK16" s="8">
        <v>19926280.550922908</v>
      </c>
      <c r="BL16" s="8">
        <v>5740751.9160474865</v>
      </c>
      <c r="BM16" s="8">
        <v>25667032.466970395</v>
      </c>
      <c r="BN16" s="8">
        <v>3232967.5330296056</v>
      </c>
      <c r="BO16" s="8">
        <v>28900000</v>
      </c>
      <c r="BP16" s="9" t="s">
        <v>68</v>
      </c>
    </row>
    <row r="17" spans="1:68" ht="47.25" hidden="1" outlineLevel="1" x14ac:dyDescent="0.25">
      <c r="A17" s="2">
        <v>1</v>
      </c>
      <c r="B17" s="2">
        <v>1</v>
      </c>
      <c r="C17" s="3" t="s">
        <v>53</v>
      </c>
      <c r="D17" s="4" t="s">
        <v>54</v>
      </c>
      <c r="E17" s="5" t="s">
        <v>55</v>
      </c>
      <c r="F17" s="5" t="s">
        <v>69</v>
      </c>
      <c r="G17" s="5" t="s">
        <v>70</v>
      </c>
      <c r="H17" s="5" t="s">
        <v>58</v>
      </c>
      <c r="I17" s="5" t="s">
        <v>64</v>
      </c>
      <c r="J17" s="5" t="s">
        <v>60</v>
      </c>
      <c r="K17" s="5" t="s">
        <v>47</v>
      </c>
      <c r="L17" s="6">
        <v>115252616</v>
      </c>
      <c r="M17" s="6">
        <v>97964724</v>
      </c>
      <c r="N17" s="6">
        <v>0</v>
      </c>
      <c r="O17" s="6">
        <v>97964724</v>
      </c>
      <c r="P17" s="6">
        <v>0</v>
      </c>
      <c r="Q17" s="6">
        <v>0</v>
      </c>
      <c r="R17" s="7">
        <v>0.85000000347063709</v>
      </c>
      <c r="S17" s="6">
        <v>0</v>
      </c>
      <c r="T17" s="6">
        <v>17287892</v>
      </c>
      <c r="U17" s="6">
        <v>17287892</v>
      </c>
      <c r="V17" s="7">
        <v>0.14999999652936294</v>
      </c>
      <c r="W17" s="6">
        <v>0</v>
      </c>
      <c r="X17" s="7">
        <v>0</v>
      </c>
      <c r="Y17" s="6">
        <v>0</v>
      </c>
      <c r="Z17" s="7">
        <v>0</v>
      </c>
      <c r="AA17" s="6">
        <v>5975382.1301429207</v>
      </c>
      <c r="AB17" s="7">
        <v>6.0995242840095387E-2</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c r="AX17" s="8">
        <v>0</v>
      </c>
      <c r="AY17" s="8">
        <v>0</v>
      </c>
      <c r="AZ17" s="8">
        <v>0</v>
      </c>
      <c r="BA17" s="8">
        <v>0</v>
      </c>
      <c r="BB17" s="8">
        <v>9625250.9572160859</v>
      </c>
      <c r="BC17" s="8">
        <v>9625250.9572160859</v>
      </c>
      <c r="BD17" s="8">
        <v>9811672.7392620649</v>
      </c>
      <c r="BE17" s="8">
        <v>19436923.696478151</v>
      </c>
      <c r="BF17" s="8">
        <v>17798053.698581018</v>
      </c>
      <c r="BG17" s="8">
        <v>37234977.395059168</v>
      </c>
      <c r="BH17" s="8">
        <v>13807951.579254292</v>
      </c>
      <c r="BI17" s="8">
        <v>51042928.97431346</v>
      </c>
      <c r="BJ17" s="8">
        <v>17981123.687018707</v>
      </c>
      <c r="BK17" s="8">
        <v>69024052.66133216</v>
      </c>
      <c r="BL17" s="8">
        <v>19668799.388764571</v>
      </c>
      <c r="BM17" s="8">
        <v>88692852.050096735</v>
      </c>
      <c r="BN17" s="8">
        <v>9271871.9499032628</v>
      </c>
      <c r="BO17" s="8">
        <v>97964724</v>
      </c>
      <c r="BP17" s="9" t="s">
        <v>68</v>
      </c>
    </row>
    <row r="18" spans="1:68" ht="47.25" hidden="1" outlineLevel="1" x14ac:dyDescent="0.25">
      <c r="A18" s="2">
        <v>1</v>
      </c>
      <c r="B18" s="2">
        <v>1</v>
      </c>
      <c r="C18" s="3" t="s">
        <v>53</v>
      </c>
      <c r="D18" s="4" t="s">
        <v>54</v>
      </c>
      <c r="E18" s="5" t="s">
        <v>55</v>
      </c>
      <c r="F18" s="5" t="s">
        <v>71</v>
      </c>
      <c r="G18" s="5" t="s">
        <v>72</v>
      </c>
      <c r="H18" s="5" t="s">
        <v>58</v>
      </c>
      <c r="I18" s="5" t="s">
        <v>64</v>
      </c>
      <c r="J18" s="5" t="s">
        <v>60</v>
      </c>
      <c r="K18" s="5" t="s">
        <v>47</v>
      </c>
      <c r="L18" s="6">
        <v>32552786</v>
      </c>
      <c r="M18" s="6">
        <v>27669868</v>
      </c>
      <c r="N18" s="6">
        <v>0</v>
      </c>
      <c r="O18" s="6">
        <v>27669868</v>
      </c>
      <c r="P18" s="6">
        <v>0</v>
      </c>
      <c r="Q18" s="6">
        <v>0</v>
      </c>
      <c r="R18" s="7">
        <v>0.84999999692806627</v>
      </c>
      <c r="S18" s="6">
        <v>0</v>
      </c>
      <c r="T18" s="6">
        <v>4882918</v>
      </c>
      <c r="U18" s="6">
        <v>4882918</v>
      </c>
      <c r="V18" s="7">
        <v>0.1500000030719337</v>
      </c>
      <c r="W18" s="6">
        <v>0</v>
      </c>
      <c r="X18" s="7">
        <v>0</v>
      </c>
      <c r="Y18" s="6">
        <v>0</v>
      </c>
      <c r="Z18" s="7">
        <v>0</v>
      </c>
      <c r="AA18" s="6">
        <v>1687730.3180133845</v>
      </c>
      <c r="AB18" s="7">
        <v>6.0995242840095387E-2</v>
      </c>
      <c r="AC18" s="8">
        <v>0</v>
      </c>
      <c r="AD18" s="8">
        <v>0</v>
      </c>
      <c r="AE18" s="8">
        <v>0</v>
      </c>
      <c r="AF18" s="8">
        <v>0</v>
      </c>
      <c r="AG18" s="8">
        <v>0</v>
      </c>
      <c r="AH18" s="8">
        <v>0</v>
      </c>
      <c r="AI18" s="8">
        <v>0</v>
      </c>
      <c r="AJ18" s="8">
        <v>0</v>
      </c>
      <c r="AK18" s="8">
        <v>0</v>
      </c>
      <c r="AL18" s="8">
        <v>0</v>
      </c>
      <c r="AM18" s="8">
        <v>0</v>
      </c>
      <c r="AN18" s="8">
        <v>0</v>
      </c>
      <c r="AO18" s="8">
        <v>0</v>
      </c>
      <c r="AP18" s="8">
        <v>0</v>
      </c>
      <c r="AQ18" s="8">
        <v>0</v>
      </c>
      <c r="AR18" s="8">
        <v>0</v>
      </c>
      <c r="AS18" s="8">
        <v>0</v>
      </c>
      <c r="AT18" s="8">
        <v>0</v>
      </c>
      <c r="AU18" s="8">
        <v>0</v>
      </c>
      <c r="AV18" s="8">
        <v>0</v>
      </c>
      <c r="AW18" s="8">
        <v>0</v>
      </c>
      <c r="AX18" s="8">
        <v>0</v>
      </c>
      <c r="AY18" s="8">
        <v>0</v>
      </c>
      <c r="AZ18" s="8">
        <v>0</v>
      </c>
      <c r="BA18" s="8">
        <v>0</v>
      </c>
      <c r="BB18" s="8">
        <v>2713501.5787544977</v>
      </c>
      <c r="BC18" s="8">
        <v>2713501.5787544977</v>
      </c>
      <c r="BD18" s="8">
        <v>2766056.6552033615</v>
      </c>
      <c r="BE18" s="8">
        <v>5479558.2339578588</v>
      </c>
      <c r="BF18" s="8">
        <v>5017536.3764048088</v>
      </c>
      <c r="BG18" s="8">
        <v>10497094.610362668</v>
      </c>
      <c r="BH18" s="8">
        <v>3892667.1705720415</v>
      </c>
      <c r="BI18" s="8">
        <v>14389761.78093471</v>
      </c>
      <c r="BJ18" s="8">
        <v>4598997.0659364704</v>
      </c>
      <c r="BK18" s="8">
        <v>18988758.846871182</v>
      </c>
      <c r="BL18" s="8">
        <v>6034744.4201737521</v>
      </c>
      <c r="BM18" s="8">
        <v>25023503.267044935</v>
      </c>
      <c r="BN18" s="8">
        <v>2646364.7329550637</v>
      </c>
      <c r="BO18" s="8">
        <v>27669868</v>
      </c>
      <c r="BP18" s="9" t="s">
        <v>68</v>
      </c>
    </row>
    <row r="19" spans="1:68" ht="84.95" customHeight="1" collapsed="1" x14ac:dyDescent="0.25">
      <c r="A19" s="2">
        <v>1</v>
      </c>
      <c r="B19" s="2">
        <v>1</v>
      </c>
      <c r="C19" s="2" t="s">
        <v>53</v>
      </c>
      <c r="D19" s="23" t="s">
        <v>455</v>
      </c>
      <c r="E19" s="5" t="s">
        <v>55</v>
      </c>
      <c r="F19" s="2"/>
      <c r="G19" s="9"/>
      <c r="H19" s="2"/>
      <c r="I19" s="2"/>
      <c r="J19" s="2" t="s">
        <v>60</v>
      </c>
      <c r="K19" s="2" t="s">
        <v>47</v>
      </c>
      <c r="L19" s="8">
        <v>322347506</v>
      </c>
      <c r="M19" s="8">
        <v>273995380</v>
      </c>
      <c r="N19" s="8">
        <v>0</v>
      </c>
      <c r="O19" s="8">
        <v>273995380</v>
      </c>
      <c r="P19" s="8">
        <v>0</v>
      </c>
      <c r="Q19" s="8">
        <v>0</v>
      </c>
      <c r="R19" s="10">
        <v>0.8499999996897758</v>
      </c>
      <c r="S19" s="8">
        <v>0</v>
      </c>
      <c r="T19" s="8">
        <v>48352126</v>
      </c>
      <c r="U19" s="8">
        <v>32399126</v>
      </c>
      <c r="V19" s="10">
        <v>0.10050993228407358</v>
      </c>
      <c r="W19" s="8">
        <v>0</v>
      </c>
      <c r="X19" s="10">
        <v>0</v>
      </c>
      <c r="Y19" s="8">
        <v>15953000</v>
      </c>
      <c r="Z19" s="10">
        <v>4.9490068026150635E-2</v>
      </c>
      <c r="AA19" s="8">
        <v>16712414.740164217</v>
      </c>
      <c r="AB19" s="10">
        <v>6.0995242840095394E-2</v>
      </c>
      <c r="AC19" s="8">
        <v>0</v>
      </c>
      <c r="AD19" s="8">
        <v>0</v>
      </c>
      <c r="AE19" s="8">
        <v>0</v>
      </c>
      <c r="AF19" s="8">
        <v>0</v>
      </c>
      <c r="AG19" s="8">
        <v>0</v>
      </c>
      <c r="AH19" s="8">
        <v>0</v>
      </c>
      <c r="AI19" s="8">
        <v>0</v>
      </c>
      <c r="AJ19" s="8">
        <v>0</v>
      </c>
      <c r="AK19" s="8">
        <v>0</v>
      </c>
      <c r="AL19" s="8">
        <v>0</v>
      </c>
      <c r="AM19" s="8">
        <v>0</v>
      </c>
      <c r="AN19" s="8">
        <v>0</v>
      </c>
      <c r="AO19" s="8">
        <v>0</v>
      </c>
      <c r="AP19" s="8">
        <v>0</v>
      </c>
      <c r="AQ19" s="8">
        <v>833696.59839845682</v>
      </c>
      <c r="AR19" s="8">
        <v>833696.59839845682</v>
      </c>
      <c r="AS19" s="8">
        <v>562129.6044741621</v>
      </c>
      <c r="AT19" s="8">
        <v>1395826.202872619</v>
      </c>
      <c r="AU19" s="8">
        <v>1270933.5315656995</v>
      </c>
      <c r="AV19" s="8">
        <v>2666759.7344383188</v>
      </c>
      <c r="AW19" s="8">
        <v>945053.13885654579</v>
      </c>
      <c r="AX19" s="8">
        <v>3611812.8732948648</v>
      </c>
      <c r="AY19" s="8">
        <v>1488187.1267051352</v>
      </c>
      <c r="AZ19" s="8">
        <v>5100000</v>
      </c>
      <c r="BA19" s="8">
        <v>5100000</v>
      </c>
      <c r="BB19" s="8">
        <v>29999689.658485711</v>
      </c>
      <c r="BC19" s="8">
        <v>35099689.658485711</v>
      </c>
      <c r="BD19" s="8">
        <v>29845717.863795068</v>
      </c>
      <c r="BE19" s="8">
        <v>64945407.522280775</v>
      </c>
      <c r="BF19" s="8">
        <v>52026447.138958678</v>
      </c>
      <c r="BG19" s="8">
        <v>116971854.66123946</v>
      </c>
      <c r="BH19" s="8">
        <v>40861888.959363848</v>
      </c>
      <c r="BI19" s="8">
        <v>157833743.62060332</v>
      </c>
      <c r="BJ19" s="8">
        <v>47784626.929346606</v>
      </c>
      <c r="BK19" s="8">
        <v>205618370.54994988</v>
      </c>
      <c r="BL19" s="8">
        <v>45652955.391366415</v>
      </c>
      <c r="BM19" s="8">
        <v>251271325.94131634</v>
      </c>
      <c r="BN19" s="8">
        <v>22724054.253146213</v>
      </c>
      <c r="BO19" s="8">
        <v>273995380.19446254</v>
      </c>
      <c r="BP19" s="9"/>
    </row>
    <row r="20" spans="1:68" ht="24.95" hidden="1" customHeight="1" outlineLevel="1" x14ac:dyDescent="0.25">
      <c r="A20" s="2">
        <v>1</v>
      </c>
      <c r="B20" s="2">
        <v>1</v>
      </c>
      <c r="C20" s="3" t="s">
        <v>73</v>
      </c>
      <c r="D20" s="11" t="s">
        <v>74</v>
      </c>
      <c r="E20" s="5" t="s">
        <v>75</v>
      </c>
      <c r="F20" s="5" t="s">
        <v>76</v>
      </c>
      <c r="G20" s="5" t="s">
        <v>77</v>
      </c>
      <c r="H20" s="5" t="s">
        <v>58</v>
      </c>
      <c r="I20" s="5" t="s">
        <v>59</v>
      </c>
      <c r="J20" s="5" t="s">
        <v>78</v>
      </c>
      <c r="K20" s="5" t="s">
        <v>47</v>
      </c>
      <c r="L20" s="6">
        <v>90958697</v>
      </c>
      <c r="M20" s="6">
        <v>77314892</v>
      </c>
      <c r="N20" s="6">
        <v>0</v>
      </c>
      <c r="O20" s="6">
        <v>77314892</v>
      </c>
      <c r="P20" s="6">
        <v>0</v>
      </c>
      <c r="Q20" s="6">
        <v>0</v>
      </c>
      <c r="R20" s="7">
        <v>0.84999999505269963</v>
      </c>
      <c r="S20" s="6">
        <v>0</v>
      </c>
      <c r="T20" s="6">
        <v>13643805</v>
      </c>
      <c r="U20" s="6">
        <v>0</v>
      </c>
      <c r="V20" s="7">
        <v>0</v>
      </c>
      <c r="W20" s="6">
        <v>0</v>
      </c>
      <c r="X20" s="7">
        <v>0</v>
      </c>
      <c r="Y20" s="6">
        <v>13643805</v>
      </c>
      <c r="Z20" s="7">
        <v>0.15000000494730042</v>
      </c>
      <c r="AA20" s="6">
        <v>4715840.612695748</v>
      </c>
      <c r="AB20" s="7">
        <v>6.0995242840095387E-2</v>
      </c>
      <c r="AC20" s="8">
        <v>0</v>
      </c>
      <c r="AD20" s="8">
        <v>0</v>
      </c>
      <c r="AE20" s="8">
        <v>0</v>
      </c>
      <c r="AF20" s="8">
        <v>0</v>
      </c>
      <c r="AG20" s="8">
        <v>0</v>
      </c>
      <c r="AH20" s="8">
        <v>0</v>
      </c>
      <c r="AI20" s="8">
        <v>0</v>
      </c>
      <c r="AJ20" s="8">
        <v>0</v>
      </c>
      <c r="AK20" s="8">
        <v>0</v>
      </c>
      <c r="AL20" s="8">
        <v>0</v>
      </c>
      <c r="AM20" s="8">
        <v>0</v>
      </c>
      <c r="AN20" s="8">
        <v>0</v>
      </c>
      <c r="AO20" s="8">
        <v>0</v>
      </c>
      <c r="AP20" s="8">
        <v>0</v>
      </c>
      <c r="AQ20" s="8">
        <v>0</v>
      </c>
      <c r="AR20" s="8">
        <v>0</v>
      </c>
      <c r="AS20" s="8">
        <v>3000000</v>
      </c>
      <c r="AT20" s="8">
        <v>3000000</v>
      </c>
      <c r="AU20" s="8">
        <v>455683.66499999998</v>
      </c>
      <c r="AV20" s="8">
        <v>3455683.665</v>
      </c>
      <c r="AW20" s="8">
        <v>446966.99900000001</v>
      </c>
      <c r="AX20" s="8">
        <v>3902650.6639999999</v>
      </c>
      <c r="AY20" s="8">
        <v>455682.66499999998</v>
      </c>
      <c r="AZ20" s="8">
        <v>4358333.3289999999</v>
      </c>
      <c r="BA20" s="8">
        <v>4358333.3289999999</v>
      </c>
      <c r="BB20" s="8">
        <v>8716667</v>
      </c>
      <c r="BC20" s="8">
        <v>13075000.329</v>
      </c>
      <c r="BD20" s="8">
        <v>13075000</v>
      </c>
      <c r="BE20" s="8">
        <v>26150000.329</v>
      </c>
      <c r="BF20" s="8">
        <v>13791000</v>
      </c>
      <c r="BG20" s="8">
        <v>39941000.328999996</v>
      </c>
      <c r="BH20" s="8">
        <v>14333000</v>
      </c>
      <c r="BI20" s="8">
        <v>54274000.328999996</v>
      </c>
      <c r="BJ20" s="8">
        <v>7950000</v>
      </c>
      <c r="BK20" s="8">
        <v>62224000.328999996</v>
      </c>
      <c r="BL20" s="8">
        <v>10325000</v>
      </c>
      <c r="BM20" s="8">
        <v>72549000.328999996</v>
      </c>
      <c r="BN20" s="8">
        <v>4765891.6710000001</v>
      </c>
      <c r="BO20" s="8">
        <v>77314892</v>
      </c>
      <c r="BP20" s="9" t="s">
        <v>79</v>
      </c>
    </row>
    <row r="21" spans="1:68" ht="24.95" hidden="1" customHeight="1" outlineLevel="1" x14ac:dyDescent="0.25">
      <c r="A21" s="2">
        <v>1</v>
      </c>
      <c r="B21" s="2">
        <v>1</v>
      </c>
      <c r="C21" s="3" t="s">
        <v>73</v>
      </c>
      <c r="D21" s="11" t="s">
        <v>74</v>
      </c>
      <c r="E21" s="5" t="s">
        <v>75</v>
      </c>
      <c r="F21" s="5" t="s">
        <v>80</v>
      </c>
      <c r="G21" s="5" t="s">
        <v>81</v>
      </c>
      <c r="H21" s="5" t="s">
        <v>58</v>
      </c>
      <c r="I21" s="5" t="s">
        <v>59</v>
      </c>
      <c r="J21" s="5" t="s">
        <v>78</v>
      </c>
      <c r="K21" s="5" t="s">
        <v>47</v>
      </c>
      <c r="L21" s="6">
        <v>28823529</v>
      </c>
      <c r="M21" s="6">
        <v>24500000</v>
      </c>
      <c r="N21" s="6">
        <v>0</v>
      </c>
      <c r="O21" s="6">
        <v>24500000</v>
      </c>
      <c r="P21" s="6">
        <v>0</v>
      </c>
      <c r="Q21" s="6">
        <v>0</v>
      </c>
      <c r="R21" s="7">
        <v>0.85000001214285736</v>
      </c>
      <c r="S21" s="6">
        <v>0</v>
      </c>
      <c r="T21" s="6">
        <v>4323529</v>
      </c>
      <c r="U21" s="6">
        <v>4323529</v>
      </c>
      <c r="V21" s="7">
        <v>0.14999998785714269</v>
      </c>
      <c r="W21" s="6">
        <v>0</v>
      </c>
      <c r="X21" s="7">
        <v>0</v>
      </c>
      <c r="Y21" s="6">
        <v>0</v>
      </c>
      <c r="Z21" s="7">
        <v>0</v>
      </c>
      <c r="AA21" s="6">
        <v>1494383.4495823369</v>
      </c>
      <c r="AB21" s="7">
        <v>6.0995242840095387E-2</v>
      </c>
      <c r="AC21" s="8">
        <v>0</v>
      </c>
      <c r="AD21" s="8">
        <v>0</v>
      </c>
      <c r="AE21" s="8">
        <v>0</v>
      </c>
      <c r="AF21" s="8">
        <v>0</v>
      </c>
      <c r="AG21" s="8">
        <v>0</v>
      </c>
      <c r="AH21" s="8">
        <v>0</v>
      </c>
      <c r="AI21" s="8">
        <v>0</v>
      </c>
      <c r="AJ21" s="8">
        <v>0</v>
      </c>
      <c r="AK21" s="8">
        <v>0</v>
      </c>
      <c r="AL21" s="8">
        <v>0</v>
      </c>
      <c r="AM21" s="8">
        <v>0</v>
      </c>
      <c r="AN21" s="8">
        <v>0</v>
      </c>
      <c r="AO21" s="8">
        <v>0</v>
      </c>
      <c r="AP21" s="8">
        <v>0</v>
      </c>
      <c r="AQ21" s="8">
        <v>0</v>
      </c>
      <c r="AR21" s="8">
        <v>0</v>
      </c>
      <c r="AS21" s="8">
        <v>0</v>
      </c>
      <c r="AT21" s="8">
        <v>0</v>
      </c>
      <c r="AU21" s="8">
        <v>0</v>
      </c>
      <c r="AV21" s="8">
        <v>0</v>
      </c>
      <c r="AW21" s="8">
        <v>0</v>
      </c>
      <c r="AX21" s="8">
        <v>0</v>
      </c>
      <c r="AY21" s="8">
        <v>0</v>
      </c>
      <c r="AZ21" s="8">
        <v>0</v>
      </c>
      <c r="BA21" s="8">
        <v>0</v>
      </c>
      <c r="BB21" s="8">
        <v>1500930.0214418573</v>
      </c>
      <c r="BC21" s="8">
        <v>1500930.0214418573</v>
      </c>
      <c r="BD21" s="8">
        <v>1530000.0218571431</v>
      </c>
      <c r="BE21" s="8">
        <v>3030930.0432990007</v>
      </c>
      <c r="BF21" s="8">
        <v>4198320.0599760013</v>
      </c>
      <c r="BG21" s="8">
        <v>7229250.103275002</v>
      </c>
      <c r="BH21" s="8">
        <v>5083850.0726264296</v>
      </c>
      <c r="BI21" s="8">
        <v>12313100.175901432</v>
      </c>
      <c r="BJ21" s="8">
        <v>5933850.0847692881</v>
      </c>
      <c r="BK21" s="8">
        <v>18246950.260670722</v>
      </c>
      <c r="BL21" s="8">
        <v>5116150.073087858</v>
      </c>
      <c r="BM21" s="8">
        <v>23363100.333758578</v>
      </c>
      <c r="BN21" s="8">
        <v>1136899.6662414214</v>
      </c>
      <c r="BO21" s="8">
        <v>24500000</v>
      </c>
      <c r="BP21" s="9" t="s">
        <v>82</v>
      </c>
    </row>
    <row r="22" spans="1:68" ht="24.95" hidden="1" customHeight="1" outlineLevel="1" x14ac:dyDescent="0.25">
      <c r="A22" s="2">
        <v>1</v>
      </c>
      <c r="B22" s="2">
        <v>1</v>
      </c>
      <c r="C22" s="3" t="s">
        <v>73</v>
      </c>
      <c r="D22" s="11" t="s">
        <v>74</v>
      </c>
      <c r="E22" s="5" t="s">
        <v>75</v>
      </c>
      <c r="F22" s="5" t="s">
        <v>83</v>
      </c>
      <c r="G22" s="5" t="s">
        <v>84</v>
      </c>
      <c r="H22" s="5" t="s">
        <v>58</v>
      </c>
      <c r="I22" s="5" t="s">
        <v>64</v>
      </c>
      <c r="J22" s="5" t="s">
        <v>78</v>
      </c>
      <c r="K22" s="5" t="s">
        <v>47</v>
      </c>
      <c r="L22" s="6">
        <v>8235294</v>
      </c>
      <c r="M22" s="6">
        <v>7000000</v>
      </c>
      <c r="N22" s="6">
        <v>0</v>
      </c>
      <c r="O22" s="6">
        <v>7000000</v>
      </c>
      <c r="P22" s="6">
        <v>0</v>
      </c>
      <c r="Q22" s="6">
        <v>0</v>
      </c>
      <c r="R22" s="7">
        <v>0.85000001214285736</v>
      </c>
      <c r="S22" s="6">
        <v>0</v>
      </c>
      <c r="T22" s="6">
        <v>1235294</v>
      </c>
      <c r="U22" s="6">
        <v>0</v>
      </c>
      <c r="V22" s="7">
        <v>0</v>
      </c>
      <c r="W22" s="6">
        <v>0</v>
      </c>
      <c r="X22" s="7">
        <v>0</v>
      </c>
      <c r="Y22" s="6">
        <v>1235294</v>
      </c>
      <c r="Z22" s="7">
        <v>0.14999998785714269</v>
      </c>
      <c r="AA22" s="6">
        <v>426966.69988066773</v>
      </c>
      <c r="AB22" s="7">
        <v>6.0995242840095387E-2</v>
      </c>
      <c r="AC22" s="8">
        <v>0</v>
      </c>
      <c r="AD22" s="8">
        <v>0</v>
      </c>
      <c r="AE22" s="8">
        <v>0</v>
      </c>
      <c r="AF22" s="8">
        <v>0</v>
      </c>
      <c r="AG22" s="8">
        <v>0</v>
      </c>
      <c r="AH22" s="8">
        <v>0</v>
      </c>
      <c r="AI22" s="8">
        <v>0</v>
      </c>
      <c r="AJ22" s="8">
        <v>0</v>
      </c>
      <c r="AK22" s="8">
        <v>0</v>
      </c>
      <c r="AL22" s="8">
        <v>0</v>
      </c>
      <c r="AM22" s="8">
        <v>0</v>
      </c>
      <c r="AN22" s="8">
        <v>0</v>
      </c>
      <c r="AO22" s="8">
        <v>0</v>
      </c>
      <c r="AP22" s="8">
        <v>0</v>
      </c>
      <c r="AQ22" s="8">
        <v>0</v>
      </c>
      <c r="AR22" s="8">
        <v>0</v>
      </c>
      <c r="AS22" s="8">
        <v>0</v>
      </c>
      <c r="AT22" s="8">
        <v>0</v>
      </c>
      <c r="AU22" s="8">
        <v>0</v>
      </c>
      <c r="AV22" s="8">
        <v>0</v>
      </c>
      <c r="AW22" s="8">
        <v>0</v>
      </c>
      <c r="AX22" s="8">
        <v>0</v>
      </c>
      <c r="AY22" s="8">
        <v>0</v>
      </c>
      <c r="AZ22" s="8">
        <v>0</v>
      </c>
      <c r="BA22" s="8">
        <v>0</v>
      </c>
      <c r="BB22" s="8">
        <v>981000</v>
      </c>
      <c r="BC22" s="8">
        <v>981000</v>
      </c>
      <c r="BD22" s="8">
        <v>1000000</v>
      </c>
      <c r="BE22" s="8">
        <v>1981000</v>
      </c>
      <c r="BF22" s="8">
        <v>1490500</v>
      </c>
      <c r="BG22" s="8">
        <v>3471500</v>
      </c>
      <c r="BH22" s="8">
        <v>1500000</v>
      </c>
      <c r="BI22" s="8">
        <v>4971500</v>
      </c>
      <c r="BJ22" s="8">
        <v>1780500</v>
      </c>
      <c r="BK22" s="8">
        <v>6752000</v>
      </c>
      <c r="BL22" s="8">
        <v>244010</v>
      </c>
      <c r="BM22" s="8">
        <v>6996010</v>
      </c>
      <c r="BN22" s="8">
        <v>3990</v>
      </c>
      <c r="BO22" s="8">
        <v>7000000</v>
      </c>
      <c r="BP22" s="9" t="s">
        <v>85</v>
      </c>
    </row>
    <row r="23" spans="1:68" ht="24.95" hidden="1" customHeight="1" outlineLevel="1" x14ac:dyDescent="0.25">
      <c r="A23" s="2">
        <v>1</v>
      </c>
      <c r="B23" s="2">
        <v>1</v>
      </c>
      <c r="C23" s="3" t="s">
        <v>73</v>
      </c>
      <c r="D23" s="11" t="s">
        <v>74</v>
      </c>
      <c r="E23" s="5" t="s">
        <v>75</v>
      </c>
      <c r="F23" s="5" t="s">
        <v>86</v>
      </c>
      <c r="G23" s="5" t="s">
        <v>87</v>
      </c>
      <c r="H23" s="5" t="s">
        <v>58</v>
      </c>
      <c r="I23" s="5" t="s">
        <v>59</v>
      </c>
      <c r="J23" s="5" t="s">
        <v>78</v>
      </c>
      <c r="K23" s="5" t="s">
        <v>47</v>
      </c>
      <c r="L23" s="6">
        <v>58823530</v>
      </c>
      <c r="M23" s="6">
        <v>50000000</v>
      </c>
      <c r="N23" s="6">
        <v>0</v>
      </c>
      <c r="O23" s="6">
        <v>50000000</v>
      </c>
      <c r="P23" s="6">
        <v>0</v>
      </c>
      <c r="Q23" s="6">
        <v>0</v>
      </c>
      <c r="R23" s="7">
        <v>0.84999999150000005</v>
      </c>
      <c r="S23" s="6">
        <v>0</v>
      </c>
      <c r="T23" s="6">
        <v>8823530</v>
      </c>
      <c r="U23" s="6">
        <v>0</v>
      </c>
      <c r="V23" s="7">
        <v>0</v>
      </c>
      <c r="W23" s="6">
        <v>0</v>
      </c>
      <c r="X23" s="7">
        <v>0</v>
      </c>
      <c r="Y23" s="6">
        <v>8823530</v>
      </c>
      <c r="Z23" s="7">
        <v>0.15000000849999992</v>
      </c>
      <c r="AA23" s="6">
        <v>3049762.1420047693</v>
      </c>
      <c r="AB23" s="7">
        <v>6.0995242840095387E-2</v>
      </c>
      <c r="AC23" s="8">
        <v>0</v>
      </c>
      <c r="AD23" s="8">
        <v>0</v>
      </c>
      <c r="AE23" s="8">
        <v>0</v>
      </c>
      <c r="AF23" s="8">
        <v>0</v>
      </c>
      <c r="AG23" s="8">
        <v>0</v>
      </c>
      <c r="AH23" s="8">
        <v>0</v>
      </c>
      <c r="AI23" s="8">
        <v>0</v>
      </c>
      <c r="AJ23" s="8">
        <v>0</v>
      </c>
      <c r="AK23" s="8">
        <v>0</v>
      </c>
      <c r="AL23" s="8">
        <v>0</v>
      </c>
      <c r="AM23" s="8">
        <v>0</v>
      </c>
      <c r="AN23" s="8">
        <v>0</v>
      </c>
      <c r="AO23" s="8">
        <v>0</v>
      </c>
      <c r="AP23" s="8">
        <v>0</v>
      </c>
      <c r="AQ23" s="8">
        <v>0</v>
      </c>
      <c r="AR23" s="8">
        <v>0</v>
      </c>
      <c r="AS23" s="8">
        <v>0</v>
      </c>
      <c r="AT23" s="8">
        <v>0</v>
      </c>
      <c r="AU23" s="8">
        <v>0</v>
      </c>
      <c r="AV23" s="8">
        <v>0</v>
      </c>
      <c r="AW23" s="8">
        <v>0</v>
      </c>
      <c r="AX23" s="8">
        <v>0</v>
      </c>
      <c r="AY23" s="8">
        <v>0</v>
      </c>
      <c r="AZ23" s="8">
        <v>0</v>
      </c>
      <c r="BA23" s="8">
        <v>0</v>
      </c>
      <c r="BB23" s="8">
        <v>7000000</v>
      </c>
      <c r="BC23" s="8">
        <v>7000000</v>
      </c>
      <c r="BD23" s="8">
        <v>12000000</v>
      </c>
      <c r="BE23" s="8">
        <v>19000000</v>
      </c>
      <c r="BF23" s="8">
        <v>9300000</v>
      </c>
      <c r="BG23" s="8">
        <v>28300000</v>
      </c>
      <c r="BH23" s="8">
        <v>7300000</v>
      </c>
      <c r="BI23" s="8">
        <v>35600000</v>
      </c>
      <c r="BJ23" s="8">
        <v>7300000</v>
      </c>
      <c r="BK23" s="8">
        <v>42900000</v>
      </c>
      <c r="BL23" s="8">
        <v>4300000</v>
      </c>
      <c r="BM23" s="8">
        <v>47200000</v>
      </c>
      <c r="BN23" s="8">
        <v>2800000</v>
      </c>
      <c r="BO23" s="8">
        <v>50000000</v>
      </c>
      <c r="BP23" s="9" t="s">
        <v>529</v>
      </c>
    </row>
    <row r="24" spans="1:68" ht="84.95" customHeight="1" collapsed="1" x14ac:dyDescent="0.25">
      <c r="A24" s="2">
        <v>1</v>
      </c>
      <c r="B24" s="2">
        <v>1</v>
      </c>
      <c r="C24" s="2" t="s">
        <v>73</v>
      </c>
      <c r="D24" s="23" t="s">
        <v>456</v>
      </c>
      <c r="E24" s="5" t="s">
        <v>75</v>
      </c>
      <c r="F24" s="2"/>
      <c r="G24" s="9"/>
      <c r="H24" s="2"/>
      <c r="I24" s="2"/>
      <c r="J24" s="2" t="s">
        <v>78</v>
      </c>
      <c r="K24" s="2" t="s">
        <v>47</v>
      </c>
      <c r="L24" s="8">
        <v>186841050</v>
      </c>
      <c r="M24" s="8">
        <v>158814892</v>
      </c>
      <c r="N24" s="8">
        <v>0</v>
      </c>
      <c r="O24" s="8">
        <v>158814892</v>
      </c>
      <c r="P24" s="8">
        <v>0</v>
      </c>
      <c r="Q24" s="8">
        <v>0</v>
      </c>
      <c r="R24" s="10">
        <v>0.8499999973239285</v>
      </c>
      <c r="S24" s="8">
        <v>0</v>
      </c>
      <c r="T24" s="8">
        <v>28026158</v>
      </c>
      <c r="U24" s="8">
        <v>4323529</v>
      </c>
      <c r="V24" s="10">
        <v>2.3140145059129136E-2</v>
      </c>
      <c r="W24" s="8">
        <v>0</v>
      </c>
      <c r="X24" s="10">
        <v>0</v>
      </c>
      <c r="Y24" s="8">
        <v>23702629</v>
      </c>
      <c r="Z24" s="10">
        <v>0.12685985761694232</v>
      </c>
      <c r="AA24" s="8">
        <v>9686952.9041635208</v>
      </c>
      <c r="AB24" s="10">
        <v>6.099524284009538E-2</v>
      </c>
      <c r="AC24" s="8">
        <v>0</v>
      </c>
      <c r="AD24" s="8">
        <v>0</v>
      </c>
      <c r="AE24" s="8">
        <v>0</v>
      </c>
      <c r="AF24" s="8">
        <v>0</v>
      </c>
      <c r="AG24" s="8">
        <v>0</v>
      </c>
      <c r="AH24" s="8">
        <v>0</v>
      </c>
      <c r="AI24" s="8">
        <v>0</v>
      </c>
      <c r="AJ24" s="8">
        <v>0</v>
      </c>
      <c r="AK24" s="8">
        <v>0</v>
      </c>
      <c r="AL24" s="8">
        <v>0</v>
      </c>
      <c r="AM24" s="8">
        <v>0</v>
      </c>
      <c r="AN24" s="8">
        <v>0</v>
      </c>
      <c r="AO24" s="8">
        <v>0</v>
      </c>
      <c r="AP24" s="8">
        <v>0</v>
      </c>
      <c r="AQ24" s="8">
        <v>0</v>
      </c>
      <c r="AR24" s="8">
        <v>0</v>
      </c>
      <c r="AS24" s="8">
        <v>3000000</v>
      </c>
      <c r="AT24" s="8">
        <v>3000000</v>
      </c>
      <c r="AU24" s="8">
        <v>455683.66499999998</v>
      </c>
      <c r="AV24" s="8">
        <v>3455683.665</v>
      </c>
      <c r="AW24" s="8">
        <v>446966.99900000001</v>
      </c>
      <c r="AX24" s="8">
        <v>3902650.6639999999</v>
      </c>
      <c r="AY24" s="8">
        <v>455682.66499999998</v>
      </c>
      <c r="AZ24" s="8">
        <v>4358333.3289999999</v>
      </c>
      <c r="BA24" s="8">
        <v>4358333.3289999999</v>
      </c>
      <c r="BB24" s="8">
        <v>18198597.021441858</v>
      </c>
      <c r="BC24" s="8">
        <v>22556930.350441858</v>
      </c>
      <c r="BD24" s="8">
        <v>27605000.021857142</v>
      </c>
      <c r="BE24" s="8">
        <v>50161930.372299001</v>
      </c>
      <c r="BF24" s="8">
        <v>28779820.059976</v>
      </c>
      <c r="BG24" s="8">
        <v>78941750.432274997</v>
      </c>
      <c r="BH24" s="8">
        <v>28216850.072626431</v>
      </c>
      <c r="BI24" s="8">
        <v>107158600.50490142</v>
      </c>
      <c r="BJ24" s="8">
        <v>22964350.084769286</v>
      </c>
      <c r="BK24" s="8">
        <v>130122950.58967072</v>
      </c>
      <c r="BL24" s="8">
        <v>19985160.073087856</v>
      </c>
      <c r="BM24" s="8">
        <v>150108110.66275859</v>
      </c>
      <c r="BN24" s="8">
        <v>8706781.3372414224</v>
      </c>
      <c r="BO24" s="8">
        <v>158814892</v>
      </c>
      <c r="BP24" s="9"/>
    </row>
    <row r="25" spans="1:68" ht="24.95" hidden="1" customHeight="1" outlineLevel="1" x14ac:dyDescent="0.25">
      <c r="A25" s="2">
        <v>1</v>
      </c>
      <c r="B25" s="2">
        <v>1</v>
      </c>
      <c r="C25" s="3" t="s">
        <v>73</v>
      </c>
      <c r="D25" s="11" t="s">
        <v>88</v>
      </c>
      <c r="E25" s="5" t="s">
        <v>89</v>
      </c>
      <c r="F25" s="5" t="s">
        <v>90</v>
      </c>
      <c r="G25" s="5" t="s">
        <v>91</v>
      </c>
      <c r="H25" s="5" t="s">
        <v>58</v>
      </c>
      <c r="I25" s="5" t="s">
        <v>64</v>
      </c>
      <c r="J25" s="5" t="s">
        <v>78</v>
      </c>
      <c r="K25" s="5" t="s">
        <v>47</v>
      </c>
      <c r="L25" s="6">
        <v>28286166.529411763</v>
      </c>
      <c r="M25" s="6">
        <v>23008242</v>
      </c>
      <c r="N25" s="6">
        <v>0</v>
      </c>
      <c r="O25" s="6">
        <v>23008242</v>
      </c>
      <c r="P25" s="6">
        <v>0</v>
      </c>
      <c r="Q25" s="6">
        <v>0</v>
      </c>
      <c r="R25" s="7">
        <v>0.81340969183916056</v>
      </c>
      <c r="S25" s="6">
        <v>0</v>
      </c>
      <c r="T25" s="6">
        <v>5277924.5294117648</v>
      </c>
      <c r="U25" s="6">
        <v>5277924.5294117648</v>
      </c>
      <c r="V25" s="7">
        <v>0.18659030816083949</v>
      </c>
      <c r="W25" s="6">
        <v>0</v>
      </c>
      <c r="X25" s="7">
        <v>0</v>
      </c>
      <c r="Y25" s="6">
        <v>0</v>
      </c>
      <c r="Z25" s="7">
        <v>0</v>
      </c>
      <c r="AA25" s="6">
        <v>1418064.8598454699</v>
      </c>
      <c r="AB25" s="7">
        <v>6.1632907887767784E-2</v>
      </c>
      <c r="AC25" s="8">
        <v>0</v>
      </c>
      <c r="AD25" s="8">
        <v>0</v>
      </c>
      <c r="AE25" s="8">
        <v>0</v>
      </c>
      <c r="AF25" s="8">
        <v>0</v>
      </c>
      <c r="AG25" s="8">
        <v>0</v>
      </c>
      <c r="AH25" s="8">
        <v>0</v>
      </c>
      <c r="AI25" s="8">
        <v>0</v>
      </c>
      <c r="AJ25" s="8">
        <v>0</v>
      </c>
      <c r="AK25" s="8">
        <v>0</v>
      </c>
      <c r="AL25" s="8">
        <v>0</v>
      </c>
      <c r="AM25" s="8">
        <v>0</v>
      </c>
      <c r="AN25" s="8">
        <v>0</v>
      </c>
      <c r="AO25" s="8">
        <v>0</v>
      </c>
      <c r="AP25" s="8">
        <v>0</v>
      </c>
      <c r="AQ25" s="8">
        <v>300000</v>
      </c>
      <c r="AR25" s="8">
        <v>300000</v>
      </c>
      <c r="AS25" s="8">
        <v>300000</v>
      </c>
      <c r="AT25" s="8">
        <v>600000</v>
      </c>
      <c r="AU25" s="8">
        <v>300000</v>
      </c>
      <c r="AV25" s="8">
        <v>900000</v>
      </c>
      <c r="AW25" s="8">
        <v>0</v>
      </c>
      <c r="AX25" s="8">
        <v>900000</v>
      </c>
      <c r="AY25" s="8">
        <v>320115</v>
      </c>
      <c r="AZ25" s="8">
        <v>1220115</v>
      </c>
      <c r="BA25" s="8">
        <v>1220115</v>
      </c>
      <c r="BB25" s="8">
        <v>1614385.8355316368</v>
      </c>
      <c r="BC25" s="8">
        <v>2834500.8355316371</v>
      </c>
      <c r="BD25" s="8">
        <v>2834500.3732903777</v>
      </c>
      <c r="BE25" s="8">
        <v>5669001.2088220147</v>
      </c>
      <c r="BF25" s="8">
        <v>3605897.4545460455</v>
      </c>
      <c r="BG25" s="8">
        <v>9274898.6633680612</v>
      </c>
      <c r="BH25" s="8">
        <v>3605897.4545460455</v>
      </c>
      <c r="BI25" s="8">
        <v>12880796.117914107</v>
      </c>
      <c r="BJ25" s="8">
        <v>3605897.4545460455</v>
      </c>
      <c r="BK25" s="8">
        <v>16486693.572460152</v>
      </c>
      <c r="BL25" s="8">
        <v>3605897.4545460455</v>
      </c>
      <c r="BM25" s="8">
        <v>20092591.027006198</v>
      </c>
      <c r="BN25" s="8">
        <v>2915650.7882591411</v>
      </c>
      <c r="BO25" s="8">
        <v>23008241.815265339</v>
      </c>
      <c r="BP25" s="9" t="s">
        <v>530</v>
      </c>
    </row>
    <row r="26" spans="1:68" ht="24.95" hidden="1" customHeight="1" outlineLevel="1" x14ac:dyDescent="0.25">
      <c r="A26" s="2">
        <v>1</v>
      </c>
      <c r="B26" s="2">
        <v>1</v>
      </c>
      <c r="C26" s="3" t="s">
        <v>73</v>
      </c>
      <c r="D26" s="11" t="s">
        <v>88</v>
      </c>
      <c r="E26" s="5" t="s">
        <v>92</v>
      </c>
      <c r="F26" s="5" t="s">
        <v>93</v>
      </c>
      <c r="G26" s="5" t="s">
        <v>94</v>
      </c>
      <c r="H26" s="5" t="s">
        <v>58</v>
      </c>
      <c r="I26" s="5" t="s">
        <v>64</v>
      </c>
      <c r="J26" s="5" t="s">
        <v>78</v>
      </c>
      <c r="K26" s="5" t="s">
        <v>47</v>
      </c>
      <c r="L26" s="6">
        <v>5648461</v>
      </c>
      <c r="M26" s="6">
        <v>4801192</v>
      </c>
      <c r="N26" s="6">
        <v>0</v>
      </c>
      <c r="O26" s="6">
        <v>4801192</v>
      </c>
      <c r="P26" s="6">
        <v>0</v>
      </c>
      <c r="Q26" s="6">
        <v>0</v>
      </c>
      <c r="R26" s="7">
        <v>0.85000002655590612</v>
      </c>
      <c r="S26" s="6">
        <v>0</v>
      </c>
      <c r="T26" s="6">
        <v>847269</v>
      </c>
      <c r="U26" s="6">
        <v>847269</v>
      </c>
      <c r="V26" s="7">
        <v>0.14999997344409388</v>
      </c>
      <c r="W26" s="6">
        <v>0</v>
      </c>
      <c r="X26" s="7">
        <v>0</v>
      </c>
      <c r="Y26" s="6">
        <v>0</v>
      </c>
      <c r="Z26" s="7">
        <v>0</v>
      </c>
      <c r="AA26" s="6">
        <v>292849.87196192326</v>
      </c>
      <c r="AB26" s="7">
        <v>6.0995242840095387E-2</v>
      </c>
      <c r="AC26" s="8">
        <v>0</v>
      </c>
      <c r="AD26" s="8">
        <v>0</v>
      </c>
      <c r="AE26" s="8">
        <v>0</v>
      </c>
      <c r="AF26" s="8">
        <v>0</v>
      </c>
      <c r="AG26" s="8">
        <v>0</v>
      </c>
      <c r="AH26" s="8">
        <v>0</v>
      </c>
      <c r="AI26" s="8">
        <v>0</v>
      </c>
      <c r="AJ26" s="8">
        <v>0</v>
      </c>
      <c r="AK26" s="8">
        <v>0</v>
      </c>
      <c r="AL26" s="8">
        <v>0</v>
      </c>
      <c r="AM26" s="8">
        <v>0</v>
      </c>
      <c r="AN26" s="8">
        <v>0</v>
      </c>
      <c r="AO26" s="8">
        <v>0</v>
      </c>
      <c r="AP26" s="8">
        <v>0</v>
      </c>
      <c r="AQ26" s="8">
        <v>0</v>
      </c>
      <c r="AR26" s="8">
        <v>0</v>
      </c>
      <c r="AS26" s="8">
        <v>0</v>
      </c>
      <c r="AT26" s="8">
        <v>0</v>
      </c>
      <c r="AU26" s="8">
        <v>0</v>
      </c>
      <c r="AV26" s="8">
        <v>0</v>
      </c>
      <c r="AW26" s="8">
        <v>300000</v>
      </c>
      <c r="AX26" s="8">
        <v>300000</v>
      </c>
      <c r="AY26" s="8">
        <v>158982</v>
      </c>
      <c r="AZ26" s="8">
        <v>458982</v>
      </c>
      <c r="BA26" s="8">
        <v>458982</v>
      </c>
      <c r="BB26" s="8">
        <v>822471.35002776887</v>
      </c>
      <c r="BC26" s="8">
        <v>1281453.3500277689</v>
      </c>
      <c r="BD26" s="8">
        <v>803725.18479017669</v>
      </c>
      <c r="BE26" s="8">
        <v>2085178.5348179457</v>
      </c>
      <c r="BF26" s="8">
        <v>573416.29619539832</v>
      </c>
      <c r="BG26" s="8">
        <v>2658594.8310133442</v>
      </c>
      <c r="BH26" s="8">
        <v>568955.67551925068</v>
      </c>
      <c r="BI26" s="8">
        <v>3227550.506532595</v>
      </c>
      <c r="BJ26" s="8">
        <v>568955.67551925068</v>
      </c>
      <c r="BK26" s="8">
        <v>3796506.1820518458</v>
      </c>
      <c r="BL26" s="8">
        <v>568955.67551925068</v>
      </c>
      <c r="BM26" s="8">
        <v>4365461.8575710962</v>
      </c>
      <c r="BN26" s="8">
        <v>435729.90141511045</v>
      </c>
      <c r="BO26" s="8">
        <v>4801191.7589862067</v>
      </c>
      <c r="BP26" s="9" t="s">
        <v>95</v>
      </c>
    </row>
    <row r="27" spans="1:68" ht="24.95" hidden="1" customHeight="1" outlineLevel="1" x14ac:dyDescent="0.25">
      <c r="A27" s="2">
        <v>1</v>
      </c>
      <c r="B27" s="2">
        <v>1</v>
      </c>
      <c r="C27" s="3" t="s">
        <v>73</v>
      </c>
      <c r="D27" s="11" t="s">
        <v>88</v>
      </c>
      <c r="E27" s="5" t="s">
        <v>92</v>
      </c>
      <c r="F27" s="5" t="s">
        <v>96</v>
      </c>
      <c r="G27" s="5" t="s">
        <v>97</v>
      </c>
      <c r="H27" s="5">
        <v>0</v>
      </c>
      <c r="I27" s="5" t="s">
        <v>64</v>
      </c>
      <c r="J27" s="5" t="s">
        <v>78</v>
      </c>
      <c r="K27" s="5" t="s">
        <v>47</v>
      </c>
      <c r="L27" s="6">
        <v>6900000</v>
      </c>
      <c r="M27" s="6">
        <v>6900000</v>
      </c>
      <c r="N27" s="6">
        <v>0</v>
      </c>
      <c r="O27" s="6">
        <v>6900000</v>
      </c>
      <c r="P27" s="6">
        <v>0</v>
      </c>
      <c r="Q27" s="6">
        <v>0</v>
      </c>
      <c r="R27" s="7">
        <v>1</v>
      </c>
      <c r="S27" s="6">
        <v>0</v>
      </c>
      <c r="T27" s="6">
        <v>0</v>
      </c>
      <c r="U27" s="6">
        <v>0</v>
      </c>
      <c r="V27" s="7">
        <v>0</v>
      </c>
      <c r="W27" s="6">
        <v>0</v>
      </c>
      <c r="X27" s="7">
        <v>0</v>
      </c>
      <c r="Y27" s="6">
        <v>0</v>
      </c>
      <c r="Z27" s="7">
        <v>0</v>
      </c>
      <c r="AA27" s="6">
        <v>0</v>
      </c>
      <c r="AB27" s="7">
        <v>0</v>
      </c>
      <c r="AC27" s="8">
        <v>0</v>
      </c>
      <c r="AD27" s="8">
        <v>0</v>
      </c>
      <c r="AE27" s="8">
        <v>0</v>
      </c>
      <c r="AF27" s="8">
        <v>0</v>
      </c>
      <c r="AG27" s="8">
        <v>0</v>
      </c>
      <c r="AH27" s="8">
        <v>0</v>
      </c>
      <c r="AI27" s="8">
        <v>0</v>
      </c>
      <c r="AJ27" s="8">
        <v>0</v>
      </c>
      <c r="AK27" s="8">
        <v>0</v>
      </c>
      <c r="AL27" s="8">
        <v>0</v>
      </c>
      <c r="AM27" s="8">
        <v>0</v>
      </c>
      <c r="AN27" s="8">
        <v>0</v>
      </c>
      <c r="AO27" s="8">
        <v>0</v>
      </c>
      <c r="AP27" s="8">
        <v>0</v>
      </c>
      <c r="AQ27" s="8">
        <v>0</v>
      </c>
      <c r="AR27" s="8">
        <v>0</v>
      </c>
      <c r="AS27" s="8">
        <v>0</v>
      </c>
      <c r="AT27" s="8">
        <v>0</v>
      </c>
      <c r="AU27" s="8">
        <v>0</v>
      </c>
      <c r="AV27" s="8">
        <v>0</v>
      </c>
      <c r="AW27" s="8">
        <v>0</v>
      </c>
      <c r="AX27" s="8">
        <v>0</v>
      </c>
      <c r="AY27" s="8">
        <v>0</v>
      </c>
      <c r="AZ27" s="8">
        <v>0</v>
      </c>
      <c r="BA27" s="8">
        <v>0</v>
      </c>
      <c r="BB27" s="8">
        <v>1015285.7142857143</v>
      </c>
      <c r="BC27" s="8">
        <v>1015285.7142857143</v>
      </c>
      <c r="BD27" s="8">
        <v>1015285.7142857143</v>
      </c>
      <c r="BE27" s="8">
        <v>2030571.4285714286</v>
      </c>
      <c r="BF27" s="8">
        <v>1015285.7142857143</v>
      </c>
      <c r="BG27" s="8">
        <v>3045857.1428571427</v>
      </c>
      <c r="BH27" s="8">
        <v>1015285.7142857143</v>
      </c>
      <c r="BI27" s="8">
        <v>4061142.8571428573</v>
      </c>
      <c r="BJ27" s="8">
        <v>1015285.7142857143</v>
      </c>
      <c r="BK27" s="8">
        <v>5076428.5714285718</v>
      </c>
      <c r="BL27" s="8">
        <v>1015285.7142857143</v>
      </c>
      <c r="BM27" s="8">
        <v>6091714.2857142864</v>
      </c>
      <c r="BN27" s="8">
        <v>808285.71428571432</v>
      </c>
      <c r="BO27" s="8">
        <v>6900000.0000000009</v>
      </c>
      <c r="BP27" s="9" t="s">
        <v>68</v>
      </c>
    </row>
    <row r="28" spans="1:68" ht="84.95" customHeight="1" collapsed="1" x14ac:dyDescent="0.25">
      <c r="A28" s="2">
        <v>1</v>
      </c>
      <c r="B28" s="2">
        <v>1</v>
      </c>
      <c r="C28" s="2" t="s">
        <v>73</v>
      </c>
      <c r="D28" s="23" t="s">
        <v>457</v>
      </c>
      <c r="E28" s="5" t="s">
        <v>92</v>
      </c>
      <c r="F28" s="2"/>
      <c r="G28" s="9"/>
      <c r="H28" s="2"/>
      <c r="I28" s="2"/>
      <c r="J28" s="2" t="s">
        <v>78</v>
      </c>
      <c r="K28" s="2" t="s">
        <v>47</v>
      </c>
      <c r="L28" s="8">
        <v>40834627.529411763</v>
      </c>
      <c r="M28" s="8">
        <v>34709434</v>
      </c>
      <c r="N28" s="8">
        <v>0</v>
      </c>
      <c r="O28" s="8">
        <v>34709434</v>
      </c>
      <c r="P28" s="8">
        <v>0</v>
      </c>
      <c r="Q28" s="8">
        <v>0</v>
      </c>
      <c r="R28" s="10">
        <v>0.85000001469341191</v>
      </c>
      <c r="S28" s="8">
        <v>0</v>
      </c>
      <c r="T28" s="8">
        <v>6125193.5294117648</v>
      </c>
      <c r="U28" s="8">
        <v>6125193.5294117648</v>
      </c>
      <c r="V28" s="10">
        <v>0.14999998530658815</v>
      </c>
      <c r="W28" s="8">
        <v>0</v>
      </c>
      <c r="X28" s="10">
        <v>0</v>
      </c>
      <c r="Y28" s="8">
        <v>0</v>
      </c>
      <c r="Z28" s="10">
        <v>0</v>
      </c>
      <c r="AA28" s="8">
        <v>1710914.7318073933</v>
      </c>
      <c r="AB28" s="10">
        <v>4.9292498742773888E-2</v>
      </c>
      <c r="AC28" s="8">
        <v>0</v>
      </c>
      <c r="AD28" s="8">
        <v>0</v>
      </c>
      <c r="AE28" s="8">
        <v>0</v>
      </c>
      <c r="AF28" s="8">
        <v>0</v>
      </c>
      <c r="AG28" s="8">
        <v>0</v>
      </c>
      <c r="AH28" s="8">
        <v>0</v>
      </c>
      <c r="AI28" s="8">
        <v>0</v>
      </c>
      <c r="AJ28" s="8">
        <v>0</v>
      </c>
      <c r="AK28" s="8">
        <v>0</v>
      </c>
      <c r="AL28" s="8">
        <v>0</v>
      </c>
      <c r="AM28" s="8">
        <v>0</v>
      </c>
      <c r="AN28" s="8">
        <v>0</v>
      </c>
      <c r="AO28" s="8">
        <v>0</v>
      </c>
      <c r="AP28" s="8">
        <v>0</v>
      </c>
      <c r="AQ28" s="8">
        <v>300000</v>
      </c>
      <c r="AR28" s="8">
        <v>300000</v>
      </c>
      <c r="AS28" s="8">
        <v>300000</v>
      </c>
      <c r="AT28" s="8">
        <v>600000</v>
      </c>
      <c r="AU28" s="8">
        <v>300000</v>
      </c>
      <c r="AV28" s="8">
        <v>900000</v>
      </c>
      <c r="AW28" s="8">
        <v>300000</v>
      </c>
      <c r="AX28" s="8">
        <v>1200000</v>
      </c>
      <c r="AY28" s="8">
        <v>479097</v>
      </c>
      <c r="AZ28" s="8">
        <v>1679097</v>
      </c>
      <c r="BA28" s="8">
        <v>1679097</v>
      </c>
      <c r="BB28" s="8">
        <v>3452142.8998451205</v>
      </c>
      <c r="BC28" s="8">
        <v>5131239.8998451205</v>
      </c>
      <c r="BD28" s="8">
        <v>4653511.2723662686</v>
      </c>
      <c r="BE28" s="8">
        <v>9784751.17221139</v>
      </c>
      <c r="BF28" s="8">
        <v>5194599.4650271581</v>
      </c>
      <c r="BG28" s="8">
        <v>14979350.637238547</v>
      </c>
      <c r="BH28" s="8">
        <v>5190138.8443510104</v>
      </c>
      <c r="BI28" s="8">
        <v>20169489.481589559</v>
      </c>
      <c r="BJ28" s="8">
        <v>5190138.8443510104</v>
      </c>
      <c r="BK28" s="8">
        <v>25359628.325940568</v>
      </c>
      <c r="BL28" s="8">
        <v>5190138.8443510104</v>
      </c>
      <c r="BM28" s="8">
        <v>30549767.17029158</v>
      </c>
      <c r="BN28" s="8">
        <v>4159666.4039599663</v>
      </c>
      <c r="BO28" s="8">
        <v>34709433.574251547</v>
      </c>
      <c r="BP28" s="9"/>
    </row>
    <row r="29" spans="1:68" ht="84.95" customHeight="1" x14ac:dyDescent="0.25">
      <c r="A29" s="2">
        <v>2</v>
      </c>
      <c r="B29" s="2">
        <v>2</v>
      </c>
      <c r="C29" s="2" t="s">
        <v>98</v>
      </c>
      <c r="D29" s="23" t="s">
        <v>458</v>
      </c>
      <c r="E29" s="5" t="s">
        <v>99</v>
      </c>
      <c r="F29" s="5" t="s">
        <v>58</v>
      </c>
      <c r="G29" s="5" t="s">
        <v>58</v>
      </c>
      <c r="H29" s="5" t="s">
        <v>58</v>
      </c>
      <c r="I29" s="5" t="s">
        <v>64</v>
      </c>
      <c r="J29" s="5" t="s">
        <v>100</v>
      </c>
      <c r="K29" s="5" t="s">
        <v>47</v>
      </c>
      <c r="L29" s="6">
        <v>51734253</v>
      </c>
      <c r="M29" s="6">
        <v>43974115</v>
      </c>
      <c r="N29" s="6">
        <v>0</v>
      </c>
      <c r="O29" s="6">
        <v>43974115</v>
      </c>
      <c r="P29" s="6">
        <v>0</v>
      </c>
      <c r="Q29" s="6">
        <v>0</v>
      </c>
      <c r="R29" s="7">
        <v>0.8499999990335223</v>
      </c>
      <c r="S29" s="6">
        <v>0</v>
      </c>
      <c r="T29" s="6">
        <v>7760138</v>
      </c>
      <c r="U29" s="6">
        <v>0</v>
      </c>
      <c r="V29" s="7">
        <v>0</v>
      </c>
      <c r="W29" s="6">
        <v>0</v>
      </c>
      <c r="X29" s="7">
        <v>0</v>
      </c>
      <c r="Y29" s="6">
        <v>7760138</v>
      </c>
      <c r="Z29" s="7">
        <v>0.15000000096647767</v>
      </c>
      <c r="AA29" s="6">
        <v>2682211.9226914458</v>
      </c>
      <c r="AB29" s="7">
        <v>6.0995245104795079E-2</v>
      </c>
      <c r="AC29" s="8">
        <v>0</v>
      </c>
      <c r="AD29" s="8">
        <v>0</v>
      </c>
      <c r="AE29" s="8">
        <v>0</v>
      </c>
      <c r="AF29" s="8">
        <v>0</v>
      </c>
      <c r="AG29" s="8">
        <v>0</v>
      </c>
      <c r="AH29" s="8">
        <v>0</v>
      </c>
      <c r="AI29" s="8">
        <v>0</v>
      </c>
      <c r="AJ29" s="8">
        <v>0</v>
      </c>
      <c r="AK29" s="8">
        <v>0</v>
      </c>
      <c r="AL29" s="8">
        <v>0</v>
      </c>
      <c r="AM29" s="8">
        <v>0</v>
      </c>
      <c r="AN29" s="8">
        <v>0</v>
      </c>
      <c r="AO29" s="8">
        <v>0</v>
      </c>
      <c r="AP29" s="8">
        <v>0</v>
      </c>
      <c r="AQ29" s="8">
        <v>0</v>
      </c>
      <c r="AR29" s="8">
        <v>0</v>
      </c>
      <c r="AS29" s="8">
        <v>0</v>
      </c>
      <c r="AT29" s="8">
        <v>0</v>
      </c>
      <c r="AU29" s="8">
        <v>0</v>
      </c>
      <c r="AV29" s="8">
        <v>0</v>
      </c>
      <c r="AW29" s="8">
        <v>562500</v>
      </c>
      <c r="AX29" s="8">
        <v>562500</v>
      </c>
      <c r="AY29" s="8">
        <v>1687500</v>
      </c>
      <c r="AZ29" s="8">
        <v>2250000</v>
      </c>
      <c r="BA29" s="8">
        <v>2250000</v>
      </c>
      <c r="BB29" s="8">
        <v>10200000</v>
      </c>
      <c r="BC29" s="8">
        <v>12450000</v>
      </c>
      <c r="BD29" s="8">
        <v>15300000</v>
      </c>
      <c r="BE29" s="8">
        <v>27750000</v>
      </c>
      <c r="BF29" s="8">
        <v>8771669</v>
      </c>
      <c r="BG29" s="8">
        <v>36521669</v>
      </c>
      <c r="BH29" s="8">
        <v>7452446</v>
      </c>
      <c r="BI29" s="8">
        <v>43974115</v>
      </c>
      <c r="BJ29" s="8">
        <v>0</v>
      </c>
      <c r="BK29" s="8">
        <v>43974115</v>
      </c>
      <c r="BL29" s="8">
        <v>0</v>
      </c>
      <c r="BM29" s="8">
        <v>43974115</v>
      </c>
      <c r="BN29" s="8">
        <v>0</v>
      </c>
      <c r="BO29" s="8">
        <v>43974115</v>
      </c>
      <c r="BP29" s="9" t="s">
        <v>531</v>
      </c>
    </row>
    <row r="30" spans="1:68" ht="24.95" hidden="1" customHeight="1" outlineLevel="1" x14ac:dyDescent="0.25">
      <c r="A30" s="2">
        <v>2</v>
      </c>
      <c r="B30" s="2">
        <v>2</v>
      </c>
      <c r="C30" s="3" t="s">
        <v>101</v>
      </c>
      <c r="D30" s="11" t="s">
        <v>102</v>
      </c>
      <c r="E30" s="5" t="s">
        <v>103</v>
      </c>
      <c r="F30" s="5" t="s">
        <v>104</v>
      </c>
      <c r="G30" s="5" t="s">
        <v>105</v>
      </c>
      <c r="H30" s="5" t="s">
        <v>58</v>
      </c>
      <c r="I30" s="5" t="s">
        <v>64</v>
      </c>
      <c r="J30" s="5" t="s">
        <v>106</v>
      </c>
      <c r="K30" s="5" t="s">
        <v>47</v>
      </c>
      <c r="L30" s="6">
        <v>137540840</v>
      </c>
      <c r="M30" s="6">
        <v>116909714</v>
      </c>
      <c r="N30" s="6">
        <v>0</v>
      </c>
      <c r="O30" s="6">
        <v>116909714</v>
      </c>
      <c r="P30" s="6">
        <v>0</v>
      </c>
      <c r="Q30" s="6">
        <v>0</v>
      </c>
      <c r="R30" s="7">
        <v>0.85</v>
      </c>
      <c r="S30" s="6">
        <v>0</v>
      </c>
      <c r="T30" s="6">
        <v>20631126</v>
      </c>
      <c r="U30" s="6">
        <v>20631126</v>
      </c>
      <c r="V30" s="7">
        <v>0.15</v>
      </c>
      <c r="W30" s="6">
        <v>0</v>
      </c>
      <c r="X30" s="7">
        <v>0</v>
      </c>
      <c r="Y30" s="6">
        <v>0</v>
      </c>
      <c r="Z30" s="7">
        <v>0</v>
      </c>
      <c r="AA30" s="6">
        <v>7130936.6605614927</v>
      </c>
      <c r="AB30" s="7">
        <v>6.0995245104795079E-2</v>
      </c>
      <c r="AC30" s="8">
        <v>0</v>
      </c>
      <c r="AD30" s="8">
        <v>0</v>
      </c>
      <c r="AE30" s="8">
        <v>0</v>
      </c>
      <c r="AF30" s="8">
        <v>0</v>
      </c>
      <c r="AG30" s="8">
        <v>0</v>
      </c>
      <c r="AH30" s="8">
        <v>0</v>
      </c>
      <c r="AI30" s="8">
        <v>0</v>
      </c>
      <c r="AJ30" s="8">
        <v>0</v>
      </c>
      <c r="AK30" s="8">
        <v>0</v>
      </c>
      <c r="AL30" s="8">
        <v>0</v>
      </c>
      <c r="AM30" s="8">
        <v>0</v>
      </c>
      <c r="AN30" s="8">
        <v>0</v>
      </c>
      <c r="AO30" s="8">
        <v>0</v>
      </c>
      <c r="AP30" s="8">
        <v>0</v>
      </c>
      <c r="AQ30" s="8">
        <v>0</v>
      </c>
      <c r="AR30" s="8">
        <v>0</v>
      </c>
      <c r="AS30" s="8">
        <v>0</v>
      </c>
      <c r="AT30" s="8">
        <v>0</v>
      </c>
      <c r="AU30" s="8">
        <v>551813.85008000012</v>
      </c>
      <c r="AV30" s="8">
        <v>551813.85008000012</v>
      </c>
      <c r="AW30" s="8">
        <v>1103627.7001600002</v>
      </c>
      <c r="AX30" s="8">
        <v>1655441.5502400002</v>
      </c>
      <c r="AY30" s="8">
        <v>3862696.9505599998</v>
      </c>
      <c r="AZ30" s="8">
        <v>5518138.5008000005</v>
      </c>
      <c r="BA30" s="8">
        <v>5518138.5008000005</v>
      </c>
      <c r="BB30" s="8">
        <v>14659308.878149999</v>
      </c>
      <c r="BC30" s="8">
        <v>20177447.37895</v>
      </c>
      <c r="BD30" s="8">
        <v>26222848.680199999</v>
      </c>
      <c r="BE30" s="8">
        <v>46400296.059149995</v>
      </c>
      <c r="BF30" s="8">
        <v>23918509.401249997</v>
      </c>
      <c r="BG30" s="8">
        <v>70318805.460399985</v>
      </c>
      <c r="BH30" s="8">
        <v>23526302.005149994</v>
      </c>
      <c r="BI30" s="8">
        <v>93845107.465549976</v>
      </c>
      <c r="BJ30" s="8">
        <v>13236980.695250001</v>
      </c>
      <c r="BK30" s="8">
        <v>107082088.16079998</v>
      </c>
      <c r="BL30" s="8">
        <v>9108524.3500000294</v>
      </c>
      <c r="BM30" s="8">
        <v>116190612.5108</v>
      </c>
      <c r="BN30" s="8">
        <v>719101.48919999995</v>
      </c>
      <c r="BO30" s="8">
        <v>116909714</v>
      </c>
      <c r="BP30" s="9" t="s">
        <v>532</v>
      </c>
    </row>
    <row r="31" spans="1:68" ht="24.95" hidden="1" customHeight="1" outlineLevel="1" x14ac:dyDescent="0.25">
      <c r="A31" s="2">
        <v>2</v>
      </c>
      <c r="B31" s="2">
        <v>2</v>
      </c>
      <c r="C31" s="3" t="s">
        <v>101</v>
      </c>
      <c r="D31" s="11" t="s">
        <v>102</v>
      </c>
      <c r="E31" s="5" t="s">
        <v>103</v>
      </c>
      <c r="F31" s="5" t="s">
        <v>107</v>
      </c>
      <c r="G31" s="5" t="s">
        <v>108</v>
      </c>
      <c r="H31" s="5" t="s">
        <v>58</v>
      </c>
      <c r="I31" s="5" t="s">
        <v>64</v>
      </c>
      <c r="J31" s="5" t="s">
        <v>106</v>
      </c>
      <c r="K31" s="5" t="s">
        <v>47</v>
      </c>
      <c r="L31" s="6">
        <v>14000000</v>
      </c>
      <c r="M31" s="6">
        <v>11900000</v>
      </c>
      <c r="N31" s="6">
        <v>0</v>
      </c>
      <c r="O31" s="6">
        <v>11900000</v>
      </c>
      <c r="P31" s="6">
        <v>0</v>
      </c>
      <c r="Q31" s="6">
        <v>0</v>
      </c>
      <c r="R31" s="7">
        <v>0.85</v>
      </c>
      <c r="S31" s="6">
        <v>0</v>
      </c>
      <c r="T31" s="6">
        <v>2100000</v>
      </c>
      <c r="U31" s="6">
        <v>2100000</v>
      </c>
      <c r="V31" s="7">
        <v>0.15</v>
      </c>
      <c r="W31" s="6">
        <v>0</v>
      </c>
      <c r="X31" s="7">
        <v>0</v>
      </c>
      <c r="Y31" s="6">
        <v>0</v>
      </c>
      <c r="Z31" s="7">
        <v>0</v>
      </c>
      <c r="AA31" s="6">
        <v>725843.41674706142</v>
      </c>
      <c r="AB31" s="7">
        <v>6.0995245104795079E-2</v>
      </c>
      <c r="AC31" s="8">
        <v>0</v>
      </c>
      <c r="AD31" s="8">
        <v>0</v>
      </c>
      <c r="AE31" s="8">
        <v>0</v>
      </c>
      <c r="AF31" s="8">
        <v>0</v>
      </c>
      <c r="AG31" s="8">
        <v>0</v>
      </c>
      <c r="AH31" s="8">
        <v>0</v>
      </c>
      <c r="AI31" s="8">
        <v>0</v>
      </c>
      <c r="AJ31" s="8">
        <v>0</v>
      </c>
      <c r="AK31" s="8">
        <v>0</v>
      </c>
      <c r="AL31" s="8">
        <v>0</v>
      </c>
      <c r="AM31" s="8">
        <v>0</v>
      </c>
      <c r="AN31" s="8">
        <v>0</v>
      </c>
      <c r="AO31" s="8">
        <v>0</v>
      </c>
      <c r="AP31" s="8">
        <v>0</v>
      </c>
      <c r="AQ31" s="8">
        <v>0</v>
      </c>
      <c r="AR31" s="8">
        <v>0</v>
      </c>
      <c r="AS31" s="8">
        <v>0</v>
      </c>
      <c r="AT31" s="8">
        <v>0</v>
      </c>
      <c r="AU31" s="8">
        <v>157270.40000000002</v>
      </c>
      <c r="AV31" s="8">
        <v>157270.40000000002</v>
      </c>
      <c r="AW31" s="8">
        <v>314540.80000000005</v>
      </c>
      <c r="AX31" s="8">
        <v>471811.20000000007</v>
      </c>
      <c r="AY31" s="8">
        <v>1100892.8</v>
      </c>
      <c r="AZ31" s="8">
        <v>1572704</v>
      </c>
      <c r="BA31" s="8">
        <v>1572704</v>
      </c>
      <c r="BB31" s="8">
        <v>3155217</v>
      </c>
      <c r="BC31" s="8">
        <v>4727921</v>
      </c>
      <c r="BD31" s="8">
        <v>1471566.75</v>
      </c>
      <c r="BE31" s="8">
        <v>6199487.75</v>
      </c>
      <c r="BF31" s="8">
        <v>1490894.9</v>
      </c>
      <c r="BG31" s="8">
        <v>7690382.6500000004</v>
      </c>
      <c r="BH31" s="8">
        <v>1494542.25</v>
      </c>
      <c r="BI31" s="8">
        <v>9184924.9000000004</v>
      </c>
      <c r="BJ31" s="8">
        <v>1494300</v>
      </c>
      <c r="BK31" s="8">
        <v>10679224.9</v>
      </c>
      <c r="BL31" s="8">
        <v>1135696.8999999999</v>
      </c>
      <c r="BM31" s="8">
        <v>11814921.800000001</v>
      </c>
      <c r="BN31" s="8">
        <v>85078.2</v>
      </c>
      <c r="BO31" s="8">
        <v>11900000</v>
      </c>
      <c r="BP31" s="9" t="s">
        <v>533</v>
      </c>
    </row>
    <row r="32" spans="1:68" ht="84.95" customHeight="1" collapsed="1" x14ac:dyDescent="0.25">
      <c r="A32" s="2">
        <v>2</v>
      </c>
      <c r="B32" s="2">
        <v>2</v>
      </c>
      <c r="C32" s="2" t="s">
        <v>101</v>
      </c>
      <c r="D32" s="23" t="s">
        <v>459</v>
      </c>
      <c r="E32" s="5" t="s">
        <v>103</v>
      </c>
      <c r="F32" s="2"/>
      <c r="G32" s="9"/>
      <c r="H32" s="2"/>
      <c r="I32" s="2"/>
      <c r="J32" s="2" t="s">
        <v>106</v>
      </c>
      <c r="K32" s="2" t="s">
        <v>47</v>
      </c>
      <c r="L32" s="8">
        <v>151540840</v>
      </c>
      <c r="M32" s="8">
        <v>128809714</v>
      </c>
      <c r="N32" s="8">
        <v>0</v>
      </c>
      <c r="O32" s="8">
        <v>128809714</v>
      </c>
      <c r="P32" s="8">
        <v>0</v>
      </c>
      <c r="Q32" s="8">
        <v>0</v>
      </c>
      <c r="R32" s="10">
        <v>0.85</v>
      </c>
      <c r="S32" s="8">
        <v>0</v>
      </c>
      <c r="T32" s="8">
        <v>22731126</v>
      </c>
      <c r="U32" s="8">
        <v>22731126</v>
      </c>
      <c r="V32" s="10">
        <v>0.15</v>
      </c>
      <c r="W32" s="8">
        <v>0</v>
      </c>
      <c r="X32" s="10">
        <v>0</v>
      </c>
      <c r="Y32" s="8">
        <v>0</v>
      </c>
      <c r="Z32" s="10">
        <v>0</v>
      </c>
      <c r="AA32" s="8">
        <v>7856780.0773085542</v>
      </c>
      <c r="AB32" s="10">
        <v>6.0995245104795079E-2</v>
      </c>
      <c r="AC32" s="8">
        <v>0</v>
      </c>
      <c r="AD32" s="8">
        <v>0</v>
      </c>
      <c r="AE32" s="8">
        <v>0</v>
      </c>
      <c r="AF32" s="8">
        <v>0</v>
      </c>
      <c r="AG32" s="8">
        <v>0</v>
      </c>
      <c r="AH32" s="8">
        <v>0</v>
      </c>
      <c r="AI32" s="8">
        <v>0</v>
      </c>
      <c r="AJ32" s="8">
        <v>0</v>
      </c>
      <c r="AK32" s="8">
        <v>0</v>
      </c>
      <c r="AL32" s="8">
        <v>0</v>
      </c>
      <c r="AM32" s="8">
        <v>0</v>
      </c>
      <c r="AN32" s="8">
        <v>0</v>
      </c>
      <c r="AO32" s="8">
        <v>0</v>
      </c>
      <c r="AP32" s="8">
        <v>0</v>
      </c>
      <c r="AQ32" s="8">
        <v>0</v>
      </c>
      <c r="AR32" s="8">
        <v>0</v>
      </c>
      <c r="AS32" s="8">
        <v>0</v>
      </c>
      <c r="AT32" s="8">
        <v>0</v>
      </c>
      <c r="AU32" s="8">
        <v>709084.25008000014</v>
      </c>
      <c r="AV32" s="8">
        <v>709084.25008000014</v>
      </c>
      <c r="AW32" s="8">
        <v>1418168.5001600003</v>
      </c>
      <c r="AX32" s="8">
        <v>2127252.7502400004</v>
      </c>
      <c r="AY32" s="8">
        <v>4963589.7505599996</v>
      </c>
      <c r="AZ32" s="8">
        <v>7090842.5008000005</v>
      </c>
      <c r="BA32" s="8">
        <v>7090842.5008000005</v>
      </c>
      <c r="BB32" s="8">
        <v>17814525.878150001</v>
      </c>
      <c r="BC32" s="8">
        <v>24905368.37895</v>
      </c>
      <c r="BD32" s="8">
        <v>27694415.430199999</v>
      </c>
      <c r="BE32" s="8">
        <v>52599783.809149995</v>
      </c>
      <c r="BF32" s="8">
        <v>25409404.301249996</v>
      </c>
      <c r="BG32" s="8">
        <v>78009188.110399991</v>
      </c>
      <c r="BH32" s="8">
        <v>25020844.255149994</v>
      </c>
      <c r="BI32" s="8">
        <v>103030032.36554998</v>
      </c>
      <c r="BJ32" s="8">
        <v>14731280.695250001</v>
      </c>
      <c r="BK32" s="8">
        <v>117761313.06079999</v>
      </c>
      <c r="BL32" s="8">
        <v>10244221.25000003</v>
      </c>
      <c r="BM32" s="8">
        <v>128005534.3108</v>
      </c>
      <c r="BN32" s="8">
        <v>804179.68919999991</v>
      </c>
      <c r="BO32" s="8">
        <v>128809714</v>
      </c>
      <c r="BP32" s="9"/>
    </row>
    <row r="33" spans="1:68" ht="24.95" hidden="1" customHeight="1" outlineLevel="1" x14ac:dyDescent="0.25">
      <c r="A33" s="2">
        <v>3</v>
      </c>
      <c r="B33" s="2">
        <v>3</v>
      </c>
      <c r="C33" s="3" t="s">
        <v>109</v>
      </c>
      <c r="D33" s="11" t="s">
        <v>110</v>
      </c>
      <c r="E33" s="5" t="s">
        <v>111</v>
      </c>
      <c r="F33" s="5" t="s">
        <v>112</v>
      </c>
      <c r="G33" s="5" t="s">
        <v>113</v>
      </c>
      <c r="H33" s="5" t="s">
        <v>58</v>
      </c>
      <c r="I33" s="5" t="s">
        <v>64</v>
      </c>
      <c r="J33" s="5" t="s">
        <v>78</v>
      </c>
      <c r="K33" s="5" t="s">
        <v>47</v>
      </c>
      <c r="L33" s="6">
        <v>17647058</v>
      </c>
      <c r="M33" s="6">
        <v>15000000</v>
      </c>
      <c r="N33" s="6">
        <v>0</v>
      </c>
      <c r="O33" s="6">
        <v>15000000</v>
      </c>
      <c r="P33" s="6">
        <v>0</v>
      </c>
      <c r="Q33" s="6">
        <v>0</v>
      </c>
      <c r="R33" s="7">
        <v>0.85000003966666848</v>
      </c>
      <c r="S33" s="6">
        <v>0</v>
      </c>
      <c r="T33" s="6">
        <v>2647058</v>
      </c>
      <c r="U33" s="6">
        <v>2647058</v>
      </c>
      <c r="V33" s="7">
        <v>0.14999996033333149</v>
      </c>
      <c r="W33" s="6">
        <v>0</v>
      </c>
      <c r="X33" s="7">
        <v>0</v>
      </c>
      <c r="Y33" s="6">
        <v>0</v>
      </c>
      <c r="Z33" s="7">
        <v>0</v>
      </c>
      <c r="AA33" s="6">
        <v>914928.62889625726</v>
      </c>
      <c r="AB33" s="7">
        <v>6.099524192641715E-2</v>
      </c>
      <c r="AC33" s="8">
        <v>0</v>
      </c>
      <c r="AD33" s="8">
        <v>0</v>
      </c>
      <c r="AE33" s="8">
        <v>0</v>
      </c>
      <c r="AF33" s="8">
        <v>0</v>
      </c>
      <c r="AG33" s="8">
        <v>0</v>
      </c>
      <c r="AH33" s="8">
        <v>0</v>
      </c>
      <c r="AI33" s="8">
        <v>0</v>
      </c>
      <c r="AJ33" s="8">
        <v>0</v>
      </c>
      <c r="AK33" s="8">
        <v>0</v>
      </c>
      <c r="AL33" s="8">
        <v>0</v>
      </c>
      <c r="AM33" s="8">
        <v>0</v>
      </c>
      <c r="AN33" s="8">
        <v>0</v>
      </c>
      <c r="AO33" s="8">
        <v>392277</v>
      </c>
      <c r="AP33" s="8">
        <v>392277</v>
      </c>
      <c r="AQ33" s="8">
        <v>423088</v>
      </c>
      <c r="AR33" s="8">
        <v>815365</v>
      </c>
      <c r="AS33" s="8">
        <v>619190</v>
      </c>
      <c r="AT33" s="8">
        <v>1434555</v>
      </c>
      <c r="AU33" s="8">
        <v>669190</v>
      </c>
      <c r="AV33" s="8">
        <v>2103745</v>
      </c>
      <c r="AW33" s="8">
        <v>669190</v>
      </c>
      <c r="AX33" s="8">
        <v>2772935</v>
      </c>
      <c r="AY33" s="8">
        <v>711426</v>
      </c>
      <c r="AZ33" s="8">
        <v>3484361</v>
      </c>
      <c r="BA33" s="8">
        <v>3484361</v>
      </c>
      <c r="BB33" s="8">
        <v>0</v>
      </c>
      <c r="BC33" s="8">
        <v>3484361</v>
      </c>
      <c r="BD33" s="8">
        <v>1781588.1302534272</v>
      </c>
      <c r="BE33" s="8">
        <v>5265949.1302534267</v>
      </c>
      <c r="BF33" s="8">
        <v>0</v>
      </c>
      <c r="BG33" s="8">
        <v>5265949.1302534267</v>
      </c>
      <c r="BH33" s="8">
        <v>4575497.900841577</v>
      </c>
      <c r="BI33" s="8">
        <v>9841447.0310950037</v>
      </c>
      <c r="BJ33" s="8">
        <v>0</v>
      </c>
      <c r="BK33" s="8">
        <v>9841447.0310950037</v>
      </c>
      <c r="BL33" s="8">
        <v>3753428.1658902625</v>
      </c>
      <c r="BM33" s="8">
        <v>13594875.196985267</v>
      </c>
      <c r="BN33" s="8">
        <v>0</v>
      </c>
      <c r="BO33" s="8">
        <v>13594875.196985267</v>
      </c>
      <c r="BP33" s="9" t="s">
        <v>114</v>
      </c>
    </row>
    <row r="34" spans="1:68" ht="24.95" hidden="1" customHeight="1" outlineLevel="1" x14ac:dyDescent="0.25">
      <c r="A34" s="2">
        <v>3</v>
      </c>
      <c r="B34" s="2">
        <v>3</v>
      </c>
      <c r="C34" s="3" t="s">
        <v>109</v>
      </c>
      <c r="D34" s="11" t="s">
        <v>110</v>
      </c>
      <c r="E34" s="5" t="s">
        <v>111</v>
      </c>
      <c r="F34" s="5" t="s">
        <v>115</v>
      </c>
      <c r="G34" s="5" t="s">
        <v>116</v>
      </c>
      <c r="H34" s="5" t="s">
        <v>58</v>
      </c>
      <c r="I34" s="5" t="s">
        <v>64</v>
      </c>
      <c r="J34" s="5" t="s">
        <v>78</v>
      </c>
      <c r="K34" s="5" t="s">
        <v>47</v>
      </c>
      <c r="L34" s="6">
        <v>12254723</v>
      </c>
      <c r="M34" s="6">
        <v>10416515</v>
      </c>
      <c r="N34" s="6">
        <v>0</v>
      </c>
      <c r="O34" s="6">
        <v>10416515</v>
      </c>
      <c r="P34" s="6">
        <v>0</v>
      </c>
      <c r="Q34" s="6">
        <v>0</v>
      </c>
      <c r="R34" s="7">
        <v>0.85000003672053626</v>
      </c>
      <c r="S34" s="6">
        <v>0</v>
      </c>
      <c r="T34" s="6">
        <v>1838208</v>
      </c>
      <c r="U34" s="6">
        <v>1838208</v>
      </c>
      <c r="V34" s="7">
        <v>0.14999996327946377</v>
      </c>
      <c r="W34" s="6">
        <v>0</v>
      </c>
      <c r="X34" s="7">
        <v>0</v>
      </c>
      <c r="Y34" s="6">
        <v>0</v>
      </c>
      <c r="Z34" s="7">
        <v>0</v>
      </c>
      <c r="AA34" s="6">
        <v>635357.85245515313</v>
      </c>
      <c r="AB34" s="7">
        <v>6.099524192641715E-2</v>
      </c>
      <c r="AC34" s="8">
        <v>0</v>
      </c>
      <c r="AD34" s="8">
        <v>0</v>
      </c>
      <c r="AE34" s="8">
        <v>0</v>
      </c>
      <c r="AF34" s="8">
        <v>0</v>
      </c>
      <c r="AG34" s="8">
        <v>0</v>
      </c>
      <c r="AH34" s="8">
        <v>0</v>
      </c>
      <c r="AI34" s="8">
        <v>0</v>
      </c>
      <c r="AJ34" s="8">
        <v>0</v>
      </c>
      <c r="AK34" s="8">
        <v>0</v>
      </c>
      <c r="AL34" s="8">
        <v>0</v>
      </c>
      <c r="AM34" s="8">
        <v>0</v>
      </c>
      <c r="AN34" s="8">
        <v>0</v>
      </c>
      <c r="AO34" s="8">
        <v>125000</v>
      </c>
      <c r="AP34" s="8">
        <v>125000</v>
      </c>
      <c r="AQ34" s="8">
        <v>327572</v>
      </c>
      <c r="AR34" s="8">
        <v>452572</v>
      </c>
      <c r="AS34" s="8">
        <v>330572</v>
      </c>
      <c r="AT34" s="8">
        <v>783144</v>
      </c>
      <c r="AU34" s="8">
        <v>520450</v>
      </c>
      <c r="AV34" s="8">
        <v>1303594</v>
      </c>
      <c r="AW34" s="8">
        <v>531450</v>
      </c>
      <c r="AX34" s="8">
        <v>1835044</v>
      </c>
      <c r="AY34" s="8">
        <v>584616</v>
      </c>
      <c r="AZ34" s="8">
        <v>2419660</v>
      </c>
      <c r="BA34" s="8">
        <v>2419660</v>
      </c>
      <c r="BB34" s="8">
        <v>0</v>
      </c>
      <c r="BC34" s="8">
        <v>2419660</v>
      </c>
      <c r="BD34" s="8">
        <v>1238453.4022802867</v>
      </c>
      <c r="BE34" s="8">
        <v>3658113.4022802869</v>
      </c>
      <c r="BF34" s="8">
        <v>0</v>
      </c>
      <c r="BG34" s="8">
        <v>3658113.4022802869</v>
      </c>
      <c r="BH34" s="8">
        <v>3180612.1999799735</v>
      </c>
      <c r="BI34" s="8">
        <v>6838725.6022602599</v>
      </c>
      <c r="BJ34" s="8">
        <v>0</v>
      </c>
      <c r="BK34" s="8">
        <v>6838725.6022602599</v>
      </c>
      <c r="BL34" s="8">
        <v>3400968.634691155</v>
      </c>
      <c r="BM34" s="8">
        <v>10239694.236951414</v>
      </c>
      <c r="BN34" s="8">
        <v>0</v>
      </c>
      <c r="BO34" s="8">
        <v>10239694.236951414</v>
      </c>
      <c r="BP34" s="9" t="s">
        <v>117</v>
      </c>
    </row>
    <row r="35" spans="1:68" ht="24.95" hidden="1" customHeight="1" outlineLevel="1" x14ac:dyDescent="0.25">
      <c r="A35" s="2">
        <v>3</v>
      </c>
      <c r="B35" s="2">
        <v>3</v>
      </c>
      <c r="C35" s="3" t="s">
        <v>109</v>
      </c>
      <c r="D35" s="11" t="s">
        <v>110</v>
      </c>
      <c r="E35" s="5" t="s">
        <v>111</v>
      </c>
      <c r="F35" s="5" t="s">
        <v>118</v>
      </c>
      <c r="G35" s="5" t="s">
        <v>119</v>
      </c>
      <c r="H35" s="5" t="s">
        <v>58</v>
      </c>
      <c r="I35" s="5" t="s">
        <v>64</v>
      </c>
      <c r="J35" s="5" t="s">
        <v>78</v>
      </c>
      <c r="K35" s="5" t="s">
        <v>47</v>
      </c>
      <c r="L35" s="6">
        <v>17647058</v>
      </c>
      <c r="M35" s="6">
        <v>15000000</v>
      </c>
      <c r="N35" s="6">
        <v>0</v>
      </c>
      <c r="O35" s="6">
        <v>15000000</v>
      </c>
      <c r="P35" s="6">
        <v>0</v>
      </c>
      <c r="Q35" s="6">
        <v>0</v>
      </c>
      <c r="R35" s="7">
        <v>0.85000003966666848</v>
      </c>
      <c r="S35" s="6">
        <v>0</v>
      </c>
      <c r="T35" s="6">
        <v>2647058</v>
      </c>
      <c r="U35" s="6">
        <v>2647058</v>
      </c>
      <c r="V35" s="7">
        <v>0.14999996033333149</v>
      </c>
      <c r="W35" s="6">
        <v>0</v>
      </c>
      <c r="X35" s="7">
        <v>0</v>
      </c>
      <c r="Y35" s="6">
        <v>0</v>
      </c>
      <c r="Z35" s="7">
        <v>0</v>
      </c>
      <c r="AA35" s="6">
        <v>914928.62889625726</v>
      </c>
      <c r="AB35" s="7">
        <v>6.099524192641715E-2</v>
      </c>
      <c r="AC35" s="8">
        <v>0</v>
      </c>
      <c r="AD35" s="8">
        <v>0</v>
      </c>
      <c r="AE35" s="8">
        <v>0</v>
      </c>
      <c r="AF35" s="8">
        <v>0</v>
      </c>
      <c r="AG35" s="8">
        <v>0</v>
      </c>
      <c r="AH35" s="8">
        <v>0</v>
      </c>
      <c r="AI35" s="8">
        <v>0</v>
      </c>
      <c r="AJ35" s="8">
        <v>0</v>
      </c>
      <c r="AK35" s="8">
        <v>0</v>
      </c>
      <c r="AL35" s="8">
        <v>0</v>
      </c>
      <c r="AM35" s="8">
        <v>0</v>
      </c>
      <c r="AN35" s="8">
        <v>0</v>
      </c>
      <c r="AO35" s="8">
        <v>0</v>
      </c>
      <c r="AP35" s="8">
        <v>0</v>
      </c>
      <c r="AQ35" s="8">
        <v>0</v>
      </c>
      <c r="AR35" s="8">
        <v>0</v>
      </c>
      <c r="AS35" s="8">
        <v>0</v>
      </c>
      <c r="AT35" s="8">
        <v>0</v>
      </c>
      <c r="AU35" s="8">
        <v>0</v>
      </c>
      <c r="AV35" s="8">
        <v>0</v>
      </c>
      <c r="AW35" s="8">
        <v>0</v>
      </c>
      <c r="AX35" s="8">
        <v>0</v>
      </c>
      <c r="AY35" s="8">
        <v>0</v>
      </c>
      <c r="AZ35" s="8">
        <v>0</v>
      </c>
      <c r="BA35" s="8">
        <v>0</v>
      </c>
      <c r="BB35" s="8">
        <v>8066854.5803779997</v>
      </c>
      <c r="BC35" s="8">
        <v>8066854.5803779997</v>
      </c>
      <c r="BD35" s="8">
        <v>3301152.3649891182</v>
      </c>
      <c r="BE35" s="8">
        <v>11368006.945367118</v>
      </c>
      <c r="BF35" s="8">
        <v>0</v>
      </c>
      <c r="BG35" s="8">
        <v>11368006.945367118</v>
      </c>
      <c r="BH35" s="8">
        <v>2990100.2328140698</v>
      </c>
      <c r="BI35" s="8">
        <v>14358107.178181188</v>
      </c>
      <c r="BJ35" s="8">
        <v>0</v>
      </c>
      <c r="BK35" s="8">
        <v>14358107.178181188</v>
      </c>
      <c r="BL35" s="8">
        <v>0</v>
      </c>
      <c r="BM35" s="8">
        <v>14358107.178181188</v>
      </c>
      <c r="BN35" s="8">
        <v>0</v>
      </c>
      <c r="BO35" s="8">
        <v>14358107.178181188</v>
      </c>
      <c r="BP35" s="9" t="s">
        <v>120</v>
      </c>
    </row>
    <row r="36" spans="1:68" ht="24.95" hidden="1" customHeight="1" outlineLevel="1" x14ac:dyDescent="0.25">
      <c r="A36" s="2">
        <v>3</v>
      </c>
      <c r="B36" s="2">
        <v>3</v>
      </c>
      <c r="C36" s="3" t="s">
        <v>109</v>
      </c>
      <c r="D36" s="11" t="s">
        <v>110</v>
      </c>
      <c r="E36" s="5" t="s">
        <v>111</v>
      </c>
      <c r="F36" s="5" t="s">
        <v>121</v>
      </c>
      <c r="G36" s="5" t="s">
        <v>122</v>
      </c>
      <c r="H36" s="5" t="s">
        <v>58</v>
      </c>
      <c r="I36" s="5" t="s">
        <v>64</v>
      </c>
      <c r="J36" s="5" t="s">
        <v>78</v>
      </c>
      <c r="K36" s="5" t="s">
        <v>47</v>
      </c>
      <c r="L36" s="6">
        <v>24705882</v>
      </c>
      <c r="M36" s="6">
        <v>21000000</v>
      </c>
      <c r="N36" s="6">
        <v>0</v>
      </c>
      <c r="O36" s="6">
        <v>21000000</v>
      </c>
      <c r="P36" s="6">
        <v>0</v>
      </c>
      <c r="Q36" s="6">
        <v>0</v>
      </c>
      <c r="R36" s="7">
        <v>0.85000001214285736</v>
      </c>
      <c r="S36" s="6">
        <v>0</v>
      </c>
      <c r="T36" s="6">
        <v>3705882</v>
      </c>
      <c r="U36" s="6">
        <v>0</v>
      </c>
      <c r="V36" s="7">
        <v>0</v>
      </c>
      <c r="W36" s="6">
        <v>0</v>
      </c>
      <c r="X36" s="7">
        <v>0</v>
      </c>
      <c r="Y36" s="6">
        <v>3705882</v>
      </c>
      <c r="Z36" s="7">
        <v>0.14999998785714269</v>
      </c>
      <c r="AA36" s="6">
        <v>1280900.0804547602</v>
      </c>
      <c r="AB36" s="7">
        <v>6.0995241926417157E-2</v>
      </c>
      <c r="AC36" s="8">
        <v>0</v>
      </c>
      <c r="AD36" s="8">
        <v>0</v>
      </c>
      <c r="AE36" s="8">
        <v>0</v>
      </c>
      <c r="AF36" s="8">
        <v>0</v>
      </c>
      <c r="AG36" s="8">
        <v>0</v>
      </c>
      <c r="AH36" s="8">
        <v>0</v>
      </c>
      <c r="AI36" s="8">
        <v>0</v>
      </c>
      <c r="AJ36" s="8">
        <v>0</v>
      </c>
      <c r="AK36" s="8">
        <v>0</v>
      </c>
      <c r="AL36" s="8">
        <v>0</v>
      </c>
      <c r="AM36" s="8">
        <v>0</v>
      </c>
      <c r="AN36" s="8">
        <v>0</v>
      </c>
      <c r="AO36" s="8">
        <v>0</v>
      </c>
      <c r="AP36" s="8">
        <v>0</v>
      </c>
      <c r="AQ36" s="8">
        <v>628843</v>
      </c>
      <c r="AR36" s="8">
        <v>628843</v>
      </c>
      <c r="AS36" s="8">
        <v>658843</v>
      </c>
      <c r="AT36" s="8">
        <v>1287686</v>
      </c>
      <c r="AU36" s="8">
        <v>908843</v>
      </c>
      <c r="AV36" s="8">
        <v>2196529</v>
      </c>
      <c r="AW36" s="8">
        <v>958843</v>
      </c>
      <c r="AX36" s="8">
        <v>3155372</v>
      </c>
      <c r="AY36" s="8">
        <v>991018</v>
      </c>
      <c r="AZ36" s="8">
        <v>4146390</v>
      </c>
      <c r="BA36" s="8">
        <v>4146390</v>
      </c>
      <c r="BB36" s="8">
        <v>0</v>
      </c>
      <c r="BC36" s="8">
        <v>4146390</v>
      </c>
      <c r="BD36" s="8">
        <v>3881745.8493632372</v>
      </c>
      <c r="BE36" s="8">
        <v>8028135.8493632376</v>
      </c>
      <c r="BF36" s="8">
        <v>0</v>
      </c>
      <c r="BG36" s="8">
        <v>8028135.8493632376</v>
      </c>
      <c r="BH36" s="8">
        <v>6451863.5146925263</v>
      </c>
      <c r="BI36" s="8">
        <v>14479999.364055764</v>
      </c>
      <c r="BJ36" s="8">
        <v>0</v>
      </c>
      <c r="BK36" s="8">
        <v>14479999.364055764</v>
      </c>
      <c r="BL36" s="8">
        <v>3654921.6298625334</v>
      </c>
      <c r="BM36" s="8">
        <v>18134920.993918296</v>
      </c>
      <c r="BN36" s="8">
        <v>0</v>
      </c>
      <c r="BO36" s="8">
        <v>18134920.993918296</v>
      </c>
      <c r="BP36" s="9" t="s">
        <v>123</v>
      </c>
    </row>
    <row r="37" spans="1:68" ht="24.95" hidden="1" customHeight="1" outlineLevel="1" x14ac:dyDescent="0.25">
      <c r="A37" s="2">
        <v>3</v>
      </c>
      <c r="B37" s="2">
        <v>3</v>
      </c>
      <c r="C37" s="3" t="s">
        <v>109</v>
      </c>
      <c r="D37" s="11" t="s">
        <v>124</v>
      </c>
      <c r="E37" s="5"/>
      <c r="F37" s="9" t="s">
        <v>124</v>
      </c>
      <c r="G37" s="9" t="s">
        <v>124</v>
      </c>
      <c r="H37" s="9" t="s">
        <v>124</v>
      </c>
      <c r="I37" s="9" t="s">
        <v>124</v>
      </c>
      <c r="J37" s="9" t="s">
        <v>124</v>
      </c>
      <c r="K37" s="9" t="s">
        <v>124</v>
      </c>
      <c r="L37" s="9" t="s">
        <v>124</v>
      </c>
      <c r="M37" s="9" t="s">
        <v>124</v>
      </c>
      <c r="N37" s="9" t="s">
        <v>124</v>
      </c>
      <c r="O37" s="9" t="s">
        <v>124</v>
      </c>
      <c r="P37" s="9" t="s">
        <v>124</v>
      </c>
      <c r="Q37" s="9" t="s">
        <v>124</v>
      </c>
      <c r="R37" s="9" t="s">
        <v>124</v>
      </c>
      <c r="S37" s="9" t="s">
        <v>124</v>
      </c>
      <c r="T37" s="9" t="s">
        <v>124</v>
      </c>
      <c r="U37" s="9" t="s">
        <v>124</v>
      </c>
      <c r="V37" s="9" t="s">
        <v>124</v>
      </c>
      <c r="W37" s="9" t="s">
        <v>124</v>
      </c>
      <c r="X37" s="9" t="s">
        <v>124</v>
      </c>
      <c r="Y37" s="9" t="s">
        <v>124</v>
      </c>
      <c r="Z37" s="9" t="s">
        <v>124</v>
      </c>
      <c r="AA37" s="9" t="s">
        <v>124</v>
      </c>
      <c r="AB37" s="9" t="s">
        <v>124</v>
      </c>
      <c r="AC37" s="8">
        <v>0</v>
      </c>
      <c r="AD37" s="8">
        <v>0</v>
      </c>
      <c r="AE37" s="8">
        <v>0</v>
      </c>
      <c r="AF37" s="8">
        <v>0</v>
      </c>
      <c r="AG37" s="8">
        <v>0</v>
      </c>
      <c r="AH37" s="8">
        <v>0</v>
      </c>
      <c r="AI37" s="8">
        <v>0</v>
      </c>
      <c r="AJ37" s="8">
        <v>0</v>
      </c>
      <c r="AK37" s="8">
        <v>0</v>
      </c>
      <c r="AL37" s="8">
        <v>0</v>
      </c>
      <c r="AM37" s="8">
        <v>0</v>
      </c>
      <c r="AN37" s="8">
        <v>0</v>
      </c>
      <c r="AO37" s="8">
        <v>0</v>
      </c>
      <c r="AP37" s="8">
        <v>0</v>
      </c>
      <c r="AQ37" s="8">
        <v>0</v>
      </c>
      <c r="AR37" s="8">
        <v>0</v>
      </c>
      <c r="AS37" s="8">
        <v>0</v>
      </c>
      <c r="AT37" s="8">
        <v>0</v>
      </c>
      <c r="AU37" s="8">
        <v>0</v>
      </c>
      <c r="AV37" s="8">
        <v>0</v>
      </c>
      <c r="AW37" s="8">
        <v>0</v>
      </c>
      <c r="AX37" s="8">
        <v>0</v>
      </c>
      <c r="AY37" s="8">
        <v>756482.54478186253</v>
      </c>
      <c r="AZ37" s="8">
        <v>756482.54478186253</v>
      </c>
      <c r="BA37" s="8">
        <v>756482.54478186253</v>
      </c>
      <c r="BB37" s="8">
        <v>925045</v>
      </c>
      <c r="BC37" s="8">
        <v>1681527.5447818625</v>
      </c>
      <c r="BD37" s="8">
        <v>881619.53239613958</v>
      </c>
      <c r="BE37" s="8">
        <v>2563147.0771780023</v>
      </c>
      <c r="BF37" s="8">
        <v>0</v>
      </c>
      <c r="BG37" s="8">
        <v>2563147.0771780023</v>
      </c>
      <c r="BH37" s="8">
        <v>1482940.8828901891</v>
      </c>
      <c r="BI37" s="8">
        <v>4046087.9600681914</v>
      </c>
      <c r="BJ37" s="8">
        <v>0</v>
      </c>
      <c r="BK37" s="8">
        <v>4046087.9600681914</v>
      </c>
      <c r="BL37" s="8">
        <v>1042829.4338956418</v>
      </c>
      <c r="BM37" s="8">
        <v>5088917.3939638333</v>
      </c>
      <c r="BN37" s="8">
        <v>0</v>
      </c>
      <c r="BO37" s="8">
        <v>5088917.3939638333</v>
      </c>
      <c r="BP37" s="9" t="s">
        <v>534</v>
      </c>
    </row>
    <row r="38" spans="1:68" ht="24.95" hidden="1" customHeight="1" outlineLevel="1" x14ac:dyDescent="0.25">
      <c r="A38" s="2">
        <v>3</v>
      </c>
      <c r="B38" s="2">
        <v>3</v>
      </c>
      <c r="C38" s="3" t="s">
        <v>109</v>
      </c>
      <c r="D38" s="11" t="s">
        <v>110</v>
      </c>
      <c r="E38" s="5" t="s">
        <v>111</v>
      </c>
      <c r="F38" s="5" t="s">
        <v>125</v>
      </c>
      <c r="G38" s="5" t="s">
        <v>126</v>
      </c>
      <c r="H38" s="5" t="s">
        <v>58</v>
      </c>
      <c r="I38" s="5" t="s">
        <v>59</v>
      </c>
      <c r="J38" s="5" t="s">
        <v>78</v>
      </c>
      <c r="K38" s="5" t="s">
        <v>47</v>
      </c>
      <c r="L38" s="6">
        <v>29241343</v>
      </c>
      <c r="M38" s="6">
        <v>24855142</v>
      </c>
      <c r="N38" s="6">
        <v>0</v>
      </c>
      <c r="O38" s="6">
        <v>24855142</v>
      </c>
      <c r="P38" s="6">
        <v>0</v>
      </c>
      <c r="Q38" s="6">
        <v>0</v>
      </c>
      <c r="R38" s="7">
        <v>0.85000001538917003</v>
      </c>
      <c r="S38" s="6">
        <v>0</v>
      </c>
      <c r="T38" s="6">
        <v>4386201</v>
      </c>
      <c r="U38" s="6">
        <v>0</v>
      </c>
      <c r="V38" s="7">
        <v>0</v>
      </c>
      <c r="W38" s="6">
        <v>0</v>
      </c>
      <c r="X38" s="7">
        <v>0</v>
      </c>
      <c r="Y38" s="6">
        <v>4386201</v>
      </c>
      <c r="Z38" s="7">
        <v>0.14999998461082995</v>
      </c>
      <c r="AA38" s="6">
        <v>1516045.3994054517</v>
      </c>
      <c r="AB38" s="7">
        <v>6.0995241926417143E-2</v>
      </c>
      <c r="AC38" s="8">
        <v>0</v>
      </c>
      <c r="AD38" s="8">
        <v>0</v>
      </c>
      <c r="AE38" s="8">
        <v>0</v>
      </c>
      <c r="AF38" s="8">
        <v>0</v>
      </c>
      <c r="AG38" s="8">
        <v>0</v>
      </c>
      <c r="AH38" s="8">
        <v>0</v>
      </c>
      <c r="AI38" s="8">
        <v>0</v>
      </c>
      <c r="AJ38" s="8">
        <v>0</v>
      </c>
      <c r="AK38" s="8">
        <v>0</v>
      </c>
      <c r="AL38" s="8">
        <v>0</v>
      </c>
      <c r="AM38" s="8">
        <v>0</v>
      </c>
      <c r="AN38" s="8">
        <v>0</v>
      </c>
      <c r="AO38" s="8">
        <v>0</v>
      </c>
      <c r="AP38" s="8">
        <v>0</v>
      </c>
      <c r="AQ38" s="8">
        <v>0</v>
      </c>
      <c r="AR38" s="8">
        <v>0</v>
      </c>
      <c r="AS38" s="8">
        <v>0</v>
      </c>
      <c r="AT38" s="8">
        <v>0</v>
      </c>
      <c r="AU38" s="8">
        <v>0</v>
      </c>
      <c r="AV38" s="8">
        <v>0</v>
      </c>
      <c r="AW38" s="8">
        <v>2071261.8333333333</v>
      </c>
      <c r="AX38" s="8">
        <v>2071261.8333333333</v>
      </c>
      <c r="AY38" s="8">
        <v>0</v>
      </c>
      <c r="AZ38" s="8">
        <v>2071261.8333333333</v>
      </c>
      <c r="BA38" s="8">
        <v>2071261.8333333333</v>
      </c>
      <c r="BB38" s="8">
        <v>3361362</v>
      </c>
      <c r="BC38" s="8">
        <v>5432623.833333333</v>
      </c>
      <c r="BD38" s="8">
        <v>3361362</v>
      </c>
      <c r="BE38" s="8">
        <v>8793985.8333333321</v>
      </c>
      <c r="BF38" s="8">
        <v>3361362</v>
      </c>
      <c r="BG38" s="8">
        <v>12155347.833333332</v>
      </c>
      <c r="BH38" s="8">
        <v>3361362</v>
      </c>
      <c r="BI38" s="8">
        <v>15516709.833333332</v>
      </c>
      <c r="BJ38" s="8">
        <v>3361362</v>
      </c>
      <c r="BK38" s="8">
        <v>18878071.833333332</v>
      </c>
      <c r="BL38" s="8">
        <v>3361362</v>
      </c>
      <c r="BM38" s="8">
        <v>22239433.833333332</v>
      </c>
      <c r="BN38" s="8">
        <v>2615708.1666666679</v>
      </c>
      <c r="BO38" s="8">
        <v>24855142</v>
      </c>
      <c r="BP38" s="9" t="s">
        <v>127</v>
      </c>
    </row>
    <row r="39" spans="1:68" ht="24.95" hidden="1" customHeight="1" outlineLevel="1" x14ac:dyDescent="0.25">
      <c r="A39" s="2">
        <v>3</v>
      </c>
      <c r="B39" s="2">
        <v>3</v>
      </c>
      <c r="C39" s="3" t="s">
        <v>109</v>
      </c>
      <c r="D39" s="11" t="s">
        <v>110</v>
      </c>
      <c r="E39" s="5" t="s">
        <v>111</v>
      </c>
      <c r="F39" s="5" t="s">
        <v>128</v>
      </c>
      <c r="G39" s="5" t="s">
        <v>129</v>
      </c>
      <c r="H39" s="5" t="s">
        <v>58</v>
      </c>
      <c r="I39" s="5" t="s">
        <v>59</v>
      </c>
      <c r="J39" s="5" t="s">
        <v>78</v>
      </c>
      <c r="K39" s="5" t="s">
        <v>47</v>
      </c>
      <c r="L39" s="6">
        <v>32823529</v>
      </c>
      <c r="M39" s="6">
        <v>27900000</v>
      </c>
      <c r="N39" s="6">
        <v>0</v>
      </c>
      <c r="O39" s="6">
        <v>27900000</v>
      </c>
      <c r="P39" s="6">
        <v>0</v>
      </c>
      <c r="Q39" s="6">
        <v>0</v>
      </c>
      <c r="R39" s="7">
        <v>0.85000001066308262</v>
      </c>
      <c r="S39" s="6">
        <v>0</v>
      </c>
      <c r="T39" s="6">
        <v>4923529</v>
      </c>
      <c r="U39" s="6">
        <v>4923529</v>
      </c>
      <c r="V39" s="7">
        <v>0.14999998933691744</v>
      </c>
      <c r="W39" s="6">
        <v>0</v>
      </c>
      <c r="X39" s="7">
        <v>0</v>
      </c>
      <c r="Y39" s="6">
        <v>0</v>
      </c>
      <c r="Z39" s="7">
        <v>0</v>
      </c>
      <c r="AA39" s="6">
        <v>1701767.2497470386</v>
      </c>
      <c r="AB39" s="7">
        <v>6.0995241926417157E-2</v>
      </c>
      <c r="AC39" s="8">
        <v>0</v>
      </c>
      <c r="AD39" s="8">
        <v>0</v>
      </c>
      <c r="AE39" s="8">
        <v>0</v>
      </c>
      <c r="AF39" s="8">
        <v>0</v>
      </c>
      <c r="AG39" s="8">
        <v>0</v>
      </c>
      <c r="AH39" s="8">
        <v>0</v>
      </c>
      <c r="AI39" s="8">
        <v>0</v>
      </c>
      <c r="AJ39" s="8">
        <v>0</v>
      </c>
      <c r="AK39" s="8">
        <v>0</v>
      </c>
      <c r="AL39" s="8">
        <v>0</v>
      </c>
      <c r="AM39" s="8">
        <v>0</v>
      </c>
      <c r="AN39" s="8">
        <v>0</v>
      </c>
      <c r="AO39" s="8">
        <v>0</v>
      </c>
      <c r="AP39" s="8">
        <v>0</v>
      </c>
      <c r="AQ39" s="8">
        <v>0</v>
      </c>
      <c r="AR39" s="8">
        <v>0</v>
      </c>
      <c r="AS39" s="8">
        <v>0</v>
      </c>
      <c r="AT39" s="8">
        <v>0</v>
      </c>
      <c r="AU39" s="8">
        <v>1309050</v>
      </c>
      <c r="AV39" s="8">
        <v>1309050</v>
      </c>
      <c r="AW39" s="8">
        <v>0</v>
      </c>
      <c r="AX39" s="8">
        <v>1309050</v>
      </c>
      <c r="AY39" s="8">
        <v>1015950</v>
      </c>
      <c r="AZ39" s="8">
        <v>2325000</v>
      </c>
      <c r="BA39" s="8">
        <v>2325000</v>
      </c>
      <c r="BB39" s="8">
        <v>3773142.881833334</v>
      </c>
      <c r="BC39" s="8">
        <v>6098142.8818333335</v>
      </c>
      <c r="BD39" s="8">
        <v>3773142.881833334</v>
      </c>
      <c r="BE39" s="8">
        <v>9871285.763666667</v>
      </c>
      <c r="BF39" s="8">
        <v>3773142.881833334</v>
      </c>
      <c r="BG39" s="8">
        <v>13644428.645500001</v>
      </c>
      <c r="BH39" s="8">
        <v>3773142.881833334</v>
      </c>
      <c r="BI39" s="8">
        <v>17417571.527333334</v>
      </c>
      <c r="BJ39" s="8">
        <v>3773142.881833334</v>
      </c>
      <c r="BK39" s="8">
        <v>21190714.409166668</v>
      </c>
      <c r="BL39" s="8">
        <v>3773142.881833334</v>
      </c>
      <c r="BM39" s="8">
        <v>24963857.291000001</v>
      </c>
      <c r="BN39" s="8">
        <v>2936142.7089999989</v>
      </c>
      <c r="BO39" s="8">
        <v>27900000</v>
      </c>
      <c r="BP39" s="9" t="s">
        <v>130</v>
      </c>
    </row>
    <row r="40" spans="1:68" ht="84.95" customHeight="1" collapsed="1" x14ac:dyDescent="0.25">
      <c r="A40" s="2">
        <v>3</v>
      </c>
      <c r="B40" s="2">
        <v>3</v>
      </c>
      <c r="C40" s="2" t="s">
        <v>109</v>
      </c>
      <c r="D40" s="23" t="s">
        <v>460</v>
      </c>
      <c r="E40" s="5" t="s">
        <v>111</v>
      </c>
      <c r="F40" s="2"/>
      <c r="G40" s="9"/>
      <c r="H40" s="2"/>
      <c r="I40" s="2"/>
      <c r="J40" s="2" t="s">
        <v>78</v>
      </c>
      <c r="K40" s="2" t="s">
        <v>47</v>
      </c>
      <c r="L40" s="8">
        <v>134319593</v>
      </c>
      <c r="M40" s="8">
        <v>114171657</v>
      </c>
      <c r="N40" s="8">
        <v>0</v>
      </c>
      <c r="O40" s="8">
        <v>114171657</v>
      </c>
      <c r="P40" s="8">
        <v>0</v>
      </c>
      <c r="Q40" s="8">
        <v>0</v>
      </c>
      <c r="R40" s="10">
        <v>0.85000002196254421</v>
      </c>
      <c r="S40" s="8">
        <v>0</v>
      </c>
      <c r="T40" s="8">
        <v>20147936</v>
      </c>
      <c r="U40" s="8">
        <v>12055853</v>
      </c>
      <c r="V40" s="10">
        <v>8.9754984591116208E-2</v>
      </c>
      <c r="W40" s="8">
        <v>0</v>
      </c>
      <c r="X40" s="10">
        <v>0</v>
      </c>
      <c r="Y40" s="8">
        <v>8092083</v>
      </c>
      <c r="Z40" s="10">
        <v>6.024499344633958E-2</v>
      </c>
      <c r="AA40" s="8">
        <v>6963927.8398549184</v>
      </c>
      <c r="AB40" s="10">
        <v>6.099524192641715E-2</v>
      </c>
      <c r="AC40" s="8">
        <v>0</v>
      </c>
      <c r="AD40" s="8">
        <v>0</v>
      </c>
      <c r="AE40" s="8">
        <v>0</v>
      </c>
      <c r="AF40" s="8">
        <v>0</v>
      </c>
      <c r="AG40" s="8">
        <v>0</v>
      </c>
      <c r="AH40" s="8">
        <v>0</v>
      </c>
      <c r="AI40" s="8">
        <v>0</v>
      </c>
      <c r="AJ40" s="8">
        <v>0</v>
      </c>
      <c r="AK40" s="8">
        <v>0</v>
      </c>
      <c r="AL40" s="8">
        <v>0</v>
      </c>
      <c r="AM40" s="8">
        <v>0</v>
      </c>
      <c r="AN40" s="8">
        <v>0</v>
      </c>
      <c r="AO40" s="8">
        <v>517277</v>
      </c>
      <c r="AP40" s="8">
        <v>517277</v>
      </c>
      <c r="AQ40" s="8">
        <v>1379503</v>
      </c>
      <c r="AR40" s="8">
        <v>1896780</v>
      </c>
      <c r="AS40" s="8">
        <v>1608605</v>
      </c>
      <c r="AT40" s="8">
        <v>3505385</v>
      </c>
      <c r="AU40" s="8">
        <v>3407533</v>
      </c>
      <c r="AV40" s="8">
        <v>6912918</v>
      </c>
      <c r="AW40" s="8">
        <v>4230744.833333333</v>
      </c>
      <c r="AX40" s="8">
        <v>11143662.833333334</v>
      </c>
      <c r="AY40" s="8">
        <v>4059492.5447818628</v>
      </c>
      <c r="AZ40" s="8">
        <v>15203155.378115196</v>
      </c>
      <c r="BA40" s="8">
        <v>15203155.378115196</v>
      </c>
      <c r="BB40" s="8">
        <v>16126404.462211333</v>
      </c>
      <c r="BC40" s="8">
        <v>31329559.840326529</v>
      </c>
      <c r="BD40" s="8">
        <v>18219064.161115542</v>
      </c>
      <c r="BE40" s="8">
        <v>49548624.001442067</v>
      </c>
      <c r="BF40" s="8">
        <v>7134504.8818333335</v>
      </c>
      <c r="BG40" s="8">
        <v>56683128.883275405</v>
      </c>
      <c r="BH40" s="8">
        <v>25815519.613051668</v>
      </c>
      <c r="BI40" s="8">
        <v>82498648.496327072</v>
      </c>
      <c r="BJ40" s="8">
        <v>7134504.8818333335</v>
      </c>
      <c r="BK40" s="8">
        <v>89633153.378160402</v>
      </c>
      <c r="BL40" s="8">
        <v>18986652.746172927</v>
      </c>
      <c r="BM40" s="8">
        <v>108619806.12433334</v>
      </c>
      <c r="BN40" s="8">
        <v>5551850.8756666668</v>
      </c>
      <c r="BO40" s="8">
        <v>114171657</v>
      </c>
      <c r="BP40" s="9"/>
    </row>
    <row r="41" spans="1:68" ht="24.95" hidden="1" customHeight="1" outlineLevel="1" x14ac:dyDescent="0.25">
      <c r="A41" s="2">
        <v>3</v>
      </c>
      <c r="B41" s="2">
        <v>3</v>
      </c>
      <c r="C41" s="3" t="s">
        <v>109</v>
      </c>
      <c r="D41" s="11" t="s">
        <v>131</v>
      </c>
      <c r="E41" s="5" t="s">
        <v>132</v>
      </c>
      <c r="F41" s="5" t="s">
        <v>133</v>
      </c>
      <c r="G41" s="5" t="s">
        <v>134</v>
      </c>
      <c r="H41" s="5" t="s">
        <v>58</v>
      </c>
      <c r="I41" s="5" t="s">
        <v>64</v>
      </c>
      <c r="J41" s="5" t="s">
        <v>78</v>
      </c>
      <c r="K41" s="5" t="s">
        <v>47</v>
      </c>
      <c r="L41" s="6">
        <v>52941176</v>
      </c>
      <c r="M41" s="6">
        <v>45000000</v>
      </c>
      <c r="N41" s="6">
        <v>0</v>
      </c>
      <c r="O41" s="6">
        <v>45000000</v>
      </c>
      <c r="P41" s="6">
        <v>0</v>
      </c>
      <c r="Q41" s="6">
        <v>0</v>
      </c>
      <c r="R41" s="7">
        <v>0.8500000075555556</v>
      </c>
      <c r="S41" s="6">
        <v>0</v>
      </c>
      <c r="T41" s="6">
        <v>7941176</v>
      </c>
      <c r="U41" s="6">
        <v>0</v>
      </c>
      <c r="V41" s="7">
        <v>0</v>
      </c>
      <c r="W41" s="6">
        <v>0</v>
      </c>
      <c r="X41" s="7">
        <v>0</v>
      </c>
      <c r="Y41" s="6">
        <v>7941176</v>
      </c>
      <c r="Z41" s="7">
        <v>0.14999999244444437</v>
      </c>
      <c r="AA41" s="6">
        <v>2744785</v>
      </c>
      <c r="AB41" s="7">
        <v>6.0995222222222222E-2</v>
      </c>
      <c r="AC41" s="8">
        <v>0</v>
      </c>
      <c r="AD41" s="8">
        <v>0</v>
      </c>
      <c r="AE41" s="8">
        <v>0</v>
      </c>
      <c r="AF41" s="8">
        <v>0</v>
      </c>
      <c r="AG41" s="8">
        <v>0</v>
      </c>
      <c r="AH41" s="8">
        <v>0</v>
      </c>
      <c r="AI41" s="8">
        <v>0</v>
      </c>
      <c r="AJ41" s="8">
        <v>0</v>
      </c>
      <c r="AK41" s="8">
        <v>0</v>
      </c>
      <c r="AL41" s="8">
        <v>0</v>
      </c>
      <c r="AM41" s="8">
        <v>0</v>
      </c>
      <c r="AN41" s="8">
        <v>0</v>
      </c>
      <c r="AO41" s="8">
        <v>0</v>
      </c>
      <c r="AP41" s="8">
        <v>0</v>
      </c>
      <c r="AQ41" s="8">
        <v>0</v>
      </c>
      <c r="AR41" s="8">
        <v>0</v>
      </c>
      <c r="AS41" s="8">
        <v>0</v>
      </c>
      <c r="AT41" s="8">
        <v>0</v>
      </c>
      <c r="AU41" s="8">
        <v>0</v>
      </c>
      <c r="AV41" s="8">
        <v>0</v>
      </c>
      <c r="AW41" s="8">
        <v>0</v>
      </c>
      <c r="AX41" s="8">
        <v>0</v>
      </c>
      <c r="AY41" s="8">
        <v>0</v>
      </c>
      <c r="AZ41" s="8">
        <v>0</v>
      </c>
      <c r="BA41" s="8">
        <v>0</v>
      </c>
      <c r="BB41" s="8">
        <v>9070891.34375</v>
      </c>
      <c r="BC41" s="8">
        <v>9070891.34375</v>
      </c>
      <c r="BD41" s="8">
        <v>7555605.1343510551</v>
      </c>
      <c r="BE41" s="8">
        <v>16626496.478101056</v>
      </c>
      <c r="BF41" s="8">
        <v>0</v>
      </c>
      <c r="BG41" s="8">
        <v>16626496.478101056</v>
      </c>
      <c r="BH41" s="8">
        <v>13098153.204814898</v>
      </c>
      <c r="BI41" s="8">
        <v>29724649.682915956</v>
      </c>
      <c r="BJ41" s="8">
        <v>0</v>
      </c>
      <c r="BK41" s="8">
        <v>29724649.682915956</v>
      </c>
      <c r="BL41" s="8">
        <v>12078057.382159615</v>
      </c>
      <c r="BM41" s="8">
        <v>41802707.065075569</v>
      </c>
      <c r="BN41" s="8">
        <v>0</v>
      </c>
      <c r="BO41" s="8">
        <v>41802707.065075569</v>
      </c>
      <c r="BP41" s="9" t="s">
        <v>135</v>
      </c>
    </row>
    <row r="42" spans="1:68" ht="24.95" hidden="1" customHeight="1" outlineLevel="1" x14ac:dyDescent="0.25">
      <c r="A42" s="2">
        <v>3</v>
      </c>
      <c r="B42" s="2">
        <v>3</v>
      </c>
      <c r="C42" s="3" t="s">
        <v>109</v>
      </c>
      <c r="D42" s="11" t="s">
        <v>131</v>
      </c>
      <c r="E42" s="5" t="s">
        <v>132</v>
      </c>
      <c r="F42" s="5" t="s">
        <v>136</v>
      </c>
      <c r="G42" s="5" t="s">
        <v>137</v>
      </c>
      <c r="H42" s="5" t="s">
        <v>58</v>
      </c>
      <c r="I42" s="5" t="s">
        <v>64</v>
      </c>
      <c r="J42" s="5" t="s">
        <v>78</v>
      </c>
      <c r="K42" s="5" t="s">
        <v>47</v>
      </c>
      <c r="L42" s="6">
        <v>23529411</v>
      </c>
      <c r="M42" s="6">
        <v>20000000</v>
      </c>
      <c r="N42" s="6">
        <v>0</v>
      </c>
      <c r="O42" s="6">
        <v>20000000</v>
      </c>
      <c r="P42" s="6">
        <v>0</v>
      </c>
      <c r="Q42" s="6">
        <v>0</v>
      </c>
      <c r="R42" s="7">
        <v>0.85000002762500093</v>
      </c>
      <c r="S42" s="6">
        <v>0</v>
      </c>
      <c r="T42" s="6">
        <v>3529411</v>
      </c>
      <c r="U42" s="6">
        <v>0</v>
      </c>
      <c r="V42" s="7">
        <v>0</v>
      </c>
      <c r="W42" s="6">
        <v>0</v>
      </c>
      <c r="X42" s="7">
        <v>0</v>
      </c>
      <c r="Y42" s="6">
        <v>3529411</v>
      </c>
      <c r="Z42" s="7">
        <v>0.1499999723749991</v>
      </c>
      <c r="AA42" s="6">
        <v>1219904</v>
      </c>
      <c r="AB42" s="7">
        <v>6.0995199999999999E-2</v>
      </c>
      <c r="AC42" s="8">
        <v>0</v>
      </c>
      <c r="AD42" s="8">
        <v>0</v>
      </c>
      <c r="AE42" s="8">
        <v>0</v>
      </c>
      <c r="AF42" s="8">
        <v>0</v>
      </c>
      <c r="AG42" s="8">
        <v>0</v>
      </c>
      <c r="AH42" s="8">
        <v>0</v>
      </c>
      <c r="AI42" s="8">
        <v>0</v>
      </c>
      <c r="AJ42" s="8">
        <v>0</v>
      </c>
      <c r="AK42" s="8">
        <v>0</v>
      </c>
      <c r="AL42" s="8">
        <v>0</v>
      </c>
      <c r="AM42" s="8">
        <v>0</v>
      </c>
      <c r="AN42" s="8">
        <v>0</v>
      </c>
      <c r="AO42" s="8">
        <v>0</v>
      </c>
      <c r="AP42" s="8">
        <v>0</v>
      </c>
      <c r="AQ42" s="8">
        <v>0</v>
      </c>
      <c r="AR42" s="8">
        <v>0</v>
      </c>
      <c r="AS42" s="8">
        <v>0</v>
      </c>
      <c r="AT42" s="8">
        <v>0</v>
      </c>
      <c r="AU42" s="8">
        <v>0</v>
      </c>
      <c r="AV42" s="8">
        <v>0</v>
      </c>
      <c r="AW42" s="8">
        <v>0</v>
      </c>
      <c r="AX42" s="8">
        <v>0</v>
      </c>
      <c r="AY42" s="8">
        <v>0</v>
      </c>
      <c r="AZ42" s="8">
        <v>0</v>
      </c>
      <c r="BA42" s="8">
        <v>0</v>
      </c>
      <c r="BB42" s="8">
        <v>3763172.59375</v>
      </c>
      <c r="BC42" s="8">
        <v>3763172.59375</v>
      </c>
      <c r="BD42" s="8">
        <v>3422230.3831460173</v>
      </c>
      <c r="BE42" s="8">
        <v>7185402.9768960178</v>
      </c>
      <c r="BF42" s="8">
        <v>0</v>
      </c>
      <c r="BG42" s="8">
        <v>7185402.9768960178</v>
      </c>
      <c r="BH42" s="8">
        <v>6069651.2678001933</v>
      </c>
      <c r="BI42" s="8">
        <v>13255054.244696211</v>
      </c>
      <c r="BJ42" s="8">
        <v>0</v>
      </c>
      <c r="BK42" s="8">
        <v>13255054.244696211</v>
      </c>
      <c r="BL42" s="8">
        <v>3970113.4673415134</v>
      </c>
      <c r="BM42" s="8">
        <v>17225167.712037724</v>
      </c>
      <c r="BN42" s="8">
        <v>0</v>
      </c>
      <c r="BO42" s="8">
        <v>17225167.712037724</v>
      </c>
      <c r="BP42" s="9" t="s">
        <v>135</v>
      </c>
    </row>
    <row r="43" spans="1:68" ht="24.95" hidden="1" customHeight="1" outlineLevel="1" x14ac:dyDescent="0.25">
      <c r="A43" s="2">
        <v>3</v>
      </c>
      <c r="B43" s="2">
        <v>3</v>
      </c>
      <c r="C43" s="3" t="s">
        <v>109</v>
      </c>
      <c r="D43" s="11" t="s">
        <v>138</v>
      </c>
      <c r="E43" s="5"/>
      <c r="F43" s="9" t="s">
        <v>138</v>
      </c>
      <c r="G43" s="9" t="s">
        <v>138</v>
      </c>
      <c r="H43" s="9" t="s">
        <v>138</v>
      </c>
      <c r="I43" s="9" t="s">
        <v>138</v>
      </c>
      <c r="J43" s="9" t="s">
        <v>138</v>
      </c>
      <c r="K43" s="9" t="s">
        <v>138</v>
      </c>
      <c r="L43" s="9" t="s">
        <v>138</v>
      </c>
      <c r="M43" s="9" t="s">
        <v>138</v>
      </c>
      <c r="N43" s="9" t="s">
        <v>138</v>
      </c>
      <c r="O43" s="9" t="s">
        <v>138</v>
      </c>
      <c r="P43" s="9" t="s">
        <v>138</v>
      </c>
      <c r="Q43" s="9" t="s">
        <v>138</v>
      </c>
      <c r="R43" s="9" t="s">
        <v>138</v>
      </c>
      <c r="S43" s="9" t="s">
        <v>138</v>
      </c>
      <c r="T43" s="9" t="s">
        <v>138</v>
      </c>
      <c r="U43" s="9" t="s">
        <v>138</v>
      </c>
      <c r="V43" s="9" t="s">
        <v>138</v>
      </c>
      <c r="W43" s="9" t="s">
        <v>138</v>
      </c>
      <c r="X43" s="9" t="s">
        <v>138</v>
      </c>
      <c r="Y43" s="9" t="s">
        <v>138</v>
      </c>
      <c r="Z43" s="9" t="s">
        <v>138</v>
      </c>
      <c r="AA43" s="9" t="s">
        <v>138</v>
      </c>
      <c r="AB43" s="9" t="s">
        <v>138</v>
      </c>
      <c r="AC43" s="8">
        <v>0</v>
      </c>
      <c r="AD43" s="8">
        <v>0</v>
      </c>
      <c r="AE43" s="8">
        <v>0</v>
      </c>
      <c r="AF43" s="8">
        <v>0</v>
      </c>
      <c r="AG43" s="8">
        <v>0</v>
      </c>
      <c r="AH43" s="8">
        <v>0</v>
      </c>
      <c r="AI43" s="8">
        <v>0</v>
      </c>
      <c r="AJ43" s="8">
        <v>0</v>
      </c>
      <c r="AK43" s="8">
        <v>0</v>
      </c>
      <c r="AL43" s="8">
        <v>0</v>
      </c>
      <c r="AM43" s="8">
        <v>0</v>
      </c>
      <c r="AN43" s="8">
        <v>0</v>
      </c>
      <c r="AO43" s="8">
        <v>0</v>
      </c>
      <c r="AP43" s="8">
        <v>0</v>
      </c>
      <c r="AQ43" s="8">
        <v>0</v>
      </c>
      <c r="AR43" s="8">
        <v>0</v>
      </c>
      <c r="AS43" s="8">
        <v>0</v>
      </c>
      <c r="AT43" s="8">
        <v>0</v>
      </c>
      <c r="AU43" s="8">
        <v>0</v>
      </c>
      <c r="AV43" s="8">
        <v>0</v>
      </c>
      <c r="AW43" s="8">
        <v>0</v>
      </c>
      <c r="AX43" s="8">
        <v>0</v>
      </c>
      <c r="AY43" s="8">
        <v>0</v>
      </c>
      <c r="AZ43" s="8">
        <v>0</v>
      </c>
      <c r="BA43" s="8">
        <v>0</v>
      </c>
      <c r="BB43" s="8">
        <v>966004.81250000012</v>
      </c>
      <c r="BC43" s="8">
        <v>966004.81250000012</v>
      </c>
      <c r="BD43" s="8">
        <v>1163190.4354668539</v>
      </c>
      <c r="BE43" s="8">
        <v>2129195.2479668539</v>
      </c>
      <c r="BF43" s="8">
        <v>0</v>
      </c>
      <c r="BG43" s="8">
        <v>2129195.2479668539</v>
      </c>
      <c r="BH43" s="8">
        <v>2103313.7306154436</v>
      </c>
      <c r="BI43" s="8">
        <v>4232508.9785822975</v>
      </c>
      <c r="BJ43" s="8">
        <v>0</v>
      </c>
      <c r="BK43" s="8">
        <v>4232508.9785822975</v>
      </c>
      <c r="BL43" s="8">
        <v>1739616.2443044062</v>
      </c>
      <c r="BM43" s="8">
        <v>5972125.2228867039</v>
      </c>
      <c r="BN43" s="8">
        <v>0</v>
      </c>
      <c r="BO43" s="8">
        <v>5972125.2228867039</v>
      </c>
      <c r="BP43" s="9">
        <v>0</v>
      </c>
    </row>
    <row r="44" spans="1:68" ht="84.95" customHeight="1" collapsed="1" x14ac:dyDescent="0.25">
      <c r="A44" s="2">
        <v>3</v>
      </c>
      <c r="B44" s="2">
        <v>3</v>
      </c>
      <c r="C44" s="2" t="s">
        <v>109</v>
      </c>
      <c r="D44" s="23" t="s">
        <v>461</v>
      </c>
      <c r="E44" s="5" t="s">
        <v>132</v>
      </c>
      <c r="F44" s="2"/>
      <c r="G44" s="9"/>
      <c r="H44" s="2"/>
      <c r="I44" s="2"/>
      <c r="J44" s="2" t="s">
        <v>78</v>
      </c>
      <c r="K44" s="2" t="s">
        <v>47</v>
      </c>
      <c r="L44" s="8">
        <v>76470587</v>
      </c>
      <c r="M44" s="8">
        <v>65000000</v>
      </c>
      <c r="N44" s="8">
        <v>0</v>
      </c>
      <c r="O44" s="8">
        <v>65000000</v>
      </c>
      <c r="P44" s="8">
        <v>0</v>
      </c>
      <c r="Q44" s="8">
        <v>0</v>
      </c>
      <c r="R44" s="10">
        <v>0.8500000137307695</v>
      </c>
      <c r="S44" s="8">
        <v>0</v>
      </c>
      <c r="T44" s="8">
        <v>11470587</v>
      </c>
      <c r="U44" s="8">
        <v>0</v>
      </c>
      <c r="V44" s="10">
        <v>0</v>
      </c>
      <c r="W44" s="8">
        <v>0</v>
      </c>
      <c r="X44" s="10">
        <v>0</v>
      </c>
      <c r="Y44" s="8">
        <v>11470587</v>
      </c>
      <c r="Z44" s="10">
        <v>0.14999998626923056</v>
      </c>
      <c r="AA44" s="8">
        <v>3964689</v>
      </c>
      <c r="AB44" s="10">
        <v>6.0995215384615387E-2</v>
      </c>
      <c r="AC44" s="8">
        <v>0</v>
      </c>
      <c r="AD44" s="8">
        <v>0</v>
      </c>
      <c r="AE44" s="8">
        <v>0</v>
      </c>
      <c r="AF44" s="8">
        <v>0</v>
      </c>
      <c r="AG44" s="8">
        <v>0</v>
      </c>
      <c r="AH44" s="8">
        <v>0</v>
      </c>
      <c r="AI44" s="8">
        <v>0</v>
      </c>
      <c r="AJ44" s="8">
        <v>0</v>
      </c>
      <c r="AK44" s="8">
        <v>0</v>
      </c>
      <c r="AL44" s="8">
        <v>0</v>
      </c>
      <c r="AM44" s="8">
        <v>0</v>
      </c>
      <c r="AN44" s="8">
        <v>0</v>
      </c>
      <c r="AO44" s="8">
        <v>0</v>
      </c>
      <c r="AP44" s="8">
        <v>0</v>
      </c>
      <c r="AQ44" s="8">
        <v>0</v>
      </c>
      <c r="AR44" s="8">
        <v>0</v>
      </c>
      <c r="AS44" s="8">
        <v>0</v>
      </c>
      <c r="AT44" s="8">
        <v>0</v>
      </c>
      <c r="AU44" s="8">
        <v>0</v>
      </c>
      <c r="AV44" s="8">
        <v>0</v>
      </c>
      <c r="AW44" s="8">
        <v>0</v>
      </c>
      <c r="AX44" s="8">
        <v>0</v>
      </c>
      <c r="AY44" s="8">
        <v>0</v>
      </c>
      <c r="AZ44" s="8">
        <v>0</v>
      </c>
      <c r="BA44" s="8">
        <v>0</v>
      </c>
      <c r="BB44" s="8">
        <v>13800068.75</v>
      </c>
      <c r="BC44" s="8">
        <v>13800068.75</v>
      </c>
      <c r="BD44" s="8">
        <v>12141025.952963926</v>
      </c>
      <c r="BE44" s="8">
        <v>25941094.702963926</v>
      </c>
      <c r="BF44" s="8">
        <v>0</v>
      </c>
      <c r="BG44" s="8">
        <v>25941094.702963926</v>
      </c>
      <c r="BH44" s="8">
        <v>21271118.203230537</v>
      </c>
      <c r="BI44" s="8">
        <v>47212212.906194471</v>
      </c>
      <c r="BJ44" s="8">
        <v>0</v>
      </c>
      <c r="BK44" s="8">
        <v>47212212.906194471</v>
      </c>
      <c r="BL44" s="8">
        <v>17787787.093805537</v>
      </c>
      <c r="BM44" s="8">
        <v>64999999.999999993</v>
      </c>
      <c r="BN44" s="8">
        <v>0</v>
      </c>
      <c r="BO44" s="8">
        <v>64999999.999999993</v>
      </c>
      <c r="BP44" s="9"/>
    </row>
    <row r="45" spans="1:68" ht="24.95" hidden="1" customHeight="1" outlineLevel="1" x14ac:dyDescent="0.25">
      <c r="A45" s="2">
        <v>3</v>
      </c>
      <c r="B45" s="2">
        <v>3</v>
      </c>
      <c r="C45" s="3" t="s">
        <v>139</v>
      </c>
      <c r="D45" s="11" t="s">
        <v>140</v>
      </c>
      <c r="E45" s="5" t="s">
        <v>141</v>
      </c>
      <c r="F45" s="5" t="s">
        <v>142</v>
      </c>
      <c r="G45" s="5" t="s">
        <v>143</v>
      </c>
      <c r="H45" s="5" t="s">
        <v>58</v>
      </c>
      <c r="I45" s="5" t="s">
        <v>64</v>
      </c>
      <c r="J45" s="5" t="s">
        <v>78</v>
      </c>
      <c r="K45" s="5" t="s">
        <v>47</v>
      </c>
      <c r="L45" s="6">
        <v>7294119</v>
      </c>
      <c r="M45" s="6">
        <v>6200001</v>
      </c>
      <c r="N45" s="6">
        <v>0</v>
      </c>
      <c r="O45" s="6">
        <v>6200001</v>
      </c>
      <c r="P45" s="6">
        <v>0</v>
      </c>
      <c r="Q45" s="6">
        <v>0</v>
      </c>
      <c r="R45" s="7">
        <v>0.84999997943548766</v>
      </c>
      <c r="S45" s="6">
        <v>0</v>
      </c>
      <c r="T45" s="6">
        <v>1094118</v>
      </c>
      <c r="U45" s="6">
        <v>0</v>
      </c>
      <c r="V45" s="7">
        <v>0</v>
      </c>
      <c r="W45" s="6">
        <v>0</v>
      </c>
      <c r="X45" s="7">
        <v>0</v>
      </c>
      <c r="Y45" s="6">
        <v>1094118</v>
      </c>
      <c r="Z45" s="7">
        <v>0.15000002056451231</v>
      </c>
      <c r="AA45" s="6">
        <v>378170.56093902828</v>
      </c>
      <c r="AB45" s="7">
        <v>6.099524192641715E-2</v>
      </c>
      <c r="AC45" s="8">
        <v>0</v>
      </c>
      <c r="AD45" s="8">
        <v>0</v>
      </c>
      <c r="AE45" s="8">
        <v>0</v>
      </c>
      <c r="AF45" s="8">
        <v>0</v>
      </c>
      <c r="AG45" s="8">
        <v>0</v>
      </c>
      <c r="AH45" s="8">
        <v>0</v>
      </c>
      <c r="AI45" s="8">
        <v>0</v>
      </c>
      <c r="AJ45" s="8">
        <v>0</v>
      </c>
      <c r="AK45" s="8">
        <v>0</v>
      </c>
      <c r="AL45" s="8">
        <v>0</v>
      </c>
      <c r="AM45" s="8">
        <v>0</v>
      </c>
      <c r="AN45" s="8">
        <v>0</v>
      </c>
      <c r="AO45" s="8">
        <v>0</v>
      </c>
      <c r="AP45" s="8">
        <v>0</v>
      </c>
      <c r="AQ45" s="8">
        <v>0</v>
      </c>
      <c r="AR45" s="8">
        <v>0</v>
      </c>
      <c r="AS45" s="8">
        <v>0</v>
      </c>
      <c r="AT45" s="8">
        <v>0</v>
      </c>
      <c r="AU45" s="8">
        <v>0</v>
      </c>
      <c r="AV45" s="8">
        <v>0</v>
      </c>
      <c r="AW45" s="8">
        <v>0</v>
      </c>
      <c r="AX45" s="8">
        <v>0</v>
      </c>
      <c r="AY45" s="8">
        <v>0</v>
      </c>
      <c r="AZ45" s="8">
        <v>0</v>
      </c>
      <c r="BA45" s="8">
        <v>0</v>
      </c>
      <c r="BB45" s="8">
        <v>894952.56599999999</v>
      </c>
      <c r="BC45" s="8">
        <v>894952.56599999999</v>
      </c>
      <c r="BD45" s="8">
        <v>912286</v>
      </c>
      <c r="BE45" s="8">
        <v>1807238.5660000001</v>
      </c>
      <c r="BF45" s="8">
        <v>912286</v>
      </c>
      <c r="BG45" s="8">
        <v>2719524.5660000001</v>
      </c>
      <c r="BH45" s="8">
        <v>912286</v>
      </c>
      <c r="BI45" s="8">
        <v>3631810.5660000001</v>
      </c>
      <c r="BJ45" s="8">
        <v>912286</v>
      </c>
      <c r="BK45" s="8">
        <v>4544096.5659999996</v>
      </c>
      <c r="BL45" s="8">
        <v>912286</v>
      </c>
      <c r="BM45" s="8">
        <v>5456382.5659999996</v>
      </c>
      <c r="BN45" s="8">
        <v>743618.43400000001</v>
      </c>
      <c r="BO45" s="8">
        <v>6200001</v>
      </c>
      <c r="BP45" s="9" t="s">
        <v>144</v>
      </c>
    </row>
    <row r="46" spans="1:68" ht="24.95" hidden="1" customHeight="1" outlineLevel="1" x14ac:dyDescent="0.25">
      <c r="A46" s="2">
        <v>3</v>
      </c>
      <c r="B46" s="2">
        <v>3</v>
      </c>
      <c r="C46" s="3" t="s">
        <v>139</v>
      </c>
      <c r="D46" s="11" t="s">
        <v>140</v>
      </c>
      <c r="E46" s="5" t="s">
        <v>141</v>
      </c>
      <c r="F46" s="5" t="s">
        <v>145</v>
      </c>
      <c r="G46" s="5" t="s">
        <v>146</v>
      </c>
      <c r="H46" s="5" t="s">
        <v>58</v>
      </c>
      <c r="I46" s="5" t="s">
        <v>64</v>
      </c>
      <c r="J46" s="5" t="s">
        <v>78</v>
      </c>
      <c r="K46" s="5" t="s">
        <v>47</v>
      </c>
      <c r="L46" s="6">
        <v>60944589</v>
      </c>
      <c r="M46" s="6">
        <v>51802900</v>
      </c>
      <c r="N46" s="6">
        <v>0</v>
      </c>
      <c r="O46" s="6">
        <v>51802900</v>
      </c>
      <c r="P46" s="6">
        <v>0</v>
      </c>
      <c r="Q46" s="6">
        <v>0</v>
      </c>
      <c r="R46" s="7">
        <v>0.8499999893345741</v>
      </c>
      <c r="S46" s="6">
        <v>0</v>
      </c>
      <c r="T46" s="6">
        <v>9141689</v>
      </c>
      <c r="U46" s="6">
        <v>4024041</v>
      </c>
      <c r="V46" s="7">
        <v>6.6027863441658452E-2</v>
      </c>
      <c r="W46" s="6">
        <v>0</v>
      </c>
      <c r="X46" s="7">
        <v>0</v>
      </c>
      <c r="Y46" s="6">
        <v>5117648</v>
      </c>
      <c r="Z46" s="7">
        <v>8.3972147223767474E-2</v>
      </c>
      <c r="AA46" s="6">
        <v>3159730.4179899949</v>
      </c>
      <c r="AB46" s="7">
        <v>6.099524192641715E-2</v>
      </c>
      <c r="AC46" s="8">
        <v>0</v>
      </c>
      <c r="AD46" s="8">
        <v>0</v>
      </c>
      <c r="AE46" s="8">
        <v>0</v>
      </c>
      <c r="AF46" s="8">
        <v>0</v>
      </c>
      <c r="AG46" s="8">
        <v>0</v>
      </c>
      <c r="AH46" s="8">
        <v>0</v>
      </c>
      <c r="AI46" s="8">
        <v>0</v>
      </c>
      <c r="AJ46" s="8">
        <v>0</v>
      </c>
      <c r="AK46" s="8">
        <v>0</v>
      </c>
      <c r="AL46" s="8">
        <v>0</v>
      </c>
      <c r="AM46" s="8">
        <v>0</v>
      </c>
      <c r="AN46" s="8">
        <v>0</v>
      </c>
      <c r="AO46" s="8">
        <v>989777.65170473629</v>
      </c>
      <c r="AP46" s="8">
        <v>989777.65170473629</v>
      </c>
      <c r="AQ46" s="8">
        <v>237019.62974013534</v>
      </c>
      <c r="AR46" s="8">
        <v>1226797.2814448716</v>
      </c>
      <c r="AS46" s="8">
        <v>1974831.3442669534</v>
      </c>
      <c r="AT46" s="8">
        <v>3201628.6257118247</v>
      </c>
      <c r="AU46" s="8">
        <v>1355822.0791389688</v>
      </c>
      <c r="AV46" s="8">
        <v>4557450.7048507938</v>
      </c>
      <c r="AW46" s="8">
        <v>1711475.3013545778</v>
      </c>
      <c r="AX46" s="8">
        <v>6268926.0062053716</v>
      </c>
      <c r="AY46" s="8">
        <v>853007.34807961155</v>
      </c>
      <c r="AZ46" s="8">
        <v>7121933.3542849831</v>
      </c>
      <c r="BA46" s="8">
        <v>7121933.3542849831</v>
      </c>
      <c r="BB46" s="8">
        <v>6933374.2786600096</v>
      </c>
      <c r="BC46" s="8">
        <v>14055307.632944994</v>
      </c>
      <c r="BD46" s="8">
        <v>6529602.7880829256</v>
      </c>
      <c r="BE46" s="8">
        <v>20584910.421027921</v>
      </c>
      <c r="BF46" s="8">
        <v>6529602.7880829256</v>
      </c>
      <c r="BG46" s="8">
        <v>27114513.209110849</v>
      </c>
      <c r="BH46" s="8">
        <v>6529602.7880829256</v>
      </c>
      <c r="BI46" s="8">
        <v>33644115.997193776</v>
      </c>
      <c r="BJ46" s="8">
        <v>6529602.7880829256</v>
      </c>
      <c r="BK46" s="8">
        <v>40173718.785276704</v>
      </c>
      <c r="BL46" s="8">
        <v>6529602.7880829256</v>
      </c>
      <c r="BM46" s="8">
        <v>46703321.573359631</v>
      </c>
      <c r="BN46" s="8">
        <v>5099578.4266403709</v>
      </c>
      <c r="BO46" s="8">
        <v>51802900</v>
      </c>
      <c r="BP46" s="9" t="s">
        <v>147</v>
      </c>
    </row>
    <row r="47" spans="1:68" ht="84.95" customHeight="1" collapsed="1" x14ac:dyDescent="0.25">
      <c r="A47" s="2">
        <v>3</v>
      </c>
      <c r="B47" s="2">
        <v>3</v>
      </c>
      <c r="C47" s="2" t="s">
        <v>139</v>
      </c>
      <c r="D47" s="23" t="s">
        <v>462</v>
      </c>
      <c r="E47" s="5" t="s">
        <v>141</v>
      </c>
      <c r="F47" s="2"/>
      <c r="G47" s="9"/>
      <c r="H47" s="2"/>
      <c r="I47" s="2"/>
      <c r="J47" s="2" t="s">
        <v>78</v>
      </c>
      <c r="K47" s="2" t="s">
        <v>47</v>
      </c>
      <c r="L47" s="8">
        <v>68238708</v>
      </c>
      <c r="M47" s="8">
        <v>58002901</v>
      </c>
      <c r="N47" s="8">
        <v>0</v>
      </c>
      <c r="O47" s="8">
        <v>58002901</v>
      </c>
      <c r="P47" s="8">
        <v>0</v>
      </c>
      <c r="Q47" s="8">
        <v>0</v>
      </c>
      <c r="R47" s="10">
        <v>0.84999998827644863</v>
      </c>
      <c r="S47" s="8">
        <v>0</v>
      </c>
      <c r="T47" s="8">
        <v>10235807</v>
      </c>
      <c r="U47" s="8">
        <v>4024041</v>
      </c>
      <c r="V47" s="10">
        <v>5.8970064321850875E-2</v>
      </c>
      <c r="W47" s="8">
        <v>0</v>
      </c>
      <c r="X47" s="10">
        <v>0</v>
      </c>
      <c r="Y47" s="8">
        <v>6211766</v>
      </c>
      <c r="Z47" s="10">
        <v>9.1029947401700506E-2</v>
      </c>
      <c r="AA47" s="8">
        <v>3537900.9789290233</v>
      </c>
      <c r="AB47" s="10">
        <v>6.099524192641715E-2</v>
      </c>
      <c r="AC47" s="8">
        <v>0</v>
      </c>
      <c r="AD47" s="8">
        <v>0</v>
      </c>
      <c r="AE47" s="8">
        <v>0</v>
      </c>
      <c r="AF47" s="8">
        <v>0</v>
      </c>
      <c r="AG47" s="8">
        <v>0</v>
      </c>
      <c r="AH47" s="8">
        <v>0</v>
      </c>
      <c r="AI47" s="8">
        <v>0</v>
      </c>
      <c r="AJ47" s="8">
        <v>0</v>
      </c>
      <c r="AK47" s="8">
        <v>0</v>
      </c>
      <c r="AL47" s="8">
        <v>0</v>
      </c>
      <c r="AM47" s="8">
        <v>0</v>
      </c>
      <c r="AN47" s="8">
        <v>0</v>
      </c>
      <c r="AO47" s="8">
        <v>989777.65170473629</v>
      </c>
      <c r="AP47" s="8">
        <v>989777.65170473629</v>
      </c>
      <c r="AQ47" s="8">
        <v>237019.62974013534</v>
      </c>
      <c r="AR47" s="8">
        <v>1226797.2814448716</v>
      </c>
      <c r="AS47" s="8">
        <v>1974831.3442669534</v>
      </c>
      <c r="AT47" s="8">
        <v>3201628.6257118247</v>
      </c>
      <c r="AU47" s="8">
        <v>1355822.0791389688</v>
      </c>
      <c r="AV47" s="8">
        <v>4557450.7048507938</v>
      </c>
      <c r="AW47" s="8">
        <v>1711475.3013545778</v>
      </c>
      <c r="AX47" s="8">
        <v>6268926.0062053716</v>
      </c>
      <c r="AY47" s="8">
        <v>853007.34807961155</v>
      </c>
      <c r="AZ47" s="8">
        <v>7121933.3542849831</v>
      </c>
      <c r="BA47" s="8">
        <v>7121933.3542849831</v>
      </c>
      <c r="BB47" s="8">
        <v>7828326.8446600093</v>
      </c>
      <c r="BC47" s="8">
        <v>14950260.198944993</v>
      </c>
      <c r="BD47" s="8">
        <v>7441888.7880829256</v>
      </c>
      <c r="BE47" s="8">
        <v>22392148.987027921</v>
      </c>
      <c r="BF47" s="8">
        <v>7441888.7880829256</v>
      </c>
      <c r="BG47" s="8">
        <v>29834037.775110848</v>
      </c>
      <c r="BH47" s="8">
        <v>7441888.7880829256</v>
      </c>
      <c r="BI47" s="8">
        <v>37275926.563193776</v>
      </c>
      <c r="BJ47" s="8">
        <v>7441888.7880829256</v>
      </c>
      <c r="BK47" s="8">
        <v>44717815.351276703</v>
      </c>
      <c r="BL47" s="8">
        <v>7441888.7880829256</v>
      </c>
      <c r="BM47" s="8">
        <v>52159704.139359631</v>
      </c>
      <c r="BN47" s="8">
        <v>5843196.8606403712</v>
      </c>
      <c r="BO47" s="8">
        <v>58002901</v>
      </c>
      <c r="BP47" s="9"/>
    </row>
    <row r="48" spans="1:68" ht="84.95" customHeight="1" x14ac:dyDescent="0.25">
      <c r="A48" s="2">
        <v>3</v>
      </c>
      <c r="B48" s="2">
        <v>3</v>
      </c>
      <c r="C48" s="2" t="s">
        <v>148</v>
      </c>
      <c r="D48" s="23" t="s">
        <v>463</v>
      </c>
      <c r="E48" s="5" t="s">
        <v>149</v>
      </c>
      <c r="F48" s="5" t="s">
        <v>58</v>
      </c>
      <c r="G48" s="5" t="s">
        <v>58</v>
      </c>
      <c r="H48" s="5" t="s">
        <v>58</v>
      </c>
      <c r="I48" s="5" t="s">
        <v>64</v>
      </c>
      <c r="J48" s="5" t="s">
        <v>106</v>
      </c>
      <c r="K48" s="5" t="s">
        <v>47</v>
      </c>
      <c r="L48" s="6">
        <v>75552108</v>
      </c>
      <c r="M48" s="6">
        <v>64219292</v>
      </c>
      <c r="N48" s="6">
        <v>0</v>
      </c>
      <c r="O48" s="6">
        <v>59016742</v>
      </c>
      <c r="P48" s="6">
        <v>0</v>
      </c>
      <c r="Q48" s="6">
        <v>0</v>
      </c>
      <c r="R48" s="7">
        <v>0.85000000264717956</v>
      </c>
      <c r="S48" s="6">
        <v>5202550</v>
      </c>
      <c r="T48" s="6">
        <v>11332816</v>
      </c>
      <c r="U48" s="6">
        <v>1030154</v>
      </c>
      <c r="V48" s="7">
        <v>1.3635013334108428E-2</v>
      </c>
      <c r="W48" s="6">
        <v>5151331</v>
      </c>
      <c r="X48" s="7">
        <v>6.8182492009355986E-2</v>
      </c>
      <c r="Y48" s="6">
        <v>5151331</v>
      </c>
      <c r="Z48" s="7">
        <v>6.8182492009355986E-2</v>
      </c>
      <c r="AA48" s="6">
        <v>3599740.4559989441</v>
      </c>
      <c r="AB48" s="7">
        <v>6.099524192641715E-2</v>
      </c>
      <c r="AC48" s="8">
        <v>0</v>
      </c>
      <c r="AD48" s="8">
        <v>0</v>
      </c>
      <c r="AE48" s="8">
        <v>0</v>
      </c>
      <c r="AF48" s="8">
        <v>0</v>
      </c>
      <c r="AG48" s="8">
        <v>0</v>
      </c>
      <c r="AH48" s="8">
        <v>0</v>
      </c>
      <c r="AI48" s="8">
        <v>0</v>
      </c>
      <c r="AJ48" s="8">
        <v>0</v>
      </c>
      <c r="AK48" s="8">
        <v>0</v>
      </c>
      <c r="AL48" s="8">
        <v>0</v>
      </c>
      <c r="AM48" s="8">
        <v>0</v>
      </c>
      <c r="AN48" s="8">
        <v>0</v>
      </c>
      <c r="AO48" s="8">
        <v>0</v>
      </c>
      <c r="AP48" s="8">
        <v>0</v>
      </c>
      <c r="AQ48" s="8">
        <v>5172167.1598514169</v>
      </c>
      <c r="AR48" s="8">
        <v>5172167.1598514169</v>
      </c>
      <c r="AS48" s="8">
        <v>1155371.6999703036</v>
      </c>
      <c r="AT48" s="8">
        <v>6327538.85982172</v>
      </c>
      <c r="AU48" s="8">
        <v>171036.50892688934</v>
      </c>
      <c r="AV48" s="8">
        <v>6498575.368748609</v>
      </c>
      <c r="AW48" s="8">
        <v>30756.227722633703</v>
      </c>
      <c r="AX48" s="8">
        <v>6529331.5964712426</v>
      </c>
      <c r="AY48" s="8">
        <v>85255.44212869466</v>
      </c>
      <c r="AZ48" s="8">
        <v>6614587.0385999372</v>
      </c>
      <c r="BA48" s="8">
        <v>6614587.0385999372</v>
      </c>
      <c r="BB48" s="8">
        <v>13229174.077199882</v>
      </c>
      <c r="BC48" s="8">
        <v>19843761.115799818</v>
      </c>
      <c r="BD48" s="8">
        <v>13229174.077199882</v>
      </c>
      <c r="BE48" s="8">
        <v>33072935.192999698</v>
      </c>
      <c r="BF48" s="8">
        <v>5188761.3614000604</v>
      </c>
      <c r="BG48" s="8">
        <v>38261696.554399759</v>
      </c>
      <c r="BH48" s="8">
        <v>5188761.3614000604</v>
      </c>
      <c r="BI48" s="8">
        <v>43450457.915799819</v>
      </c>
      <c r="BJ48" s="8">
        <v>5188761.3614000604</v>
      </c>
      <c r="BK48" s="8">
        <v>48639219.277199879</v>
      </c>
      <c r="BL48" s="8">
        <v>5188761.3614000604</v>
      </c>
      <c r="BM48" s="8">
        <v>53827980.63859994</v>
      </c>
      <c r="BN48" s="8">
        <v>5188761.3614000604</v>
      </c>
      <c r="BO48" s="8">
        <v>59016742</v>
      </c>
      <c r="BP48" s="9" t="s">
        <v>150</v>
      </c>
    </row>
    <row r="49" spans="1:68" ht="84.95" customHeight="1" x14ac:dyDescent="0.25">
      <c r="A49" s="2">
        <v>3</v>
      </c>
      <c r="B49" s="2">
        <v>11</v>
      </c>
      <c r="C49" s="2" t="s">
        <v>151</v>
      </c>
      <c r="D49" s="23" t="s">
        <v>464</v>
      </c>
      <c r="E49" s="5" t="s">
        <v>152</v>
      </c>
      <c r="F49" s="5" t="s">
        <v>58</v>
      </c>
      <c r="G49" s="5" t="s">
        <v>58</v>
      </c>
      <c r="H49" s="5" t="s">
        <v>58</v>
      </c>
      <c r="I49" s="5" t="s">
        <v>64</v>
      </c>
      <c r="J49" s="5" t="s">
        <v>153</v>
      </c>
      <c r="K49" s="5" t="s">
        <v>48</v>
      </c>
      <c r="L49" s="6">
        <v>11759617</v>
      </c>
      <c r="M49" s="6">
        <v>9995674</v>
      </c>
      <c r="N49" s="6">
        <v>0</v>
      </c>
      <c r="O49" s="6">
        <v>0</v>
      </c>
      <c r="P49" s="6">
        <v>9995674</v>
      </c>
      <c r="Q49" s="6">
        <v>0</v>
      </c>
      <c r="R49" s="7">
        <v>0.84999996173344761</v>
      </c>
      <c r="S49" s="6">
        <v>0</v>
      </c>
      <c r="T49" s="6">
        <v>1763943</v>
      </c>
      <c r="U49" s="6">
        <v>1763943</v>
      </c>
      <c r="V49" s="7">
        <v>0.15000003826655239</v>
      </c>
      <c r="W49" s="6">
        <v>0</v>
      </c>
      <c r="X49" s="7">
        <v>0</v>
      </c>
      <c r="Y49" s="6">
        <v>0</v>
      </c>
      <c r="Z49" s="7">
        <v>0</v>
      </c>
      <c r="AA49" s="6">
        <v>621583.28137322422</v>
      </c>
      <c r="AB49" s="7">
        <v>6.21852294675901E-2</v>
      </c>
      <c r="AC49" s="8">
        <v>0</v>
      </c>
      <c r="AD49" s="8">
        <v>0</v>
      </c>
      <c r="AE49" s="8">
        <v>0</v>
      </c>
      <c r="AF49" s="8">
        <v>0</v>
      </c>
      <c r="AG49" s="8">
        <v>0</v>
      </c>
      <c r="AH49" s="8">
        <v>0</v>
      </c>
      <c r="AI49" s="8">
        <v>0</v>
      </c>
      <c r="AJ49" s="8">
        <v>0</v>
      </c>
      <c r="AK49" s="8">
        <v>0</v>
      </c>
      <c r="AL49" s="8">
        <v>0</v>
      </c>
      <c r="AM49" s="8">
        <v>0</v>
      </c>
      <c r="AN49" s="8">
        <v>0</v>
      </c>
      <c r="AO49" s="8">
        <v>74158.335000000006</v>
      </c>
      <c r="AP49" s="8">
        <v>74158.335000000006</v>
      </c>
      <c r="AQ49" s="8">
        <v>74158.335000000006</v>
      </c>
      <c r="AR49" s="8">
        <v>148316.67000000001</v>
      </c>
      <c r="AS49" s="8">
        <v>74158.335000000006</v>
      </c>
      <c r="AT49" s="8">
        <v>222475.005</v>
      </c>
      <c r="AU49" s="8">
        <v>74158.335000000006</v>
      </c>
      <c r="AV49" s="8">
        <v>296633.34000000003</v>
      </c>
      <c r="AW49" s="8">
        <v>74158.335000000006</v>
      </c>
      <c r="AX49" s="8">
        <v>370791.67500000005</v>
      </c>
      <c r="AY49" s="8">
        <v>74162.025218417853</v>
      </c>
      <c r="AZ49" s="8">
        <v>444953.70021841791</v>
      </c>
      <c r="BA49" s="8">
        <v>444953.70021841791</v>
      </c>
      <c r="BB49" s="8">
        <v>2229994.6706068101</v>
      </c>
      <c r="BC49" s="8">
        <v>2674948.3708252283</v>
      </c>
      <c r="BD49" s="8">
        <v>1869297.5183452065</v>
      </c>
      <c r="BE49" s="8">
        <v>4544245.8891704343</v>
      </c>
      <c r="BF49" s="8">
        <v>1435923.8531679614</v>
      </c>
      <c r="BG49" s="8">
        <v>5980169.7423383957</v>
      </c>
      <c r="BH49" s="8">
        <v>1403373.9493208409</v>
      </c>
      <c r="BI49" s="8">
        <v>7383543.6916592363</v>
      </c>
      <c r="BJ49" s="8">
        <v>1403373.9493208409</v>
      </c>
      <c r="BK49" s="8">
        <v>8786917.6409800779</v>
      </c>
      <c r="BL49" s="8">
        <v>1103503.72932084</v>
      </c>
      <c r="BM49" s="8">
        <v>9890421.3703009188</v>
      </c>
      <c r="BN49" s="8">
        <v>105253.04619906306</v>
      </c>
      <c r="BO49" s="8">
        <v>9995674.4164999817</v>
      </c>
      <c r="BP49" s="9" t="s">
        <v>154</v>
      </c>
    </row>
    <row r="50" spans="1:68" ht="84.95" customHeight="1" x14ac:dyDescent="0.25">
      <c r="A50" s="2">
        <v>3</v>
      </c>
      <c r="B50" s="2">
        <v>11</v>
      </c>
      <c r="C50" s="2" t="s">
        <v>151</v>
      </c>
      <c r="D50" s="23" t="s">
        <v>465</v>
      </c>
      <c r="E50" s="5" t="s">
        <v>155</v>
      </c>
      <c r="F50" s="5" t="s">
        <v>58</v>
      </c>
      <c r="G50" s="5" t="s">
        <v>58</v>
      </c>
      <c r="H50" s="5" t="s">
        <v>58</v>
      </c>
      <c r="I50" s="5" t="s">
        <v>64</v>
      </c>
      <c r="J50" s="5" t="s">
        <v>156</v>
      </c>
      <c r="K50" s="5" t="s">
        <v>48</v>
      </c>
      <c r="L50" s="6">
        <v>9491392</v>
      </c>
      <c r="M50" s="6">
        <v>8067683</v>
      </c>
      <c r="N50" s="6">
        <v>0</v>
      </c>
      <c r="O50" s="6">
        <v>0</v>
      </c>
      <c r="P50" s="6">
        <v>8067683</v>
      </c>
      <c r="Q50" s="6">
        <v>0</v>
      </c>
      <c r="R50" s="7">
        <v>0.84999997892827517</v>
      </c>
      <c r="S50" s="6">
        <v>0</v>
      </c>
      <c r="T50" s="6">
        <v>1423709</v>
      </c>
      <c r="U50" s="6">
        <v>1423709</v>
      </c>
      <c r="V50" s="7">
        <v>0.15000002107172478</v>
      </c>
      <c r="W50" s="6">
        <v>0</v>
      </c>
      <c r="X50" s="7">
        <v>0</v>
      </c>
      <c r="Y50" s="6">
        <v>0</v>
      </c>
      <c r="Z50" s="7">
        <v>0</v>
      </c>
      <c r="AA50" s="6">
        <v>501690.71862677578</v>
      </c>
      <c r="AB50" s="7">
        <v>6.2185229467590107E-2</v>
      </c>
      <c r="AC50" s="8">
        <v>0</v>
      </c>
      <c r="AD50" s="8">
        <v>0</v>
      </c>
      <c r="AE50" s="8">
        <v>0</v>
      </c>
      <c r="AF50" s="8">
        <v>0</v>
      </c>
      <c r="AG50" s="8">
        <v>0</v>
      </c>
      <c r="AH50" s="8">
        <v>0</v>
      </c>
      <c r="AI50" s="8">
        <v>0</v>
      </c>
      <c r="AJ50" s="8">
        <v>0</v>
      </c>
      <c r="AK50" s="8">
        <v>135415</v>
      </c>
      <c r="AL50" s="8">
        <v>135415</v>
      </c>
      <c r="AM50" s="8">
        <v>0</v>
      </c>
      <c r="AN50" s="8">
        <v>135415</v>
      </c>
      <c r="AO50" s="8">
        <v>0</v>
      </c>
      <c r="AP50" s="8">
        <v>135415</v>
      </c>
      <c r="AQ50" s="8">
        <v>270830</v>
      </c>
      <c r="AR50" s="8">
        <v>406245</v>
      </c>
      <c r="AS50" s="8">
        <v>0</v>
      </c>
      <c r="AT50" s="8">
        <v>406245</v>
      </c>
      <c r="AU50" s="8">
        <v>0</v>
      </c>
      <c r="AV50" s="8">
        <v>406245</v>
      </c>
      <c r="AW50" s="8">
        <v>284373</v>
      </c>
      <c r="AX50" s="8">
        <v>690618</v>
      </c>
      <c r="AY50" s="8">
        <v>0</v>
      </c>
      <c r="AZ50" s="8">
        <v>690618</v>
      </c>
      <c r="BA50" s="8">
        <v>690618</v>
      </c>
      <c r="BB50" s="8">
        <v>1121635.4923237548</v>
      </c>
      <c r="BC50" s="8">
        <v>1812253.4923237548</v>
      </c>
      <c r="BD50" s="8">
        <v>1751360.2078333162</v>
      </c>
      <c r="BE50" s="8">
        <v>3563613.700157071</v>
      </c>
      <c r="BF50" s="8">
        <v>1473631.0022182968</v>
      </c>
      <c r="BG50" s="8">
        <v>5037244.7023753673</v>
      </c>
      <c r="BH50" s="8">
        <v>1427294.8471169823</v>
      </c>
      <c r="BI50" s="8">
        <v>6464539.5494923498</v>
      </c>
      <c r="BJ50" s="8">
        <v>1015174.3973335576</v>
      </c>
      <c r="BK50" s="8">
        <v>7479713.9468259076</v>
      </c>
      <c r="BL50" s="8">
        <v>531242.20083036704</v>
      </c>
      <c r="BM50" s="8">
        <v>8010956.147656275</v>
      </c>
      <c r="BN50" s="8">
        <v>56726.852343726292</v>
      </c>
      <c r="BO50" s="8">
        <v>8067683.0000000009</v>
      </c>
      <c r="BP50" s="9" t="s">
        <v>157</v>
      </c>
    </row>
    <row r="51" spans="1:68" ht="84.95" customHeight="1" x14ac:dyDescent="0.25">
      <c r="A51" s="2">
        <v>4</v>
      </c>
      <c r="B51" s="2">
        <v>4</v>
      </c>
      <c r="C51" s="2" t="s">
        <v>158</v>
      </c>
      <c r="D51" s="23" t="s">
        <v>466</v>
      </c>
      <c r="E51" s="5" t="s">
        <v>159</v>
      </c>
      <c r="F51" s="5" t="s">
        <v>58</v>
      </c>
      <c r="G51" s="5" t="s">
        <v>58</v>
      </c>
      <c r="H51" s="5" t="s">
        <v>58</v>
      </c>
      <c r="I51" s="5" t="s">
        <v>64</v>
      </c>
      <c r="J51" s="5" t="s">
        <v>78</v>
      </c>
      <c r="K51" s="5" t="s">
        <v>50</v>
      </c>
      <c r="L51" s="6">
        <v>38300036</v>
      </c>
      <c r="M51" s="6">
        <v>32555030</v>
      </c>
      <c r="N51" s="6">
        <v>32555030</v>
      </c>
      <c r="O51" s="6">
        <v>0</v>
      </c>
      <c r="P51" s="6">
        <v>0</v>
      </c>
      <c r="Q51" s="6">
        <v>0</v>
      </c>
      <c r="R51" s="7">
        <v>0.84999998433421842</v>
      </c>
      <c r="S51" s="6">
        <v>0</v>
      </c>
      <c r="T51" s="6">
        <v>5745006</v>
      </c>
      <c r="U51" s="6">
        <v>5745006</v>
      </c>
      <c r="V51" s="7">
        <v>0.15000001566578161</v>
      </c>
      <c r="W51" s="6">
        <v>0</v>
      </c>
      <c r="X51" s="7">
        <v>0</v>
      </c>
      <c r="Y51" s="6">
        <v>0</v>
      </c>
      <c r="Z51" s="7">
        <v>0</v>
      </c>
      <c r="AA51" s="6">
        <v>2014072.2062498624</v>
      </c>
      <c r="AB51" s="7">
        <v>6.1866697903514831E-2</v>
      </c>
      <c r="AC51" s="8">
        <v>0</v>
      </c>
      <c r="AD51" s="8">
        <v>0</v>
      </c>
      <c r="AE51" s="8">
        <v>0</v>
      </c>
      <c r="AF51" s="8">
        <v>0</v>
      </c>
      <c r="AG51" s="8">
        <v>0</v>
      </c>
      <c r="AH51" s="8">
        <v>0</v>
      </c>
      <c r="AI51" s="8">
        <v>0</v>
      </c>
      <c r="AJ51" s="8">
        <v>0</v>
      </c>
      <c r="AK51" s="8">
        <v>0</v>
      </c>
      <c r="AL51" s="8">
        <v>0</v>
      </c>
      <c r="AM51" s="8">
        <v>0</v>
      </c>
      <c r="AN51" s="8">
        <v>0</v>
      </c>
      <c r="AO51" s="8">
        <v>0</v>
      </c>
      <c r="AP51" s="8">
        <v>0</v>
      </c>
      <c r="AQ51" s="8">
        <v>0</v>
      </c>
      <c r="AR51" s="8">
        <v>0</v>
      </c>
      <c r="AS51" s="8">
        <v>0</v>
      </c>
      <c r="AT51" s="8">
        <v>0</v>
      </c>
      <c r="AU51" s="8">
        <v>0</v>
      </c>
      <c r="AV51" s="8">
        <v>0</v>
      </c>
      <c r="AW51" s="8">
        <v>0</v>
      </c>
      <c r="AX51" s="8">
        <v>0</v>
      </c>
      <c r="AY51" s="8">
        <v>0</v>
      </c>
      <c r="AZ51" s="8">
        <v>0</v>
      </c>
      <c r="BA51" s="8">
        <v>0</v>
      </c>
      <c r="BB51" s="8">
        <v>1676584.0450000002</v>
      </c>
      <c r="BC51" s="8">
        <v>1676584.0450000002</v>
      </c>
      <c r="BD51" s="8">
        <v>3353168.0900000003</v>
      </c>
      <c r="BE51" s="8">
        <v>5029752.1350000007</v>
      </c>
      <c r="BF51" s="8">
        <v>2347217.6630000002</v>
      </c>
      <c r="BG51" s="8">
        <v>7376969.7980000004</v>
      </c>
      <c r="BH51" s="8">
        <v>5029752.1349999998</v>
      </c>
      <c r="BI51" s="8">
        <v>12406721.933</v>
      </c>
      <c r="BJ51" s="8">
        <v>6035702.561999999</v>
      </c>
      <c r="BK51" s="8">
        <v>18442424.494999997</v>
      </c>
      <c r="BL51" s="8">
        <v>7712286.6070000008</v>
      </c>
      <c r="BM51" s="8">
        <v>26154711.101999998</v>
      </c>
      <c r="BN51" s="8">
        <v>6400318.8980000019</v>
      </c>
      <c r="BO51" s="8">
        <v>32555030</v>
      </c>
      <c r="BP51" s="9" t="s">
        <v>160</v>
      </c>
    </row>
    <row r="52" spans="1:68" ht="24.95" hidden="1" customHeight="1" outlineLevel="1" x14ac:dyDescent="0.25">
      <c r="A52" s="2">
        <v>4</v>
      </c>
      <c r="B52" s="2">
        <v>4</v>
      </c>
      <c r="C52" s="3" t="s">
        <v>161</v>
      </c>
      <c r="D52" s="11" t="s">
        <v>162</v>
      </c>
      <c r="E52" s="5" t="s">
        <v>163</v>
      </c>
      <c r="F52" s="5" t="s">
        <v>164</v>
      </c>
      <c r="G52" s="5" t="s">
        <v>165</v>
      </c>
      <c r="H52" s="5" t="s">
        <v>58</v>
      </c>
      <c r="I52" s="5" t="s">
        <v>64</v>
      </c>
      <c r="J52" s="5" t="s">
        <v>78</v>
      </c>
      <c r="K52" s="5" t="s">
        <v>47</v>
      </c>
      <c r="L52" s="6">
        <v>176470588</v>
      </c>
      <c r="M52" s="6">
        <v>150000000</v>
      </c>
      <c r="N52" s="6">
        <v>0</v>
      </c>
      <c r="O52" s="6">
        <v>150000000</v>
      </c>
      <c r="P52" s="6">
        <v>0</v>
      </c>
      <c r="Q52" s="6">
        <v>0</v>
      </c>
      <c r="R52" s="7">
        <v>0.85000000113333329</v>
      </c>
      <c r="S52" s="6">
        <v>0</v>
      </c>
      <c r="T52" s="6">
        <v>26470588</v>
      </c>
      <c r="U52" s="6">
        <v>26470588</v>
      </c>
      <c r="V52" s="7">
        <v>0.14999999886666668</v>
      </c>
      <c r="W52" s="6">
        <v>0</v>
      </c>
      <c r="X52" s="7">
        <v>0</v>
      </c>
      <c r="Y52" s="6">
        <v>0</v>
      </c>
      <c r="Z52" s="7">
        <v>0</v>
      </c>
      <c r="AA52" s="6">
        <v>9149286.5393141899</v>
      </c>
      <c r="AB52" s="7">
        <v>6.0995243595427934E-2</v>
      </c>
      <c r="AC52" s="8">
        <v>0</v>
      </c>
      <c r="AD52" s="8">
        <v>0</v>
      </c>
      <c r="AE52" s="8">
        <v>0</v>
      </c>
      <c r="AF52" s="8">
        <v>0</v>
      </c>
      <c r="AG52" s="8">
        <v>361751.15207373298</v>
      </c>
      <c r="AH52" s="8">
        <v>361751.15207373298</v>
      </c>
      <c r="AI52" s="8">
        <v>602918.58678955457</v>
      </c>
      <c r="AJ52" s="8">
        <v>964669.73886328749</v>
      </c>
      <c r="AK52" s="8">
        <v>844086.02150537632</v>
      </c>
      <c r="AL52" s="8">
        <v>1808755.7603686638</v>
      </c>
      <c r="AM52" s="8">
        <v>1085253.456221198</v>
      </c>
      <c r="AN52" s="8">
        <v>2894009.2165898615</v>
      </c>
      <c r="AO52" s="8">
        <v>1085253.456221198</v>
      </c>
      <c r="AP52" s="8">
        <v>3979262.6728110593</v>
      </c>
      <c r="AQ52" s="8">
        <v>1326420.8909370201</v>
      </c>
      <c r="AR52" s="8">
        <v>5305683.5637480794</v>
      </c>
      <c r="AS52" s="8">
        <v>1567588.3256528417</v>
      </c>
      <c r="AT52" s="8">
        <v>6873271.8894009208</v>
      </c>
      <c r="AU52" s="8">
        <v>1808755.7603686636</v>
      </c>
      <c r="AV52" s="8">
        <v>8682027.6497695837</v>
      </c>
      <c r="AW52" s="8">
        <v>2049923.1950844855</v>
      </c>
      <c r="AX52" s="8">
        <v>10731950.84485407</v>
      </c>
      <c r="AY52" s="8">
        <v>1887492.5064004099</v>
      </c>
      <c r="AZ52" s="8">
        <v>12619443.35125448</v>
      </c>
      <c r="BA52" s="8">
        <v>12619443.35125448</v>
      </c>
      <c r="BB52" s="8">
        <v>11936549.999999998</v>
      </c>
      <c r="BC52" s="8">
        <v>24555993.351254478</v>
      </c>
      <c r="BD52" s="8">
        <v>11936549.999999998</v>
      </c>
      <c r="BE52" s="8">
        <v>36492543.351254478</v>
      </c>
      <c r="BF52" s="8">
        <v>11936549.999999998</v>
      </c>
      <c r="BG52" s="8">
        <v>48429093.351254478</v>
      </c>
      <c r="BH52" s="8">
        <v>22820510.060896587</v>
      </c>
      <c r="BI52" s="8">
        <v>71249603.412151068</v>
      </c>
      <c r="BJ52" s="8">
        <v>22820510.060896587</v>
      </c>
      <c r="BK52" s="8">
        <v>94070113.473047659</v>
      </c>
      <c r="BL52" s="8">
        <v>22820510.060896587</v>
      </c>
      <c r="BM52" s="8">
        <v>116890623.53394425</v>
      </c>
      <c r="BN52" s="8">
        <v>22820510.060896587</v>
      </c>
      <c r="BO52" s="8">
        <v>139711133.59484082</v>
      </c>
      <c r="BP52" s="9" t="s">
        <v>166</v>
      </c>
    </row>
    <row r="53" spans="1:68" ht="24.95" hidden="1" customHeight="1" outlineLevel="1" x14ac:dyDescent="0.25">
      <c r="A53" s="2">
        <v>4</v>
      </c>
      <c r="B53" s="2">
        <v>4</v>
      </c>
      <c r="C53" s="3" t="s">
        <v>161</v>
      </c>
      <c r="D53" s="11" t="s">
        <v>167</v>
      </c>
      <c r="E53" s="5"/>
      <c r="F53" s="9" t="s">
        <v>167</v>
      </c>
      <c r="G53" s="9" t="s">
        <v>167</v>
      </c>
      <c r="H53" s="9" t="s">
        <v>167</v>
      </c>
      <c r="I53" s="9" t="s">
        <v>167</v>
      </c>
      <c r="J53" s="9" t="s">
        <v>167</v>
      </c>
      <c r="K53" s="9" t="s">
        <v>167</v>
      </c>
      <c r="L53" s="9" t="s">
        <v>167</v>
      </c>
      <c r="M53" s="9" t="s">
        <v>167</v>
      </c>
      <c r="N53" s="9" t="s">
        <v>167</v>
      </c>
      <c r="O53" s="9" t="s">
        <v>167</v>
      </c>
      <c r="P53" s="9" t="s">
        <v>167</v>
      </c>
      <c r="Q53" s="9" t="s">
        <v>167</v>
      </c>
      <c r="R53" s="9" t="s">
        <v>167</v>
      </c>
      <c r="S53" s="9" t="s">
        <v>167</v>
      </c>
      <c r="T53" s="9" t="s">
        <v>167</v>
      </c>
      <c r="U53" s="9" t="s">
        <v>167</v>
      </c>
      <c r="V53" s="9" t="s">
        <v>167</v>
      </c>
      <c r="W53" s="9" t="s">
        <v>167</v>
      </c>
      <c r="X53" s="9" t="s">
        <v>167</v>
      </c>
      <c r="Y53" s="9" t="s">
        <v>167</v>
      </c>
      <c r="Z53" s="9" t="s">
        <v>167</v>
      </c>
      <c r="AA53" s="9" t="s">
        <v>167</v>
      </c>
      <c r="AB53" s="9" t="s">
        <v>167</v>
      </c>
      <c r="AC53" s="8">
        <v>0</v>
      </c>
      <c r="AD53" s="8">
        <v>0</v>
      </c>
      <c r="AE53" s="8">
        <v>0</v>
      </c>
      <c r="AF53" s="8">
        <v>0</v>
      </c>
      <c r="AG53" s="8">
        <v>0</v>
      </c>
      <c r="AH53" s="8">
        <v>0</v>
      </c>
      <c r="AI53" s="8">
        <v>0</v>
      </c>
      <c r="AJ53" s="8">
        <v>0</v>
      </c>
      <c r="AK53" s="8">
        <v>0</v>
      </c>
      <c r="AL53" s="8">
        <v>0</v>
      </c>
      <c r="AM53" s="8">
        <v>0</v>
      </c>
      <c r="AN53" s="8">
        <v>0</v>
      </c>
      <c r="AO53" s="8">
        <v>0</v>
      </c>
      <c r="AP53" s="8">
        <v>0</v>
      </c>
      <c r="AQ53" s="8">
        <v>0</v>
      </c>
      <c r="AR53" s="8">
        <v>0</v>
      </c>
      <c r="AS53" s="8">
        <v>0</v>
      </c>
      <c r="AT53" s="8">
        <v>0</v>
      </c>
      <c r="AU53" s="8">
        <v>0</v>
      </c>
      <c r="AV53" s="8">
        <v>0</v>
      </c>
      <c r="AW53" s="8">
        <v>0</v>
      </c>
      <c r="AX53" s="8">
        <v>0</v>
      </c>
      <c r="AY53" s="8">
        <v>725556.64874551981</v>
      </c>
      <c r="AZ53" s="8">
        <v>725556.64874551981</v>
      </c>
      <c r="BA53" s="8">
        <v>725556.64874551981</v>
      </c>
      <c r="BB53" s="8">
        <v>898450.00000000023</v>
      </c>
      <c r="BC53" s="8">
        <v>1624006.64874552</v>
      </c>
      <c r="BD53" s="8">
        <v>898450.00000000023</v>
      </c>
      <c r="BE53" s="8">
        <v>2522456.64874552</v>
      </c>
      <c r="BF53" s="8">
        <v>898450.00000000023</v>
      </c>
      <c r="BG53" s="8">
        <v>3420906.64874552</v>
      </c>
      <c r="BH53" s="8">
        <v>1716989.939103411</v>
      </c>
      <c r="BI53" s="8">
        <v>5137896.5878489316</v>
      </c>
      <c r="BJ53" s="8">
        <v>1716989.939103411</v>
      </c>
      <c r="BK53" s="8">
        <v>6854886.5269523431</v>
      </c>
      <c r="BL53" s="8">
        <v>1716989.939103411</v>
      </c>
      <c r="BM53" s="8">
        <v>8571876.4660557546</v>
      </c>
      <c r="BN53" s="8">
        <v>1716989.939103411</v>
      </c>
      <c r="BO53" s="8">
        <v>10288866.405159166</v>
      </c>
      <c r="BP53" s="9" t="s">
        <v>170</v>
      </c>
    </row>
    <row r="54" spans="1:68" ht="24.95" hidden="1" customHeight="1" outlineLevel="1" x14ac:dyDescent="0.25">
      <c r="A54" s="2">
        <v>4</v>
      </c>
      <c r="B54" s="2">
        <v>4</v>
      </c>
      <c r="C54" s="3" t="s">
        <v>161</v>
      </c>
      <c r="D54" s="11" t="s">
        <v>162</v>
      </c>
      <c r="E54" s="5" t="s">
        <v>163</v>
      </c>
      <c r="F54" s="5" t="s">
        <v>168</v>
      </c>
      <c r="G54" s="5" t="s">
        <v>169</v>
      </c>
      <c r="H54" s="5" t="s">
        <v>58</v>
      </c>
      <c r="I54" s="5" t="s">
        <v>64</v>
      </c>
      <c r="J54" s="5" t="s">
        <v>78</v>
      </c>
      <c r="K54" s="5" t="s">
        <v>47</v>
      </c>
      <c r="L54" s="6">
        <v>115127027</v>
      </c>
      <c r="M54" s="6">
        <v>97857972</v>
      </c>
      <c r="N54" s="6">
        <v>0</v>
      </c>
      <c r="O54" s="6">
        <v>97857972</v>
      </c>
      <c r="P54" s="6">
        <v>0</v>
      </c>
      <c r="Q54" s="6">
        <v>0</v>
      </c>
      <c r="R54" s="7">
        <v>0.84999999174824514</v>
      </c>
      <c r="S54" s="6">
        <v>0</v>
      </c>
      <c r="T54" s="6">
        <v>17269055</v>
      </c>
      <c r="U54" s="6">
        <v>17269055</v>
      </c>
      <c r="V54" s="7">
        <v>0.15000000825175483</v>
      </c>
      <c r="W54" s="6">
        <v>0</v>
      </c>
      <c r="X54" s="7">
        <v>0</v>
      </c>
      <c r="Y54" s="6">
        <v>0</v>
      </c>
      <c r="Z54" s="7">
        <v>0</v>
      </c>
      <c r="AA54" s="6">
        <v>5968870.8398945658</v>
      </c>
      <c r="AB54" s="7">
        <v>6.0995243595427934E-2</v>
      </c>
      <c r="AC54" s="8">
        <v>0</v>
      </c>
      <c r="AD54" s="8">
        <v>0</v>
      </c>
      <c r="AE54" s="8">
        <v>0</v>
      </c>
      <c r="AF54" s="8">
        <v>0</v>
      </c>
      <c r="AG54" s="8">
        <v>0</v>
      </c>
      <c r="AH54" s="8">
        <v>0</v>
      </c>
      <c r="AI54" s="8">
        <v>0</v>
      </c>
      <c r="AJ54" s="8">
        <v>0</v>
      </c>
      <c r="AK54" s="8">
        <v>0</v>
      </c>
      <c r="AL54" s="8">
        <v>0</v>
      </c>
      <c r="AM54" s="8">
        <v>0</v>
      </c>
      <c r="AN54" s="8">
        <v>0</v>
      </c>
      <c r="AO54" s="8">
        <v>0</v>
      </c>
      <c r="AP54" s="8">
        <v>0</v>
      </c>
      <c r="AQ54" s="8">
        <v>0</v>
      </c>
      <c r="AR54" s="8">
        <v>0</v>
      </c>
      <c r="AS54" s="8">
        <v>0</v>
      </c>
      <c r="AT54" s="8">
        <v>0</v>
      </c>
      <c r="AU54" s="8">
        <v>563531.18400000001</v>
      </c>
      <c r="AV54" s="8">
        <v>563531.18400000001</v>
      </c>
      <c r="AW54" s="8">
        <v>601291.18400000001</v>
      </c>
      <c r="AX54" s="8">
        <v>1164822.368</v>
      </c>
      <c r="AY54" s="8">
        <v>610736.848</v>
      </c>
      <c r="AZ54" s="8">
        <v>1775559.216</v>
      </c>
      <c r="BA54" s="8">
        <v>1775559.216</v>
      </c>
      <c r="BB54" s="8">
        <v>19875971.597953744</v>
      </c>
      <c r="BC54" s="8">
        <v>21651530.813953742</v>
      </c>
      <c r="BD54" s="8">
        <v>19317618.971872877</v>
      </c>
      <c r="BE54" s="8">
        <v>40969149.785826623</v>
      </c>
      <c r="BF54" s="8">
        <v>19218000.927839965</v>
      </c>
      <c r="BG54" s="8">
        <v>60187150.713666588</v>
      </c>
      <c r="BH54" s="8">
        <v>16936837.656866848</v>
      </c>
      <c r="BI54" s="8">
        <v>77123988.370533437</v>
      </c>
      <c r="BJ54" s="8">
        <v>13632832.597303517</v>
      </c>
      <c r="BK54" s="8">
        <v>90756820.967836946</v>
      </c>
      <c r="BL54" s="8">
        <v>4168069.5810682848</v>
      </c>
      <c r="BM54" s="8">
        <v>94924890.548905224</v>
      </c>
      <c r="BN54" s="8">
        <v>2933081.451094768</v>
      </c>
      <c r="BO54" s="8">
        <v>97857971.999999985</v>
      </c>
      <c r="BP54" s="9" t="s">
        <v>170</v>
      </c>
    </row>
    <row r="55" spans="1:68" ht="84.95" customHeight="1" collapsed="1" x14ac:dyDescent="0.25">
      <c r="A55" s="2">
        <v>4</v>
      </c>
      <c r="B55" s="2">
        <v>4</v>
      </c>
      <c r="C55" s="2" t="s">
        <v>161</v>
      </c>
      <c r="D55" s="23" t="s">
        <v>467</v>
      </c>
      <c r="E55" s="5" t="s">
        <v>163</v>
      </c>
      <c r="F55" s="2"/>
      <c r="G55" s="9"/>
      <c r="H55" s="2"/>
      <c r="I55" s="2"/>
      <c r="J55" s="2" t="s">
        <v>78</v>
      </c>
      <c r="K55" s="2" t="s">
        <v>47</v>
      </c>
      <c r="L55" s="8">
        <v>291597615</v>
      </c>
      <c r="M55" s="8">
        <v>247857972</v>
      </c>
      <c r="N55" s="8">
        <v>0</v>
      </c>
      <c r="O55" s="8">
        <v>247857972</v>
      </c>
      <c r="P55" s="8">
        <v>0</v>
      </c>
      <c r="Q55" s="8">
        <v>0</v>
      </c>
      <c r="R55" s="10">
        <v>0.84999999742796251</v>
      </c>
      <c r="S55" s="8">
        <v>0</v>
      </c>
      <c r="T55" s="8">
        <v>43739643</v>
      </c>
      <c r="U55" s="8">
        <v>43739643</v>
      </c>
      <c r="V55" s="10">
        <v>0.15000000257203749</v>
      </c>
      <c r="W55" s="8">
        <v>0</v>
      </c>
      <c r="X55" s="10">
        <v>0</v>
      </c>
      <c r="Y55" s="8">
        <v>0</v>
      </c>
      <c r="Z55" s="10">
        <v>0</v>
      </c>
      <c r="AA55" s="8">
        <v>15118157.379208755</v>
      </c>
      <c r="AB55" s="10">
        <v>6.0995243595427927E-2</v>
      </c>
      <c r="AC55" s="8">
        <v>0</v>
      </c>
      <c r="AD55" s="8">
        <v>0</v>
      </c>
      <c r="AE55" s="8">
        <v>0</v>
      </c>
      <c r="AF55" s="8">
        <v>0</v>
      </c>
      <c r="AG55" s="8">
        <v>361751.15207373298</v>
      </c>
      <c r="AH55" s="8">
        <v>361751.15207373298</v>
      </c>
      <c r="AI55" s="8">
        <v>602918.58678955457</v>
      </c>
      <c r="AJ55" s="8">
        <v>964669.73886328749</v>
      </c>
      <c r="AK55" s="8">
        <v>844086.02150537632</v>
      </c>
      <c r="AL55" s="8">
        <v>1808755.7603686638</v>
      </c>
      <c r="AM55" s="8">
        <v>1085253.456221198</v>
      </c>
      <c r="AN55" s="8">
        <v>2894009.2165898615</v>
      </c>
      <c r="AO55" s="8">
        <v>1085253.456221198</v>
      </c>
      <c r="AP55" s="8">
        <v>3979262.6728110593</v>
      </c>
      <c r="AQ55" s="8">
        <v>1326420.8909370201</v>
      </c>
      <c r="AR55" s="8">
        <v>5305683.5637480794</v>
      </c>
      <c r="AS55" s="8">
        <v>1567588.3256528417</v>
      </c>
      <c r="AT55" s="8">
        <v>6873271.8894009208</v>
      </c>
      <c r="AU55" s="8">
        <v>2372286.9443686637</v>
      </c>
      <c r="AV55" s="8">
        <v>9245558.8337695841</v>
      </c>
      <c r="AW55" s="8">
        <v>2651214.3790844856</v>
      </c>
      <c r="AX55" s="8">
        <v>11896773.212854071</v>
      </c>
      <c r="AY55" s="8">
        <v>3223786.0031459294</v>
      </c>
      <c r="AZ55" s="8">
        <v>15120559.216</v>
      </c>
      <c r="BA55" s="8">
        <v>15120559.216</v>
      </c>
      <c r="BB55" s="8">
        <v>32710971.597953744</v>
      </c>
      <c r="BC55" s="8">
        <v>47831530.813953742</v>
      </c>
      <c r="BD55" s="8">
        <v>32152618.971872874</v>
      </c>
      <c r="BE55" s="8">
        <v>79984149.785826623</v>
      </c>
      <c r="BF55" s="8">
        <v>32053000.927839965</v>
      </c>
      <c r="BG55" s="8">
        <v>112037150.71366659</v>
      </c>
      <c r="BH55" s="8">
        <v>41474337.656866848</v>
      </c>
      <c r="BI55" s="8">
        <v>153511488.37053344</v>
      </c>
      <c r="BJ55" s="8">
        <v>38170332.59730351</v>
      </c>
      <c r="BK55" s="8">
        <v>191681820.96783695</v>
      </c>
      <c r="BL55" s="8">
        <v>28705569.581068281</v>
      </c>
      <c r="BM55" s="8">
        <v>220387390.54890522</v>
      </c>
      <c r="BN55" s="8">
        <v>27470581.451094765</v>
      </c>
      <c r="BO55" s="8">
        <v>247857972</v>
      </c>
      <c r="BP55" s="9"/>
    </row>
    <row r="56" spans="1:68" ht="24.95" hidden="1" customHeight="1" outlineLevel="1" x14ac:dyDescent="0.25">
      <c r="A56" s="2">
        <v>4</v>
      </c>
      <c r="B56" s="2">
        <v>4</v>
      </c>
      <c r="C56" s="3" t="s">
        <v>161</v>
      </c>
      <c r="D56" s="11" t="s">
        <v>171</v>
      </c>
      <c r="E56" s="5" t="s">
        <v>172</v>
      </c>
      <c r="F56" s="5" t="s">
        <v>58</v>
      </c>
      <c r="G56" s="5" t="s">
        <v>58</v>
      </c>
      <c r="H56" s="5">
        <v>1</v>
      </c>
      <c r="I56" s="5" t="s">
        <v>64</v>
      </c>
      <c r="J56" s="5" t="s">
        <v>106</v>
      </c>
      <c r="K56" s="5" t="s">
        <v>47</v>
      </c>
      <c r="L56" s="6">
        <v>36823018</v>
      </c>
      <c r="M56" s="6">
        <v>31299565</v>
      </c>
      <c r="N56" s="6">
        <v>0</v>
      </c>
      <c r="O56" s="6">
        <v>15696829</v>
      </c>
      <c r="P56" s="6">
        <v>0</v>
      </c>
      <c r="Q56" s="6">
        <v>0</v>
      </c>
      <c r="R56" s="7">
        <v>0.84999999185292197</v>
      </c>
      <c r="S56" s="6">
        <v>15602736</v>
      </c>
      <c r="T56" s="6">
        <v>5523453</v>
      </c>
      <c r="U56" s="6">
        <v>0</v>
      </c>
      <c r="V56" s="7">
        <v>0</v>
      </c>
      <c r="W56" s="6">
        <v>5523453</v>
      </c>
      <c r="X56" s="7">
        <v>0.15000000814707801</v>
      </c>
      <c r="Y56" s="6">
        <v>0</v>
      </c>
      <c r="Z56" s="7">
        <v>0</v>
      </c>
      <c r="AA56" s="6">
        <v>957431.90853077744</v>
      </c>
      <c r="AB56" s="7">
        <v>6.0995243595427934E-2</v>
      </c>
      <c r="AC56" s="8">
        <v>0</v>
      </c>
      <c r="AD56" s="8">
        <v>0</v>
      </c>
      <c r="AE56" s="8">
        <v>0</v>
      </c>
      <c r="AF56" s="8">
        <v>0</v>
      </c>
      <c r="AG56" s="8">
        <v>0</v>
      </c>
      <c r="AH56" s="8">
        <v>0</v>
      </c>
      <c r="AI56" s="8">
        <v>0</v>
      </c>
      <c r="AJ56" s="8">
        <v>0</v>
      </c>
      <c r="AK56" s="8">
        <v>0</v>
      </c>
      <c r="AL56" s="8">
        <v>0</v>
      </c>
      <c r="AM56" s="8">
        <v>0</v>
      </c>
      <c r="AN56" s="8">
        <v>0</v>
      </c>
      <c r="AO56" s="8">
        <v>0</v>
      </c>
      <c r="AP56" s="8">
        <v>0</v>
      </c>
      <c r="AQ56" s="8">
        <v>0</v>
      </c>
      <c r="AR56" s="8">
        <v>0</v>
      </c>
      <c r="AS56" s="8">
        <v>0</v>
      </c>
      <c r="AT56" s="8">
        <v>0</v>
      </c>
      <c r="AU56" s="8">
        <v>0</v>
      </c>
      <c r="AV56" s="8">
        <v>0</v>
      </c>
      <c r="AW56" s="8">
        <v>0</v>
      </c>
      <c r="AX56" s="8">
        <v>0</v>
      </c>
      <c r="AY56" s="8">
        <v>1500000</v>
      </c>
      <c r="AZ56" s="8">
        <v>1500000</v>
      </c>
      <c r="BA56" s="8">
        <v>1500000</v>
      </c>
      <c r="BB56" s="8">
        <v>2000000</v>
      </c>
      <c r="BC56" s="8">
        <v>3500000</v>
      </c>
      <c r="BD56" s="8">
        <v>2750000</v>
      </c>
      <c r="BE56" s="8">
        <v>6250000</v>
      </c>
      <c r="BF56" s="8">
        <v>2718229.9700000007</v>
      </c>
      <c r="BG56" s="8">
        <v>8968229.9700000007</v>
      </c>
      <c r="BH56" s="8">
        <v>2737924.71</v>
      </c>
      <c r="BI56" s="8">
        <v>11706154.68</v>
      </c>
      <c r="BJ56" s="8">
        <v>1693548.0366666708</v>
      </c>
      <c r="BK56" s="8">
        <v>13399702.716666671</v>
      </c>
      <c r="BL56" s="8">
        <v>1777955.645</v>
      </c>
      <c r="BM56" s="8">
        <v>15177658.36166667</v>
      </c>
      <c r="BN56" s="8">
        <v>519170.69833333098</v>
      </c>
      <c r="BO56" s="8">
        <v>15696829.060000001</v>
      </c>
      <c r="BP56" s="9" t="s">
        <v>173</v>
      </c>
    </row>
    <row r="57" spans="1:68" ht="24.95" hidden="1" customHeight="1" outlineLevel="1" x14ac:dyDescent="0.25">
      <c r="A57" s="2">
        <v>4</v>
      </c>
      <c r="B57" s="2">
        <v>4</v>
      </c>
      <c r="C57" s="3" t="s">
        <v>161</v>
      </c>
      <c r="D57" s="11" t="s">
        <v>171</v>
      </c>
      <c r="E57" s="5" t="s">
        <v>172</v>
      </c>
      <c r="F57" s="5" t="s">
        <v>58</v>
      </c>
      <c r="G57" s="5" t="s">
        <v>58</v>
      </c>
      <c r="H57" s="5">
        <v>2</v>
      </c>
      <c r="I57" s="5" t="s">
        <v>64</v>
      </c>
      <c r="J57" s="5" t="s">
        <v>106</v>
      </c>
      <c r="K57" s="5" t="s">
        <v>47</v>
      </c>
      <c r="L57" s="6">
        <v>18466857</v>
      </c>
      <c r="M57" s="6">
        <v>15696828</v>
      </c>
      <c r="N57" s="6">
        <v>0</v>
      </c>
      <c r="O57" s="6">
        <v>15696828</v>
      </c>
      <c r="P57" s="6">
        <v>0</v>
      </c>
      <c r="Q57" s="6">
        <v>0</v>
      </c>
      <c r="R57" s="7">
        <v>0.84999997563202012</v>
      </c>
      <c r="S57" s="6">
        <v>0</v>
      </c>
      <c r="T57" s="6">
        <v>2770029</v>
      </c>
      <c r="U57" s="6">
        <v>0</v>
      </c>
      <c r="V57" s="7">
        <v>0</v>
      </c>
      <c r="W57" s="6">
        <v>2770029</v>
      </c>
      <c r="X57" s="7">
        <v>0.15000002436797988</v>
      </c>
      <c r="Y57" s="6">
        <v>0</v>
      </c>
      <c r="Z57" s="7">
        <v>0</v>
      </c>
      <c r="AA57" s="6">
        <v>957431.84753553383</v>
      </c>
      <c r="AB57" s="7">
        <v>6.0995243595427934E-2</v>
      </c>
      <c r="AC57" s="8">
        <v>0</v>
      </c>
      <c r="AD57" s="8">
        <v>0</v>
      </c>
      <c r="AE57" s="8">
        <v>0</v>
      </c>
      <c r="AF57" s="8">
        <v>0</v>
      </c>
      <c r="AG57" s="8">
        <v>0</v>
      </c>
      <c r="AH57" s="8">
        <v>0</v>
      </c>
      <c r="AI57" s="8">
        <v>0</v>
      </c>
      <c r="AJ57" s="8">
        <v>0</v>
      </c>
      <c r="AK57" s="8">
        <v>0</v>
      </c>
      <c r="AL57" s="8">
        <v>0</v>
      </c>
      <c r="AM57" s="8">
        <v>0</v>
      </c>
      <c r="AN57" s="8">
        <v>0</v>
      </c>
      <c r="AO57" s="8">
        <v>0</v>
      </c>
      <c r="AP57" s="8">
        <v>0</v>
      </c>
      <c r="AQ57" s="8">
        <v>0</v>
      </c>
      <c r="AR57" s="8">
        <v>0</v>
      </c>
      <c r="AS57" s="8">
        <v>0</v>
      </c>
      <c r="AT57" s="8">
        <v>0</v>
      </c>
      <c r="AU57" s="8">
        <v>0</v>
      </c>
      <c r="AV57" s="8">
        <v>0</v>
      </c>
      <c r="AW57" s="8">
        <v>0</v>
      </c>
      <c r="AX57" s="8">
        <v>0</v>
      </c>
      <c r="AY57" s="8">
        <v>1500000</v>
      </c>
      <c r="AZ57" s="8">
        <v>1500000</v>
      </c>
      <c r="BA57" s="8">
        <v>1500000</v>
      </c>
      <c r="BB57" s="8">
        <v>2000000</v>
      </c>
      <c r="BC57" s="8">
        <v>3500000</v>
      </c>
      <c r="BD57" s="8">
        <v>2750000</v>
      </c>
      <c r="BE57" s="8">
        <v>6250000</v>
      </c>
      <c r="BF57" s="8">
        <v>2750000</v>
      </c>
      <c r="BG57" s="8">
        <v>9000000</v>
      </c>
      <c r="BH57" s="8">
        <v>2500000</v>
      </c>
      <c r="BI57" s="8">
        <v>11500000</v>
      </c>
      <c r="BJ57" s="8">
        <v>2370608</v>
      </c>
      <c r="BK57" s="8">
        <v>13870608</v>
      </c>
      <c r="BL57" s="8">
        <v>1307050</v>
      </c>
      <c r="BM57" s="8">
        <v>15177658</v>
      </c>
      <c r="BN57" s="8">
        <v>519170</v>
      </c>
      <c r="BO57" s="8">
        <v>15696828</v>
      </c>
      <c r="BP57" s="9" t="s">
        <v>174</v>
      </c>
    </row>
    <row r="58" spans="1:68" ht="84.95" customHeight="1" collapsed="1" x14ac:dyDescent="0.25">
      <c r="A58" s="2">
        <v>4</v>
      </c>
      <c r="B58" s="2">
        <v>4</v>
      </c>
      <c r="C58" s="2" t="s">
        <v>161</v>
      </c>
      <c r="D58" s="23" t="s">
        <v>468</v>
      </c>
      <c r="E58" s="5" t="s">
        <v>172</v>
      </c>
      <c r="F58" s="2"/>
      <c r="G58" s="9"/>
      <c r="H58" s="2"/>
      <c r="I58" s="2"/>
      <c r="J58" s="2" t="s">
        <v>106</v>
      </c>
      <c r="K58" s="2" t="s">
        <v>47</v>
      </c>
      <c r="L58" s="8">
        <v>55289875</v>
      </c>
      <c r="M58" s="8">
        <v>46996393</v>
      </c>
      <c r="N58" s="8">
        <v>0</v>
      </c>
      <c r="O58" s="8">
        <v>31393657</v>
      </c>
      <c r="P58" s="8">
        <v>0</v>
      </c>
      <c r="Q58" s="8">
        <v>0</v>
      </c>
      <c r="R58" s="10">
        <v>0.84999998643512942</v>
      </c>
      <c r="S58" s="8">
        <v>15602736</v>
      </c>
      <c r="T58" s="8">
        <v>8293482</v>
      </c>
      <c r="U58" s="8">
        <v>0</v>
      </c>
      <c r="V58" s="10">
        <v>0</v>
      </c>
      <c r="W58" s="8">
        <v>8293482</v>
      </c>
      <c r="X58" s="10">
        <v>0.15000001356487061</v>
      </c>
      <c r="Y58" s="8">
        <v>0</v>
      </c>
      <c r="Z58" s="10">
        <v>0</v>
      </c>
      <c r="AA58" s="8">
        <v>1914863.7560663112</v>
      </c>
      <c r="AB58" s="10">
        <v>6.0995243595427927E-2</v>
      </c>
      <c r="AC58" s="8">
        <v>0</v>
      </c>
      <c r="AD58" s="8">
        <v>0</v>
      </c>
      <c r="AE58" s="8">
        <v>0</v>
      </c>
      <c r="AF58" s="8">
        <v>0</v>
      </c>
      <c r="AG58" s="8">
        <v>0</v>
      </c>
      <c r="AH58" s="8">
        <v>0</v>
      </c>
      <c r="AI58" s="8">
        <v>0</v>
      </c>
      <c r="AJ58" s="8">
        <v>0</v>
      </c>
      <c r="AK58" s="8">
        <v>0</v>
      </c>
      <c r="AL58" s="8">
        <v>0</v>
      </c>
      <c r="AM58" s="8">
        <v>0</v>
      </c>
      <c r="AN58" s="8">
        <v>0</v>
      </c>
      <c r="AO58" s="8">
        <v>0</v>
      </c>
      <c r="AP58" s="8">
        <v>0</v>
      </c>
      <c r="AQ58" s="8">
        <v>0</v>
      </c>
      <c r="AR58" s="8">
        <v>0</v>
      </c>
      <c r="AS58" s="8">
        <v>0</v>
      </c>
      <c r="AT58" s="8">
        <v>0</v>
      </c>
      <c r="AU58" s="8">
        <v>0</v>
      </c>
      <c r="AV58" s="8">
        <v>0</v>
      </c>
      <c r="AW58" s="8">
        <v>0</v>
      </c>
      <c r="AX58" s="8">
        <v>0</v>
      </c>
      <c r="AY58" s="8">
        <v>3000000</v>
      </c>
      <c r="AZ58" s="8">
        <v>3000000</v>
      </c>
      <c r="BA58" s="8">
        <v>3000000</v>
      </c>
      <c r="BB58" s="8">
        <v>4000000</v>
      </c>
      <c r="BC58" s="8">
        <v>7000000</v>
      </c>
      <c r="BD58" s="8">
        <v>5500000</v>
      </c>
      <c r="BE58" s="8">
        <v>12500000</v>
      </c>
      <c r="BF58" s="8">
        <v>5468229.9700000007</v>
      </c>
      <c r="BG58" s="8">
        <v>17968229.969999999</v>
      </c>
      <c r="BH58" s="8">
        <v>5237924.71</v>
      </c>
      <c r="BI58" s="8">
        <v>23206154.68</v>
      </c>
      <c r="BJ58" s="8">
        <v>4064156.0366666708</v>
      </c>
      <c r="BK58" s="8">
        <v>27270310.716666669</v>
      </c>
      <c r="BL58" s="8">
        <v>3085005.645</v>
      </c>
      <c r="BM58" s="8">
        <v>30355316.361666672</v>
      </c>
      <c r="BN58" s="8">
        <v>1038340.6983333309</v>
      </c>
      <c r="BO58" s="8">
        <v>31393657.060000002</v>
      </c>
      <c r="BP58" s="9"/>
    </row>
    <row r="59" spans="1:68" ht="84.95" customHeight="1" x14ac:dyDescent="0.25">
      <c r="A59" s="2">
        <v>4</v>
      </c>
      <c r="B59" s="2">
        <v>4</v>
      </c>
      <c r="C59" s="2" t="s">
        <v>175</v>
      </c>
      <c r="D59" s="23" t="s">
        <v>469</v>
      </c>
      <c r="E59" s="5" t="s">
        <v>176</v>
      </c>
      <c r="F59" s="5" t="s">
        <v>58</v>
      </c>
      <c r="G59" s="5" t="s">
        <v>58</v>
      </c>
      <c r="H59" s="5" t="s">
        <v>58</v>
      </c>
      <c r="I59" s="5" t="s">
        <v>64</v>
      </c>
      <c r="J59" s="5" t="s">
        <v>78</v>
      </c>
      <c r="K59" s="5" t="s">
        <v>50</v>
      </c>
      <c r="L59" s="6">
        <v>62581758</v>
      </c>
      <c r="M59" s="6">
        <v>53194494</v>
      </c>
      <c r="N59" s="6">
        <v>53194494</v>
      </c>
      <c r="O59" s="6">
        <v>0</v>
      </c>
      <c r="P59" s="6">
        <v>0</v>
      </c>
      <c r="Q59" s="6">
        <v>0</v>
      </c>
      <c r="R59" s="7">
        <v>0.84999999520627079</v>
      </c>
      <c r="S59" s="6">
        <v>0</v>
      </c>
      <c r="T59" s="6">
        <v>9387264</v>
      </c>
      <c r="U59" s="6">
        <v>0</v>
      </c>
      <c r="V59" s="7">
        <v>0</v>
      </c>
      <c r="W59" s="6">
        <v>0</v>
      </c>
      <c r="X59" s="7">
        <v>0</v>
      </c>
      <c r="Y59" s="6">
        <v>9387264</v>
      </c>
      <c r="Z59" s="7">
        <v>0.15000000479372919</v>
      </c>
      <c r="AA59" s="6">
        <v>3290967.6904283324</v>
      </c>
      <c r="AB59" s="7">
        <v>6.1866697903514838E-2</v>
      </c>
      <c r="AC59" s="8">
        <v>0</v>
      </c>
      <c r="AD59" s="8">
        <v>0</v>
      </c>
      <c r="AE59" s="8">
        <v>0</v>
      </c>
      <c r="AF59" s="8">
        <v>0</v>
      </c>
      <c r="AG59" s="8">
        <v>0</v>
      </c>
      <c r="AH59" s="8">
        <v>0</v>
      </c>
      <c r="AI59" s="8">
        <v>0</v>
      </c>
      <c r="AJ59" s="8">
        <v>0</v>
      </c>
      <c r="AK59" s="8">
        <v>0</v>
      </c>
      <c r="AL59" s="8">
        <v>0</v>
      </c>
      <c r="AM59" s="8">
        <v>0</v>
      </c>
      <c r="AN59" s="8">
        <v>0</v>
      </c>
      <c r="AO59" s="8">
        <v>0</v>
      </c>
      <c r="AP59" s="8">
        <v>0</v>
      </c>
      <c r="AQ59" s="8">
        <v>0</v>
      </c>
      <c r="AR59" s="8">
        <v>0</v>
      </c>
      <c r="AS59" s="8">
        <v>0</v>
      </c>
      <c r="AT59" s="8">
        <v>0</v>
      </c>
      <c r="AU59" s="8">
        <v>0</v>
      </c>
      <c r="AV59" s="8">
        <v>0</v>
      </c>
      <c r="AW59" s="8">
        <v>0</v>
      </c>
      <c r="AX59" s="8">
        <v>0</v>
      </c>
      <c r="AY59" s="8">
        <v>0</v>
      </c>
      <c r="AZ59" s="8">
        <v>0</v>
      </c>
      <c r="BA59" s="8">
        <v>0</v>
      </c>
      <c r="BB59" s="8">
        <v>2465564.7969</v>
      </c>
      <c r="BC59" s="8">
        <v>2465564.7969</v>
      </c>
      <c r="BD59" s="8">
        <v>5479032.8820000002</v>
      </c>
      <c r="BE59" s="8">
        <v>7944597.6788999997</v>
      </c>
      <c r="BF59" s="8">
        <v>3835323.0174000002</v>
      </c>
      <c r="BG59" s="8">
        <v>11779920.6963</v>
      </c>
      <c r="BH59" s="8">
        <v>8218549.3229999999</v>
      </c>
      <c r="BI59" s="8">
        <v>19998470.019299999</v>
      </c>
      <c r="BJ59" s="8">
        <v>9862259.1875999998</v>
      </c>
      <c r="BK59" s="8">
        <v>29860729.206900001</v>
      </c>
      <c r="BL59" s="8">
        <v>12464799.806550004</v>
      </c>
      <c r="BM59" s="8">
        <v>42325529.013450004</v>
      </c>
      <c r="BN59" s="8">
        <v>10868964.986549994</v>
      </c>
      <c r="BO59" s="8">
        <v>53194494</v>
      </c>
      <c r="BP59" s="9" t="s">
        <v>177</v>
      </c>
    </row>
    <row r="60" spans="1:68" ht="84.95" customHeight="1" x14ac:dyDescent="0.25">
      <c r="A60" s="2">
        <v>4</v>
      </c>
      <c r="B60" s="2">
        <v>4</v>
      </c>
      <c r="C60" s="2" t="s">
        <v>178</v>
      </c>
      <c r="D60" s="23" t="s">
        <v>470</v>
      </c>
      <c r="E60" s="5" t="s">
        <v>179</v>
      </c>
      <c r="F60" s="5" t="s">
        <v>58</v>
      </c>
      <c r="G60" s="5" t="s">
        <v>58</v>
      </c>
      <c r="H60" s="5" t="s">
        <v>58</v>
      </c>
      <c r="I60" s="5" t="s">
        <v>64</v>
      </c>
      <c r="J60" s="5" t="s">
        <v>100</v>
      </c>
      <c r="K60" s="5" t="s">
        <v>47</v>
      </c>
      <c r="L60" s="6">
        <v>8344235</v>
      </c>
      <c r="M60" s="6">
        <v>7092599</v>
      </c>
      <c r="N60" s="6">
        <v>0</v>
      </c>
      <c r="O60" s="6">
        <v>7092599</v>
      </c>
      <c r="P60" s="6">
        <v>0</v>
      </c>
      <c r="Q60" s="6">
        <v>0</v>
      </c>
      <c r="R60" s="7">
        <v>0.84999991011758413</v>
      </c>
      <c r="S60" s="6">
        <v>0</v>
      </c>
      <c r="T60" s="6">
        <v>1251636</v>
      </c>
      <c r="U60" s="6">
        <v>1251636</v>
      </c>
      <c r="V60" s="7">
        <v>0.15000008988241581</v>
      </c>
      <c r="W60" s="6">
        <v>0</v>
      </c>
      <c r="X60" s="7">
        <v>0</v>
      </c>
      <c r="Y60" s="6">
        <v>0</v>
      </c>
      <c r="Z60" s="7">
        <v>0</v>
      </c>
      <c r="AA60" s="6">
        <v>432614.80372968857</v>
      </c>
      <c r="AB60" s="7">
        <v>6.0995243595427934E-2</v>
      </c>
      <c r="AC60" s="8">
        <v>0</v>
      </c>
      <c r="AD60" s="8">
        <v>0</v>
      </c>
      <c r="AE60" s="8">
        <v>0</v>
      </c>
      <c r="AF60" s="8">
        <v>0</v>
      </c>
      <c r="AG60" s="8">
        <v>0</v>
      </c>
      <c r="AH60" s="8">
        <v>0</v>
      </c>
      <c r="AI60" s="8">
        <v>0</v>
      </c>
      <c r="AJ60" s="8">
        <v>0</v>
      </c>
      <c r="AK60" s="8">
        <v>0</v>
      </c>
      <c r="AL60" s="8">
        <v>0</v>
      </c>
      <c r="AM60" s="8">
        <v>0</v>
      </c>
      <c r="AN60" s="8">
        <v>0</v>
      </c>
      <c r="AO60" s="8">
        <v>0</v>
      </c>
      <c r="AP60" s="8">
        <v>0</v>
      </c>
      <c r="AQ60" s="8">
        <v>78015.94</v>
      </c>
      <c r="AR60" s="8">
        <v>78015.94</v>
      </c>
      <c r="AS60" s="8">
        <v>82411.199999999997</v>
      </c>
      <c r="AT60" s="8">
        <v>160427.14000000001</v>
      </c>
      <c r="AU60" s="8">
        <v>97794.62</v>
      </c>
      <c r="AV60" s="8">
        <v>258221.76</v>
      </c>
      <c r="AW60" s="8">
        <v>89004.1</v>
      </c>
      <c r="AX60" s="8">
        <v>347225.86</v>
      </c>
      <c r="AY60" s="8">
        <v>375795.76380675402</v>
      </c>
      <c r="AZ60" s="8">
        <v>723021.62380675401</v>
      </c>
      <c r="BA60" s="8">
        <v>723021.62380675401</v>
      </c>
      <c r="BB60" s="8">
        <v>2562438.8627754143</v>
      </c>
      <c r="BC60" s="8">
        <v>3285460.4865821684</v>
      </c>
      <c r="BD60" s="8">
        <v>1175763.9821699786</v>
      </c>
      <c r="BE60" s="8">
        <v>4461224.4687521467</v>
      </c>
      <c r="BF60" s="8">
        <v>1387401.2012906061</v>
      </c>
      <c r="BG60" s="8">
        <v>5848625.6700427532</v>
      </c>
      <c r="BH60" s="8">
        <v>1243973.3299572468</v>
      </c>
      <c r="BI60" s="8">
        <v>7092599</v>
      </c>
      <c r="BJ60" s="8">
        <v>0</v>
      </c>
      <c r="BK60" s="8">
        <v>7092599</v>
      </c>
      <c r="BL60" s="8">
        <v>0</v>
      </c>
      <c r="BM60" s="8">
        <v>7092599</v>
      </c>
      <c r="BN60" s="8">
        <v>0</v>
      </c>
      <c r="BO60" s="8">
        <v>7092599</v>
      </c>
      <c r="BP60" s="9" t="s">
        <v>180</v>
      </c>
    </row>
    <row r="61" spans="1:68" ht="24.95" hidden="1" customHeight="1" outlineLevel="1" x14ac:dyDescent="0.25">
      <c r="A61" s="2">
        <v>4</v>
      </c>
      <c r="B61" s="2">
        <v>4</v>
      </c>
      <c r="C61" s="3" t="s">
        <v>181</v>
      </c>
      <c r="D61" s="11" t="s">
        <v>182</v>
      </c>
      <c r="E61" s="5" t="s">
        <v>183</v>
      </c>
      <c r="F61" s="5" t="s">
        <v>184</v>
      </c>
      <c r="G61" s="5" t="s">
        <v>185</v>
      </c>
      <c r="H61" s="5" t="s">
        <v>58</v>
      </c>
      <c r="I61" s="5" t="s">
        <v>64</v>
      </c>
      <c r="J61" s="5" t="s">
        <v>100</v>
      </c>
      <c r="K61" s="5" t="s">
        <v>50</v>
      </c>
      <c r="L61" s="6">
        <v>112941176.47120589</v>
      </c>
      <c r="M61" s="6">
        <v>96000000</v>
      </c>
      <c r="N61" s="6">
        <v>96000000</v>
      </c>
      <c r="O61" s="6">
        <v>0</v>
      </c>
      <c r="P61" s="6">
        <v>0</v>
      </c>
      <c r="Q61" s="6">
        <v>0</v>
      </c>
      <c r="R61" s="7">
        <v>0.84999999999535147</v>
      </c>
      <c r="S61" s="6">
        <v>0</v>
      </c>
      <c r="T61" s="6">
        <v>16941176.471205883</v>
      </c>
      <c r="U61" s="6">
        <v>0</v>
      </c>
      <c r="V61" s="7">
        <v>0</v>
      </c>
      <c r="W61" s="6">
        <v>16941176.471205883</v>
      </c>
      <c r="X61" s="7">
        <v>0.15000000000464844</v>
      </c>
      <c r="Y61" s="6">
        <v>0</v>
      </c>
      <c r="Z61" s="7">
        <v>0</v>
      </c>
      <c r="AA61" s="6">
        <v>5939202.9987374237</v>
      </c>
      <c r="AB61" s="7">
        <v>6.1866697903514831E-2</v>
      </c>
      <c r="AC61" s="8">
        <v>0</v>
      </c>
      <c r="AD61" s="8">
        <v>0</v>
      </c>
      <c r="AE61" s="8">
        <v>0</v>
      </c>
      <c r="AF61" s="8">
        <v>0</v>
      </c>
      <c r="AG61" s="8">
        <v>0</v>
      </c>
      <c r="AH61" s="8">
        <v>0</v>
      </c>
      <c r="AI61" s="8">
        <v>0</v>
      </c>
      <c r="AJ61" s="8">
        <v>0</v>
      </c>
      <c r="AK61" s="8">
        <v>0</v>
      </c>
      <c r="AL61" s="8">
        <v>0</v>
      </c>
      <c r="AM61" s="8">
        <v>0</v>
      </c>
      <c r="AN61" s="8">
        <v>0</v>
      </c>
      <c r="AO61" s="8">
        <v>0</v>
      </c>
      <c r="AP61" s="8">
        <v>0</v>
      </c>
      <c r="AQ61" s="8">
        <v>0</v>
      </c>
      <c r="AR61" s="8">
        <v>0</v>
      </c>
      <c r="AS61" s="8">
        <v>0</v>
      </c>
      <c r="AT61" s="8">
        <v>0</v>
      </c>
      <c r="AU61" s="8">
        <v>97483.64746172</v>
      </c>
      <c r="AV61" s="8">
        <v>97483.64746172</v>
      </c>
      <c r="AW61" s="8">
        <v>0</v>
      </c>
      <c r="AX61" s="8">
        <v>97483.64746172</v>
      </c>
      <c r="AY61" s="8">
        <v>427816.35253828001</v>
      </c>
      <c r="AZ61" s="8">
        <v>525300</v>
      </c>
      <c r="BA61" s="8">
        <v>525300</v>
      </c>
      <c r="BB61" s="8">
        <v>6636747.3200000003</v>
      </c>
      <c r="BC61" s="8">
        <v>7162047.3200000003</v>
      </c>
      <c r="BD61" s="8">
        <v>22251270.25</v>
      </c>
      <c r="BE61" s="8">
        <v>29413317.57</v>
      </c>
      <c r="BF61" s="8">
        <v>20099812.43</v>
      </c>
      <c r="BG61" s="8">
        <v>49513130</v>
      </c>
      <c r="BH61" s="8">
        <v>12582480</v>
      </c>
      <c r="BI61" s="8">
        <v>62095610</v>
      </c>
      <c r="BJ61" s="8">
        <v>12582480</v>
      </c>
      <c r="BK61" s="8">
        <v>74678090</v>
      </c>
      <c r="BL61" s="8">
        <v>12582480</v>
      </c>
      <c r="BM61" s="8">
        <v>87260570</v>
      </c>
      <c r="BN61" s="8">
        <v>8739429.9485000111</v>
      </c>
      <c r="BO61" s="8">
        <v>95999999.948500007</v>
      </c>
      <c r="BP61" s="9" t="s">
        <v>186</v>
      </c>
    </row>
    <row r="62" spans="1:68" ht="24.95" hidden="1" customHeight="1" outlineLevel="1" x14ac:dyDescent="0.25">
      <c r="A62" s="2">
        <v>4</v>
      </c>
      <c r="B62" s="2">
        <v>4</v>
      </c>
      <c r="C62" s="3" t="s">
        <v>181</v>
      </c>
      <c r="D62" s="11" t="s">
        <v>182</v>
      </c>
      <c r="E62" s="5" t="s">
        <v>183</v>
      </c>
      <c r="F62" s="5" t="s">
        <v>187</v>
      </c>
      <c r="G62" s="5" t="s">
        <v>183</v>
      </c>
      <c r="H62" s="5" t="s">
        <v>58</v>
      </c>
      <c r="I62" s="5" t="s">
        <v>64</v>
      </c>
      <c r="J62" s="5" t="s">
        <v>100</v>
      </c>
      <c r="K62" s="5" t="s">
        <v>50</v>
      </c>
      <c r="L62" s="6">
        <v>14725609.411764706</v>
      </c>
      <c r="M62" s="6">
        <v>12516768</v>
      </c>
      <c r="N62" s="6">
        <v>12516768</v>
      </c>
      <c r="O62" s="6">
        <v>0</v>
      </c>
      <c r="P62" s="6">
        <v>0</v>
      </c>
      <c r="Q62" s="6">
        <v>0</v>
      </c>
      <c r="R62" s="7">
        <v>0.85</v>
      </c>
      <c r="S62" s="6">
        <v>0</v>
      </c>
      <c r="T62" s="6">
        <v>2208841.4117647056</v>
      </c>
      <c r="U62" s="6">
        <v>0</v>
      </c>
      <c r="V62" s="7">
        <v>0</v>
      </c>
      <c r="W62" s="6">
        <v>2208841.4117647056</v>
      </c>
      <c r="X62" s="7">
        <v>0.15</v>
      </c>
      <c r="Y62" s="6">
        <v>0</v>
      </c>
      <c r="Z62" s="7">
        <v>0</v>
      </c>
      <c r="AA62" s="6">
        <v>774371.10458438157</v>
      </c>
      <c r="AB62" s="7">
        <v>6.1866697903514838E-2</v>
      </c>
      <c r="AC62" s="8">
        <v>0</v>
      </c>
      <c r="AD62" s="8">
        <v>0</v>
      </c>
      <c r="AE62" s="8">
        <v>0</v>
      </c>
      <c r="AF62" s="8">
        <v>0</v>
      </c>
      <c r="AG62" s="8">
        <v>0</v>
      </c>
      <c r="AH62" s="8">
        <v>0</v>
      </c>
      <c r="AI62" s="8">
        <v>0</v>
      </c>
      <c r="AJ62" s="8">
        <v>0</v>
      </c>
      <c r="AK62" s="8">
        <v>0</v>
      </c>
      <c r="AL62" s="8">
        <v>0</v>
      </c>
      <c r="AM62" s="8">
        <v>0</v>
      </c>
      <c r="AN62" s="8">
        <v>0</v>
      </c>
      <c r="AO62" s="8">
        <v>0</v>
      </c>
      <c r="AP62" s="8">
        <v>0</v>
      </c>
      <c r="AQ62" s="8">
        <v>0</v>
      </c>
      <c r="AR62" s="8">
        <v>0</v>
      </c>
      <c r="AS62" s="8">
        <v>0</v>
      </c>
      <c r="AT62" s="8">
        <v>0</v>
      </c>
      <c r="AU62" s="8">
        <v>0</v>
      </c>
      <c r="AV62" s="8">
        <v>0</v>
      </c>
      <c r="AW62" s="8">
        <v>0</v>
      </c>
      <c r="AX62" s="8">
        <v>0</v>
      </c>
      <c r="AY62" s="8">
        <v>0</v>
      </c>
      <c r="AZ62" s="8">
        <v>0</v>
      </c>
      <c r="BA62" s="8">
        <v>0</v>
      </c>
      <c r="BB62" s="8">
        <v>0</v>
      </c>
      <c r="BC62" s="8">
        <v>0</v>
      </c>
      <c r="BD62" s="8">
        <v>0</v>
      </c>
      <c r="BE62" s="8">
        <v>0</v>
      </c>
      <c r="BF62" s="8">
        <v>2400000</v>
      </c>
      <c r="BG62" s="8">
        <v>2400000</v>
      </c>
      <c r="BH62" s="8">
        <v>3497423.68</v>
      </c>
      <c r="BI62" s="8">
        <v>5897423.6799999997</v>
      </c>
      <c r="BJ62" s="8">
        <v>3497423.68</v>
      </c>
      <c r="BK62" s="8">
        <v>9394847.3599999994</v>
      </c>
      <c r="BL62" s="8">
        <v>3121920.6400000011</v>
      </c>
      <c r="BM62" s="8">
        <v>12516768</v>
      </c>
      <c r="BN62" s="8">
        <v>0</v>
      </c>
      <c r="BO62" s="8">
        <v>12516768</v>
      </c>
      <c r="BP62" s="9" t="s">
        <v>177</v>
      </c>
    </row>
    <row r="63" spans="1:68" ht="84.95" customHeight="1" collapsed="1" x14ac:dyDescent="0.25">
      <c r="A63" s="2">
        <v>4</v>
      </c>
      <c r="B63" s="2">
        <v>4</v>
      </c>
      <c r="C63" s="2" t="s">
        <v>181</v>
      </c>
      <c r="D63" s="23" t="s">
        <v>471</v>
      </c>
      <c r="E63" s="5" t="s">
        <v>183</v>
      </c>
      <c r="F63" s="2"/>
      <c r="G63" s="9"/>
      <c r="H63" s="2"/>
      <c r="I63" s="2"/>
      <c r="J63" s="2" t="s">
        <v>100</v>
      </c>
      <c r="K63" s="2" t="s">
        <v>50</v>
      </c>
      <c r="L63" s="8">
        <v>127666785.8829706</v>
      </c>
      <c r="M63" s="8">
        <v>108516768</v>
      </c>
      <c r="N63" s="8">
        <v>108516768</v>
      </c>
      <c r="O63" s="8">
        <v>0</v>
      </c>
      <c r="P63" s="8">
        <v>0</v>
      </c>
      <c r="Q63" s="8">
        <v>0</v>
      </c>
      <c r="R63" s="10">
        <v>0.8499999999958876</v>
      </c>
      <c r="S63" s="8">
        <v>0</v>
      </c>
      <c r="T63" s="8">
        <v>19150017.882970586</v>
      </c>
      <c r="U63" s="8">
        <v>0</v>
      </c>
      <c r="V63" s="10">
        <v>0</v>
      </c>
      <c r="W63" s="8">
        <v>19150017.882970586</v>
      </c>
      <c r="X63" s="10">
        <v>0.15000000000411223</v>
      </c>
      <c r="Y63" s="8">
        <v>0</v>
      </c>
      <c r="Z63" s="10">
        <v>0</v>
      </c>
      <c r="AA63" s="8">
        <v>6713574.1033218056</v>
      </c>
      <c r="AB63" s="10">
        <v>6.1866697903514831E-2</v>
      </c>
      <c r="AC63" s="8">
        <v>0</v>
      </c>
      <c r="AD63" s="8">
        <v>0</v>
      </c>
      <c r="AE63" s="8">
        <v>0</v>
      </c>
      <c r="AF63" s="8">
        <v>0</v>
      </c>
      <c r="AG63" s="8">
        <v>0</v>
      </c>
      <c r="AH63" s="8">
        <v>0</v>
      </c>
      <c r="AI63" s="8">
        <v>0</v>
      </c>
      <c r="AJ63" s="8">
        <v>0</v>
      </c>
      <c r="AK63" s="8">
        <v>0</v>
      </c>
      <c r="AL63" s="8">
        <v>0</v>
      </c>
      <c r="AM63" s="8">
        <v>0</v>
      </c>
      <c r="AN63" s="8">
        <v>0</v>
      </c>
      <c r="AO63" s="8">
        <v>0</v>
      </c>
      <c r="AP63" s="8">
        <v>0</v>
      </c>
      <c r="AQ63" s="8">
        <v>0</v>
      </c>
      <c r="AR63" s="8">
        <v>0</v>
      </c>
      <c r="AS63" s="8">
        <v>0</v>
      </c>
      <c r="AT63" s="8">
        <v>0</v>
      </c>
      <c r="AU63" s="8">
        <v>97483.64746172</v>
      </c>
      <c r="AV63" s="8">
        <v>97483.64746172</v>
      </c>
      <c r="AW63" s="8">
        <v>0</v>
      </c>
      <c r="AX63" s="8">
        <v>97483.64746172</v>
      </c>
      <c r="AY63" s="8">
        <v>427816.35253828001</v>
      </c>
      <c r="AZ63" s="8">
        <v>525300</v>
      </c>
      <c r="BA63" s="8">
        <v>525300</v>
      </c>
      <c r="BB63" s="8">
        <v>6636747.3200000003</v>
      </c>
      <c r="BC63" s="8">
        <v>7162047.3200000003</v>
      </c>
      <c r="BD63" s="8">
        <v>22251270.25</v>
      </c>
      <c r="BE63" s="8">
        <v>29413317.57</v>
      </c>
      <c r="BF63" s="8">
        <v>22499812.43</v>
      </c>
      <c r="BG63" s="8">
        <v>51913130</v>
      </c>
      <c r="BH63" s="8">
        <v>16079903.68</v>
      </c>
      <c r="BI63" s="8">
        <v>67993033.680000007</v>
      </c>
      <c r="BJ63" s="8">
        <v>16079903.68</v>
      </c>
      <c r="BK63" s="8">
        <v>84072937.359999999</v>
      </c>
      <c r="BL63" s="8">
        <v>15704400.640000001</v>
      </c>
      <c r="BM63" s="8">
        <v>99777338</v>
      </c>
      <c r="BN63" s="8">
        <v>8739429.9485000111</v>
      </c>
      <c r="BO63" s="8">
        <v>108516767.94850001</v>
      </c>
      <c r="BP63" s="9"/>
    </row>
    <row r="64" spans="1:68" ht="24.95" hidden="1" customHeight="1" outlineLevel="1" x14ac:dyDescent="0.25">
      <c r="A64" s="2">
        <v>5</v>
      </c>
      <c r="B64" s="2">
        <v>5</v>
      </c>
      <c r="C64" s="3" t="s">
        <v>188</v>
      </c>
      <c r="D64" s="11" t="s">
        <v>189</v>
      </c>
      <c r="E64" s="5" t="s">
        <v>190</v>
      </c>
      <c r="F64" s="5" t="s">
        <v>58</v>
      </c>
      <c r="G64" s="5" t="s">
        <v>58</v>
      </c>
      <c r="H64" s="5">
        <v>1</v>
      </c>
      <c r="I64" s="5" t="s">
        <v>64</v>
      </c>
      <c r="J64" s="5" t="s">
        <v>106</v>
      </c>
      <c r="K64" s="5" t="s">
        <v>47</v>
      </c>
      <c r="L64" s="6">
        <v>1310848</v>
      </c>
      <c r="M64" s="6">
        <v>1114221</v>
      </c>
      <c r="N64" s="6">
        <v>0</v>
      </c>
      <c r="O64" s="6">
        <v>1114221</v>
      </c>
      <c r="P64" s="6">
        <v>0</v>
      </c>
      <c r="Q64" s="6">
        <v>0</v>
      </c>
      <c r="R64" s="7">
        <v>0.85000015257299089</v>
      </c>
      <c r="S64" s="6">
        <v>0</v>
      </c>
      <c r="T64" s="6">
        <v>196627</v>
      </c>
      <c r="U64" s="6">
        <v>0</v>
      </c>
      <c r="V64" s="7">
        <v>0</v>
      </c>
      <c r="W64" s="6">
        <v>196627</v>
      </c>
      <c r="X64" s="7">
        <v>0.14999984742700909</v>
      </c>
      <c r="Y64" s="6">
        <v>0</v>
      </c>
      <c r="Z64" s="7">
        <v>0</v>
      </c>
      <c r="AA64" s="6">
        <v>0</v>
      </c>
      <c r="AB64" s="7">
        <v>0</v>
      </c>
      <c r="AC64" s="8">
        <v>0</v>
      </c>
      <c r="AD64" s="8">
        <v>0</v>
      </c>
      <c r="AE64" s="8">
        <v>785970.33</v>
      </c>
      <c r="AF64" s="8">
        <v>785970.33</v>
      </c>
      <c r="AG64" s="8">
        <v>0</v>
      </c>
      <c r="AH64" s="8">
        <v>785970.33</v>
      </c>
      <c r="AI64" s="8">
        <v>0</v>
      </c>
      <c r="AJ64" s="8">
        <v>785970.33</v>
      </c>
      <c r="AK64" s="8">
        <v>0</v>
      </c>
      <c r="AL64" s="8">
        <v>785970.33</v>
      </c>
      <c r="AM64" s="8">
        <v>0</v>
      </c>
      <c r="AN64" s="8">
        <v>785970.33</v>
      </c>
      <c r="AO64" s="8">
        <v>0</v>
      </c>
      <c r="AP64" s="8">
        <v>785970.33</v>
      </c>
      <c r="AQ64" s="8">
        <v>0</v>
      </c>
      <c r="AR64" s="8">
        <v>785970.33</v>
      </c>
      <c r="AS64" s="8">
        <v>0</v>
      </c>
      <c r="AT64" s="8">
        <v>785970.33</v>
      </c>
      <c r="AU64" s="8">
        <v>0</v>
      </c>
      <c r="AV64" s="8">
        <v>785970.33</v>
      </c>
      <c r="AW64" s="8">
        <v>0</v>
      </c>
      <c r="AX64" s="8">
        <v>785970.33</v>
      </c>
      <c r="AY64" s="8">
        <v>0</v>
      </c>
      <c r="AZ64" s="8">
        <v>785970.33</v>
      </c>
      <c r="BA64" s="8">
        <v>785970.33</v>
      </c>
      <c r="BB64" s="8">
        <v>0</v>
      </c>
      <c r="BC64" s="8">
        <v>785970.33</v>
      </c>
      <c r="BD64" s="8">
        <v>0</v>
      </c>
      <c r="BE64" s="8">
        <v>785970.33</v>
      </c>
      <c r="BF64" s="8">
        <v>0</v>
      </c>
      <c r="BG64" s="8">
        <v>785970.33</v>
      </c>
      <c r="BH64" s="8">
        <v>0</v>
      </c>
      <c r="BI64" s="8">
        <v>785970.33</v>
      </c>
      <c r="BJ64" s="8">
        <v>0</v>
      </c>
      <c r="BK64" s="8">
        <v>785970.33</v>
      </c>
      <c r="BL64" s="8">
        <v>0</v>
      </c>
      <c r="BM64" s="8">
        <v>785970.33</v>
      </c>
      <c r="BN64" s="8">
        <v>0</v>
      </c>
      <c r="BO64" s="8">
        <v>785970.33</v>
      </c>
      <c r="BP64" s="9" t="s">
        <v>191</v>
      </c>
    </row>
    <row r="65" spans="1:68" ht="24.95" hidden="1" customHeight="1" outlineLevel="1" x14ac:dyDescent="0.25">
      <c r="A65" s="2">
        <v>5</v>
      </c>
      <c r="B65" s="2">
        <v>5</v>
      </c>
      <c r="C65" s="3" t="s">
        <v>188</v>
      </c>
      <c r="D65" s="11" t="s">
        <v>189</v>
      </c>
      <c r="E65" s="5" t="s">
        <v>190</v>
      </c>
      <c r="F65" s="5" t="s">
        <v>58</v>
      </c>
      <c r="G65" s="5" t="s">
        <v>58</v>
      </c>
      <c r="H65" s="5">
        <v>2</v>
      </c>
      <c r="I65" s="5" t="s">
        <v>64</v>
      </c>
      <c r="J65" s="5" t="s">
        <v>106</v>
      </c>
      <c r="K65" s="5" t="s">
        <v>47</v>
      </c>
      <c r="L65" s="6">
        <v>32733629</v>
      </c>
      <c r="M65" s="6">
        <v>27823584</v>
      </c>
      <c r="N65" s="6">
        <v>0</v>
      </c>
      <c r="O65" s="6">
        <v>27823584</v>
      </c>
      <c r="P65" s="6">
        <v>0</v>
      </c>
      <c r="Q65" s="6">
        <v>0</v>
      </c>
      <c r="R65" s="7">
        <v>0.84999998014274558</v>
      </c>
      <c r="S65" s="6">
        <v>0</v>
      </c>
      <c r="T65" s="6">
        <v>4910045</v>
      </c>
      <c r="U65" s="6">
        <v>0</v>
      </c>
      <c r="V65" s="7">
        <v>0</v>
      </c>
      <c r="W65" s="6">
        <v>3273364</v>
      </c>
      <c r="X65" s="7">
        <v>0.10000003360458445</v>
      </c>
      <c r="Y65" s="6">
        <v>1636681</v>
      </c>
      <c r="Z65" s="7">
        <v>4.9999986252669999E-2</v>
      </c>
      <c r="AA65" s="6">
        <v>1697106.2034135736</v>
      </c>
      <c r="AB65" s="7">
        <v>6.0995240707076903E-2</v>
      </c>
      <c r="AC65" s="8">
        <v>0</v>
      </c>
      <c r="AD65" s="8">
        <v>0</v>
      </c>
      <c r="AE65" s="8">
        <v>0</v>
      </c>
      <c r="AF65" s="8">
        <v>0</v>
      </c>
      <c r="AG65" s="8">
        <v>0</v>
      </c>
      <c r="AH65" s="8">
        <v>0</v>
      </c>
      <c r="AI65" s="8">
        <v>0</v>
      </c>
      <c r="AJ65" s="8">
        <v>0</v>
      </c>
      <c r="AK65" s="8">
        <v>0</v>
      </c>
      <c r="AL65" s="8">
        <v>0</v>
      </c>
      <c r="AM65" s="8">
        <v>0</v>
      </c>
      <c r="AN65" s="8">
        <v>0</v>
      </c>
      <c r="AO65" s="8">
        <v>0</v>
      </c>
      <c r="AP65" s="8">
        <v>0</v>
      </c>
      <c r="AQ65" s="8">
        <v>0</v>
      </c>
      <c r="AR65" s="8">
        <v>0</v>
      </c>
      <c r="AS65" s="8">
        <v>0</v>
      </c>
      <c r="AT65" s="8">
        <v>0</v>
      </c>
      <c r="AU65" s="8">
        <v>330780</v>
      </c>
      <c r="AV65" s="8">
        <v>330780</v>
      </c>
      <c r="AW65" s="8">
        <v>330780</v>
      </c>
      <c r="AX65" s="8">
        <v>661560</v>
      </c>
      <c r="AY65" s="8">
        <v>538440</v>
      </c>
      <c r="AZ65" s="8">
        <v>1200000</v>
      </c>
      <c r="BA65" s="8">
        <v>1200000</v>
      </c>
      <c r="BB65" s="8">
        <v>3000000</v>
      </c>
      <c r="BC65" s="8">
        <v>4200000</v>
      </c>
      <c r="BD65" s="8">
        <v>6500000</v>
      </c>
      <c r="BE65" s="8">
        <v>10700000</v>
      </c>
      <c r="BF65" s="8">
        <v>7000000</v>
      </c>
      <c r="BG65" s="8">
        <v>17700000</v>
      </c>
      <c r="BH65" s="8">
        <v>7000000</v>
      </c>
      <c r="BI65" s="8">
        <v>24700000</v>
      </c>
      <c r="BJ65" s="8">
        <v>2100000</v>
      </c>
      <c r="BK65" s="8">
        <v>26800000</v>
      </c>
      <c r="BL65" s="8">
        <v>1023584.199999999</v>
      </c>
      <c r="BM65" s="8">
        <v>27823584.199999999</v>
      </c>
      <c r="BN65" s="8">
        <v>0</v>
      </c>
      <c r="BO65" s="8">
        <v>27823584.199999999</v>
      </c>
      <c r="BP65" s="9" t="s">
        <v>192</v>
      </c>
    </row>
    <row r="66" spans="1:68" ht="84.95" customHeight="1" collapsed="1" x14ac:dyDescent="0.25">
      <c r="A66" s="2">
        <v>5</v>
      </c>
      <c r="B66" s="2">
        <v>5</v>
      </c>
      <c r="C66" s="2" t="s">
        <v>188</v>
      </c>
      <c r="D66" s="23" t="s">
        <v>472</v>
      </c>
      <c r="E66" s="5" t="s">
        <v>190</v>
      </c>
      <c r="F66" s="2"/>
      <c r="G66" s="9"/>
      <c r="H66" s="2"/>
      <c r="I66" s="2"/>
      <c r="J66" s="2" t="s">
        <v>106</v>
      </c>
      <c r="K66" s="2" t="s">
        <v>47</v>
      </c>
      <c r="L66" s="8">
        <v>34044477</v>
      </c>
      <c r="M66" s="8">
        <v>28937805</v>
      </c>
      <c r="N66" s="8">
        <v>0</v>
      </c>
      <c r="O66" s="8">
        <v>28937805</v>
      </c>
      <c r="P66" s="8">
        <v>0</v>
      </c>
      <c r="Q66" s="8">
        <v>0</v>
      </c>
      <c r="R66" s="10">
        <v>0.84999998678199695</v>
      </c>
      <c r="S66" s="8">
        <v>0</v>
      </c>
      <c r="T66" s="8">
        <v>5106672</v>
      </c>
      <c r="U66" s="8">
        <v>0</v>
      </c>
      <c r="V66" s="10">
        <v>0</v>
      </c>
      <c r="W66" s="8">
        <v>3469991</v>
      </c>
      <c r="X66" s="10">
        <v>0.10192522563938931</v>
      </c>
      <c r="Y66" s="8">
        <v>1636681</v>
      </c>
      <c r="Z66" s="10">
        <v>4.8074787578613706E-2</v>
      </c>
      <c r="AA66" s="8">
        <v>1697106.2034135736</v>
      </c>
      <c r="AB66" s="10">
        <v>5.8646680472605767E-2</v>
      </c>
      <c r="AC66" s="8">
        <v>0</v>
      </c>
      <c r="AD66" s="8">
        <v>0</v>
      </c>
      <c r="AE66" s="8">
        <v>785970.33</v>
      </c>
      <c r="AF66" s="8">
        <v>785970.33</v>
      </c>
      <c r="AG66" s="8">
        <v>0</v>
      </c>
      <c r="AH66" s="8">
        <v>785970.33</v>
      </c>
      <c r="AI66" s="8">
        <v>0</v>
      </c>
      <c r="AJ66" s="8">
        <v>785970.33</v>
      </c>
      <c r="AK66" s="8">
        <v>0</v>
      </c>
      <c r="AL66" s="8">
        <v>785970.33</v>
      </c>
      <c r="AM66" s="8">
        <v>0</v>
      </c>
      <c r="AN66" s="8">
        <v>785970.33</v>
      </c>
      <c r="AO66" s="8">
        <v>0</v>
      </c>
      <c r="AP66" s="8">
        <v>785970.33</v>
      </c>
      <c r="AQ66" s="8">
        <v>0</v>
      </c>
      <c r="AR66" s="8">
        <v>785970.33</v>
      </c>
      <c r="AS66" s="8">
        <v>0</v>
      </c>
      <c r="AT66" s="8">
        <v>785970.33</v>
      </c>
      <c r="AU66" s="8">
        <v>330780</v>
      </c>
      <c r="AV66" s="8">
        <v>1116750.33</v>
      </c>
      <c r="AW66" s="8">
        <v>330780</v>
      </c>
      <c r="AX66" s="8">
        <v>1447530.33</v>
      </c>
      <c r="AY66" s="8">
        <v>538440</v>
      </c>
      <c r="AZ66" s="8">
        <v>1985970.33</v>
      </c>
      <c r="BA66" s="8">
        <v>1985970.33</v>
      </c>
      <c r="BB66" s="8">
        <v>3000000</v>
      </c>
      <c r="BC66" s="8">
        <v>4985970.33</v>
      </c>
      <c r="BD66" s="8">
        <v>6500000</v>
      </c>
      <c r="BE66" s="8">
        <v>11485970.33</v>
      </c>
      <c r="BF66" s="8">
        <v>7000000</v>
      </c>
      <c r="BG66" s="8">
        <v>18485970.329999998</v>
      </c>
      <c r="BH66" s="8">
        <v>7000000</v>
      </c>
      <c r="BI66" s="8">
        <v>25485970.329999998</v>
      </c>
      <c r="BJ66" s="8">
        <v>2100000</v>
      </c>
      <c r="BK66" s="8">
        <v>27585970.329999998</v>
      </c>
      <c r="BL66" s="8">
        <v>1023584.199999999</v>
      </c>
      <c r="BM66" s="8">
        <v>28609554.529999997</v>
      </c>
      <c r="BN66" s="8">
        <v>0</v>
      </c>
      <c r="BO66" s="8">
        <v>28609554.529999997</v>
      </c>
      <c r="BP66" s="9"/>
    </row>
    <row r="67" spans="1:68" ht="84.95" customHeight="1" x14ac:dyDescent="0.25">
      <c r="A67" s="2">
        <v>5</v>
      </c>
      <c r="B67" s="2">
        <v>5</v>
      </c>
      <c r="C67" s="2" t="s">
        <v>188</v>
      </c>
      <c r="D67" s="23" t="s">
        <v>473</v>
      </c>
      <c r="E67" s="5" t="s">
        <v>193</v>
      </c>
      <c r="F67" s="5" t="s">
        <v>58</v>
      </c>
      <c r="G67" s="5" t="s">
        <v>58</v>
      </c>
      <c r="H67" s="5" t="s">
        <v>58</v>
      </c>
      <c r="I67" s="5" t="s">
        <v>64</v>
      </c>
      <c r="J67" s="5" t="s">
        <v>194</v>
      </c>
      <c r="K67" s="5" t="s">
        <v>47</v>
      </c>
      <c r="L67" s="6">
        <v>43390019</v>
      </c>
      <c r="M67" s="6">
        <v>36881516</v>
      </c>
      <c r="N67" s="6">
        <v>0</v>
      </c>
      <c r="O67" s="6">
        <v>36881516</v>
      </c>
      <c r="P67" s="6">
        <v>0</v>
      </c>
      <c r="Q67" s="6">
        <v>0</v>
      </c>
      <c r="R67" s="7">
        <v>0.84999999654298375</v>
      </c>
      <c r="S67" s="6">
        <v>0</v>
      </c>
      <c r="T67" s="6">
        <v>6508503</v>
      </c>
      <c r="U67" s="6">
        <v>6508503</v>
      </c>
      <c r="V67" s="7">
        <v>0.15000000345701622</v>
      </c>
      <c r="W67" s="6">
        <v>0</v>
      </c>
      <c r="X67" s="7">
        <v>0</v>
      </c>
      <c r="Y67" s="6">
        <v>0</v>
      </c>
      <c r="Z67" s="7">
        <v>0</v>
      </c>
      <c r="AA67" s="6">
        <v>2249596.9460619083</v>
      </c>
      <c r="AB67" s="7">
        <v>6.099524070707691E-2</v>
      </c>
      <c r="AC67" s="8">
        <v>0</v>
      </c>
      <c r="AD67" s="8">
        <v>0</v>
      </c>
      <c r="AE67" s="8">
        <v>0</v>
      </c>
      <c r="AF67" s="8">
        <v>0</v>
      </c>
      <c r="AG67" s="8">
        <v>0</v>
      </c>
      <c r="AH67" s="8">
        <v>0</v>
      </c>
      <c r="AI67" s="8">
        <v>0</v>
      </c>
      <c r="AJ67" s="8">
        <v>0</v>
      </c>
      <c r="AK67" s="8">
        <v>0</v>
      </c>
      <c r="AL67" s="8">
        <v>0</v>
      </c>
      <c r="AM67" s="8">
        <v>0</v>
      </c>
      <c r="AN67" s="8">
        <v>0</v>
      </c>
      <c r="AO67" s="8">
        <v>0</v>
      </c>
      <c r="AP67" s="8">
        <v>0</v>
      </c>
      <c r="AQ67" s="8">
        <v>0</v>
      </c>
      <c r="AR67" s="8">
        <v>0</v>
      </c>
      <c r="AS67" s="8">
        <v>472000.00000000006</v>
      </c>
      <c r="AT67" s="8">
        <v>472000.00000000006</v>
      </c>
      <c r="AU67" s="8">
        <v>472000.00000000006</v>
      </c>
      <c r="AV67" s="8">
        <v>944000.00000000012</v>
      </c>
      <c r="AW67" s="8">
        <v>472000.00000000006</v>
      </c>
      <c r="AX67" s="8">
        <v>1416000.0000000002</v>
      </c>
      <c r="AY67" s="8">
        <v>991200.00000000012</v>
      </c>
      <c r="AZ67" s="8">
        <v>2407200.0000000005</v>
      </c>
      <c r="BA67" s="8">
        <v>2407200.0000000005</v>
      </c>
      <c r="BB67" s="8">
        <v>9272469.6923189219</v>
      </c>
      <c r="BC67" s="8">
        <v>11679669.692318922</v>
      </c>
      <c r="BD67" s="8">
        <v>11773546.372666068</v>
      </c>
      <c r="BE67" s="8">
        <v>23453216.064984992</v>
      </c>
      <c r="BF67" s="8">
        <v>4727490.9173229262</v>
      </c>
      <c r="BG67" s="8">
        <v>28180706.982307918</v>
      </c>
      <c r="BH67" s="8">
        <v>3250567.4002296887</v>
      </c>
      <c r="BI67" s="8">
        <v>31431274.382537607</v>
      </c>
      <c r="BJ67" s="8">
        <v>3187499.9870361886</v>
      </c>
      <c r="BK67" s="8">
        <v>34618774.369573794</v>
      </c>
      <c r="BL67" s="8">
        <v>2081054.1311651387</v>
      </c>
      <c r="BM67" s="8">
        <v>36699828.500738934</v>
      </c>
      <c r="BN67" s="8">
        <v>181687.4992610628</v>
      </c>
      <c r="BO67" s="8">
        <v>36881516</v>
      </c>
      <c r="BP67" s="9" t="s">
        <v>195</v>
      </c>
    </row>
    <row r="68" spans="1:68" ht="24.95" hidden="1" customHeight="1" outlineLevel="1" x14ac:dyDescent="0.25">
      <c r="A68" s="2">
        <v>5</v>
      </c>
      <c r="B68" s="2">
        <v>6</v>
      </c>
      <c r="C68" s="3" t="s">
        <v>196</v>
      </c>
      <c r="D68" s="11" t="s">
        <v>197</v>
      </c>
      <c r="E68" s="5" t="s">
        <v>198</v>
      </c>
      <c r="F68" s="5" t="s">
        <v>199</v>
      </c>
      <c r="G68" s="5" t="s">
        <v>200</v>
      </c>
      <c r="H68" s="5" t="s">
        <v>58</v>
      </c>
      <c r="I68" s="5" t="s">
        <v>59</v>
      </c>
      <c r="J68" s="5" t="s">
        <v>106</v>
      </c>
      <c r="K68" s="5" t="s">
        <v>50</v>
      </c>
      <c r="L68" s="6">
        <v>6444810</v>
      </c>
      <c r="M68" s="6">
        <v>5478088</v>
      </c>
      <c r="N68" s="6">
        <v>5478088</v>
      </c>
      <c r="O68" s="6">
        <v>0</v>
      </c>
      <c r="P68" s="6">
        <v>0</v>
      </c>
      <c r="Q68" s="6">
        <v>0</v>
      </c>
      <c r="R68" s="7">
        <v>0.84999992241819389</v>
      </c>
      <c r="S68" s="6">
        <v>0</v>
      </c>
      <c r="T68" s="6">
        <v>966722</v>
      </c>
      <c r="U68" s="6">
        <v>0</v>
      </c>
      <c r="V68" s="7">
        <v>0</v>
      </c>
      <c r="W68" s="6">
        <v>0</v>
      </c>
      <c r="X68" s="7">
        <v>0</v>
      </c>
      <c r="Y68" s="6">
        <v>966722</v>
      </c>
      <c r="Z68" s="7">
        <v>0.15000007758180614</v>
      </c>
      <c r="AA68" s="6">
        <v>338911.19150268636</v>
      </c>
      <c r="AB68" s="7">
        <v>6.1866693543931088E-2</v>
      </c>
      <c r="AC68" s="8">
        <v>0</v>
      </c>
      <c r="AD68" s="8">
        <v>0</v>
      </c>
      <c r="AE68" s="8">
        <v>0</v>
      </c>
      <c r="AF68" s="8">
        <v>0</v>
      </c>
      <c r="AG68" s="8">
        <v>0</v>
      </c>
      <c r="AH68" s="8">
        <v>0</v>
      </c>
      <c r="AI68" s="8">
        <v>0</v>
      </c>
      <c r="AJ68" s="8">
        <v>0</v>
      </c>
      <c r="AK68" s="8">
        <v>0</v>
      </c>
      <c r="AL68" s="8">
        <v>0</v>
      </c>
      <c r="AM68" s="8">
        <v>0</v>
      </c>
      <c r="AN68" s="8">
        <v>0</v>
      </c>
      <c r="AO68" s="8">
        <v>0</v>
      </c>
      <c r="AP68" s="8">
        <v>0</v>
      </c>
      <c r="AQ68" s="8">
        <v>0</v>
      </c>
      <c r="AR68" s="8">
        <v>0</v>
      </c>
      <c r="AS68" s="8">
        <v>0</v>
      </c>
      <c r="AT68" s="8">
        <v>0</v>
      </c>
      <c r="AU68" s="8">
        <v>50000</v>
      </c>
      <c r="AV68" s="8">
        <v>50000</v>
      </c>
      <c r="AW68" s="8">
        <v>50000</v>
      </c>
      <c r="AX68" s="8">
        <v>100000</v>
      </c>
      <c r="AY68" s="8">
        <v>150000</v>
      </c>
      <c r="AZ68" s="8">
        <v>250000</v>
      </c>
      <c r="BA68" s="8">
        <v>250000</v>
      </c>
      <c r="BB68" s="8">
        <v>500000</v>
      </c>
      <c r="BC68" s="8">
        <v>750000</v>
      </c>
      <c r="BD68" s="8">
        <v>1035607.75</v>
      </c>
      <c r="BE68" s="8">
        <v>1785607.75</v>
      </c>
      <c r="BF68" s="8">
        <v>1035607.75</v>
      </c>
      <c r="BG68" s="8">
        <v>2821215.5</v>
      </c>
      <c r="BH68" s="8">
        <v>1035607.75</v>
      </c>
      <c r="BI68" s="8">
        <v>3856823.25</v>
      </c>
      <c r="BJ68" s="8">
        <v>1035607.75</v>
      </c>
      <c r="BK68" s="8">
        <v>4892431</v>
      </c>
      <c r="BL68" s="8">
        <v>335657</v>
      </c>
      <c r="BM68" s="8">
        <v>5228088</v>
      </c>
      <c r="BN68" s="8">
        <v>250000</v>
      </c>
      <c r="BO68" s="8">
        <v>5478088</v>
      </c>
      <c r="BP68" s="9" t="s">
        <v>192</v>
      </c>
    </row>
    <row r="69" spans="1:68" ht="24.95" hidden="1" customHeight="1" outlineLevel="1" x14ac:dyDescent="0.25">
      <c r="A69" s="2">
        <v>5</v>
      </c>
      <c r="B69" s="2">
        <v>6</v>
      </c>
      <c r="C69" s="3" t="s">
        <v>196</v>
      </c>
      <c r="D69" s="11" t="s">
        <v>197</v>
      </c>
      <c r="E69" s="5" t="s">
        <v>198</v>
      </c>
      <c r="F69" s="5" t="s">
        <v>201</v>
      </c>
      <c r="G69" s="5" t="s">
        <v>202</v>
      </c>
      <c r="H69" s="5" t="s">
        <v>58</v>
      </c>
      <c r="I69" s="5" t="s">
        <v>59</v>
      </c>
      <c r="J69" s="5" t="s">
        <v>106</v>
      </c>
      <c r="K69" s="5" t="s">
        <v>50</v>
      </c>
      <c r="L69" s="6">
        <v>42193134</v>
      </c>
      <c r="M69" s="6">
        <v>35864164</v>
      </c>
      <c r="N69" s="6">
        <v>35864164</v>
      </c>
      <c r="O69" s="6">
        <v>0</v>
      </c>
      <c r="P69" s="6">
        <v>0</v>
      </c>
      <c r="Q69" s="6">
        <v>0</v>
      </c>
      <c r="R69" s="7">
        <v>0.85000000237005391</v>
      </c>
      <c r="S69" s="6">
        <v>0</v>
      </c>
      <c r="T69" s="6">
        <v>6328970</v>
      </c>
      <c r="U69" s="6">
        <v>0</v>
      </c>
      <c r="V69" s="7">
        <v>0</v>
      </c>
      <c r="W69" s="6">
        <v>0</v>
      </c>
      <c r="X69" s="7">
        <v>0</v>
      </c>
      <c r="Y69" s="6">
        <v>6328970</v>
      </c>
      <c r="Z69" s="7">
        <v>0.14999999762994615</v>
      </c>
      <c r="AA69" s="6">
        <v>2218797.2433972857</v>
      </c>
      <c r="AB69" s="7">
        <v>6.1866693543931088E-2</v>
      </c>
      <c r="AC69" s="8">
        <v>0</v>
      </c>
      <c r="AD69" s="8">
        <v>0</v>
      </c>
      <c r="AE69" s="8">
        <v>0</v>
      </c>
      <c r="AF69" s="8">
        <v>0</v>
      </c>
      <c r="AG69" s="8">
        <v>0</v>
      </c>
      <c r="AH69" s="8">
        <v>0</v>
      </c>
      <c r="AI69" s="8">
        <v>0</v>
      </c>
      <c r="AJ69" s="8">
        <v>0</v>
      </c>
      <c r="AK69" s="8">
        <v>0</v>
      </c>
      <c r="AL69" s="8">
        <v>0</v>
      </c>
      <c r="AM69" s="8">
        <v>0</v>
      </c>
      <c r="AN69" s="8">
        <v>0</v>
      </c>
      <c r="AO69" s="8">
        <v>0</v>
      </c>
      <c r="AP69" s="8">
        <v>0</v>
      </c>
      <c r="AQ69" s="8">
        <v>0</v>
      </c>
      <c r="AR69" s="8">
        <v>0</v>
      </c>
      <c r="AS69" s="8">
        <v>0</v>
      </c>
      <c r="AT69" s="8">
        <v>0</v>
      </c>
      <c r="AU69" s="8">
        <v>0</v>
      </c>
      <c r="AV69" s="8">
        <v>0</v>
      </c>
      <c r="AW69" s="8">
        <v>0</v>
      </c>
      <c r="AX69" s="8">
        <v>0</v>
      </c>
      <c r="AY69" s="8">
        <v>0</v>
      </c>
      <c r="AZ69" s="8">
        <v>0</v>
      </c>
      <c r="BA69" s="8">
        <v>0</v>
      </c>
      <c r="BB69" s="8">
        <v>2173193</v>
      </c>
      <c r="BC69" s="8">
        <v>2173193</v>
      </c>
      <c r="BD69" s="8">
        <v>4173193</v>
      </c>
      <c r="BE69" s="8">
        <v>6346386</v>
      </c>
      <c r="BF69" s="8">
        <v>8531234.6600000001</v>
      </c>
      <c r="BG69" s="8">
        <v>14877620.66</v>
      </c>
      <c r="BH69" s="8">
        <v>8531234.6600000001</v>
      </c>
      <c r="BI69" s="8">
        <v>23408855.32</v>
      </c>
      <c r="BJ69" s="8">
        <v>7455308.6799999997</v>
      </c>
      <c r="BK69" s="8">
        <v>30864164</v>
      </c>
      <c r="BL69" s="8">
        <v>3000000</v>
      </c>
      <c r="BM69" s="8">
        <v>33864164</v>
      </c>
      <c r="BN69" s="8">
        <v>2000000</v>
      </c>
      <c r="BO69" s="8">
        <v>35864164</v>
      </c>
      <c r="BP69" s="9" t="s">
        <v>177</v>
      </c>
    </row>
    <row r="70" spans="1:68" ht="84.95" customHeight="1" collapsed="1" x14ac:dyDescent="0.25">
      <c r="A70" s="2">
        <v>5</v>
      </c>
      <c r="B70" s="2">
        <v>6</v>
      </c>
      <c r="C70" s="2" t="s">
        <v>196</v>
      </c>
      <c r="D70" s="23" t="s">
        <v>474</v>
      </c>
      <c r="E70" s="5" t="s">
        <v>198</v>
      </c>
      <c r="F70" s="2"/>
      <c r="G70" s="9"/>
      <c r="H70" s="2"/>
      <c r="I70" s="2"/>
      <c r="J70" s="2" t="s">
        <v>106</v>
      </c>
      <c r="K70" s="2" t="s">
        <v>50</v>
      </c>
      <c r="L70" s="8">
        <v>48637944</v>
      </c>
      <c r="M70" s="8">
        <v>41342252</v>
      </c>
      <c r="N70" s="8">
        <v>41342252</v>
      </c>
      <c r="O70" s="8">
        <v>0</v>
      </c>
      <c r="P70" s="8">
        <v>0</v>
      </c>
      <c r="Q70" s="8">
        <v>0</v>
      </c>
      <c r="R70" s="10">
        <v>0.84999999177596819</v>
      </c>
      <c r="S70" s="8">
        <v>0</v>
      </c>
      <c r="T70" s="8">
        <v>7295692</v>
      </c>
      <c r="U70" s="8">
        <v>0</v>
      </c>
      <c r="V70" s="10">
        <v>0</v>
      </c>
      <c r="W70" s="8">
        <v>0</v>
      </c>
      <c r="X70" s="10">
        <v>0</v>
      </c>
      <c r="Y70" s="8">
        <v>7295692</v>
      </c>
      <c r="Z70" s="10">
        <v>0.15000000822403184</v>
      </c>
      <c r="AA70" s="8">
        <v>2557708.4348999718</v>
      </c>
      <c r="AB70" s="10">
        <v>6.1866693543931081E-2</v>
      </c>
      <c r="AC70" s="8">
        <v>0</v>
      </c>
      <c r="AD70" s="8">
        <v>0</v>
      </c>
      <c r="AE70" s="8">
        <v>0</v>
      </c>
      <c r="AF70" s="8">
        <v>0</v>
      </c>
      <c r="AG70" s="8">
        <v>0</v>
      </c>
      <c r="AH70" s="8">
        <v>0</v>
      </c>
      <c r="AI70" s="8">
        <v>0</v>
      </c>
      <c r="AJ70" s="8">
        <v>0</v>
      </c>
      <c r="AK70" s="8">
        <v>0</v>
      </c>
      <c r="AL70" s="8">
        <v>0</v>
      </c>
      <c r="AM70" s="8">
        <v>0</v>
      </c>
      <c r="AN70" s="8">
        <v>0</v>
      </c>
      <c r="AO70" s="8">
        <v>0</v>
      </c>
      <c r="AP70" s="8">
        <v>0</v>
      </c>
      <c r="AQ70" s="8">
        <v>0</v>
      </c>
      <c r="AR70" s="8">
        <v>0</v>
      </c>
      <c r="AS70" s="8">
        <v>0</v>
      </c>
      <c r="AT70" s="8">
        <v>0</v>
      </c>
      <c r="AU70" s="8">
        <v>50000</v>
      </c>
      <c r="AV70" s="8">
        <v>50000</v>
      </c>
      <c r="AW70" s="8">
        <v>50000</v>
      </c>
      <c r="AX70" s="8">
        <v>100000</v>
      </c>
      <c r="AY70" s="8">
        <v>150000</v>
      </c>
      <c r="AZ70" s="8">
        <v>250000</v>
      </c>
      <c r="BA70" s="8">
        <v>250000</v>
      </c>
      <c r="BB70" s="8">
        <v>2673193</v>
      </c>
      <c r="BC70" s="8">
        <v>2923193</v>
      </c>
      <c r="BD70" s="8">
        <v>5208800.75</v>
      </c>
      <c r="BE70" s="8">
        <v>8131993.75</v>
      </c>
      <c r="BF70" s="8">
        <v>9566842.4100000001</v>
      </c>
      <c r="BG70" s="8">
        <v>17698836.16</v>
      </c>
      <c r="BH70" s="8">
        <v>9566842.4100000001</v>
      </c>
      <c r="BI70" s="8">
        <v>27265678.57</v>
      </c>
      <c r="BJ70" s="8">
        <v>8490916.4299999997</v>
      </c>
      <c r="BK70" s="8">
        <v>35756595</v>
      </c>
      <c r="BL70" s="8">
        <v>3335657</v>
      </c>
      <c r="BM70" s="8">
        <v>39092252</v>
      </c>
      <c r="BN70" s="8">
        <v>2250000</v>
      </c>
      <c r="BO70" s="8">
        <v>41342252</v>
      </c>
      <c r="BP70" s="9"/>
    </row>
    <row r="71" spans="1:68" ht="84.95" customHeight="1" x14ac:dyDescent="0.25">
      <c r="A71" s="2">
        <v>5</v>
      </c>
      <c r="B71" s="2">
        <v>6</v>
      </c>
      <c r="C71" s="2" t="s">
        <v>203</v>
      </c>
      <c r="D71" s="23" t="s">
        <v>475</v>
      </c>
      <c r="E71" s="5" t="s">
        <v>204</v>
      </c>
      <c r="F71" s="5" t="s">
        <v>58</v>
      </c>
      <c r="G71" s="5" t="s">
        <v>58</v>
      </c>
      <c r="H71" s="5" t="s">
        <v>58</v>
      </c>
      <c r="I71" s="5" t="s">
        <v>64</v>
      </c>
      <c r="J71" s="5" t="s">
        <v>106</v>
      </c>
      <c r="K71" s="5" t="s">
        <v>50</v>
      </c>
      <c r="L71" s="6">
        <v>148910808</v>
      </c>
      <c r="M71" s="6">
        <v>126574186</v>
      </c>
      <c r="N71" s="6">
        <v>126574186</v>
      </c>
      <c r="O71" s="6">
        <v>0</v>
      </c>
      <c r="P71" s="6">
        <v>0</v>
      </c>
      <c r="Q71" s="6">
        <v>0</v>
      </c>
      <c r="R71" s="7">
        <v>0.84999999462765663</v>
      </c>
      <c r="S71" s="6">
        <v>0</v>
      </c>
      <c r="T71" s="6">
        <v>22336622</v>
      </c>
      <c r="U71" s="6">
        <v>0</v>
      </c>
      <c r="V71" s="7">
        <v>0</v>
      </c>
      <c r="W71" s="6">
        <v>0</v>
      </c>
      <c r="X71" s="7">
        <v>0</v>
      </c>
      <c r="Y71" s="6">
        <v>22336622</v>
      </c>
      <c r="Z71" s="7">
        <v>0.15000000537234343</v>
      </c>
      <c r="AA71" s="6">
        <v>7830726.375834533</v>
      </c>
      <c r="AB71" s="7">
        <v>6.1866693543931088E-2</v>
      </c>
      <c r="AC71" s="8">
        <v>0</v>
      </c>
      <c r="AD71" s="8">
        <v>0</v>
      </c>
      <c r="AE71" s="8">
        <v>0</v>
      </c>
      <c r="AF71" s="8">
        <v>0</v>
      </c>
      <c r="AG71" s="8">
        <v>0</v>
      </c>
      <c r="AH71" s="8">
        <v>0</v>
      </c>
      <c r="AI71" s="8">
        <v>0</v>
      </c>
      <c r="AJ71" s="8">
        <v>0</v>
      </c>
      <c r="AK71" s="8">
        <v>0</v>
      </c>
      <c r="AL71" s="8">
        <v>0</v>
      </c>
      <c r="AM71" s="8">
        <v>0</v>
      </c>
      <c r="AN71" s="8">
        <v>0</v>
      </c>
      <c r="AO71" s="8">
        <v>0</v>
      </c>
      <c r="AP71" s="8">
        <v>0</v>
      </c>
      <c r="AQ71" s="8">
        <v>0</v>
      </c>
      <c r="AR71" s="8">
        <v>0</v>
      </c>
      <c r="AS71" s="8">
        <v>0</v>
      </c>
      <c r="AT71" s="8">
        <v>0</v>
      </c>
      <c r="AU71" s="8">
        <v>300000</v>
      </c>
      <c r="AV71" s="8">
        <v>300000</v>
      </c>
      <c r="AW71" s="8">
        <v>300000</v>
      </c>
      <c r="AX71" s="8">
        <v>600000</v>
      </c>
      <c r="AY71" s="8">
        <v>703714</v>
      </c>
      <c r="AZ71" s="8">
        <v>1303714</v>
      </c>
      <c r="BA71" s="8">
        <v>1303714</v>
      </c>
      <c r="BB71" s="8">
        <v>16948283.559999999</v>
      </c>
      <c r="BC71" s="8">
        <v>18251997.559999999</v>
      </c>
      <c r="BD71" s="8">
        <v>24279853.5</v>
      </c>
      <c r="BE71" s="8">
        <v>42531851.060000002</v>
      </c>
      <c r="BF71" s="8">
        <v>24279853.5</v>
      </c>
      <c r="BG71" s="8">
        <v>66811704.560000002</v>
      </c>
      <c r="BH71" s="8">
        <v>24279853.5</v>
      </c>
      <c r="BI71" s="8">
        <v>91091558.060000002</v>
      </c>
      <c r="BJ71" s="8">
        <v>24279853.5</v>
      </c>
      <c r="BK71" s="8">
        <v>115371411.56</v>
      </c>
      <c r="BL71" s="8">
        <v>6202774.4399999995</v>
      </c>
      <c r="BM71" s="8">
        <v>121574186</v>
      </c>
      <c r="BN71" s="8">
        <v>5000000</v>
      </c>
      <c r="BO71" s="8">
        <v>126574186</v>
      </c>
      <c r="BP71" s="9" t="s">
        <v>192</v>
      </c>
    </row>
    <row r="72" spans="1:68" ht="24.95" hidden="1" customHeight="1" outlineLevel="1" x14ac:dyDescent="0.25">
      <c r="A72" s="2">
        <v>5</v>
      </c>
      <c r="B72" s="2">
        <v>6</v>
      </c>
      <c r="C72" s="3" t="s">
        <v>205</v>
      </c>
      <c r="D72" s="11" t="s">
        <v>206</v>
      </c>
      <c r="E72" s="5" t="s">
        <v>207</v>
      </c>
      <c r="F72" s="5" t="s">
        <v>208</v>
      </c>
      <c r="G72" s="5" t="s">
        <v>209</v>
      </c>
      <c r="H72" s="5" t="s">
        <v>58</v>
      </c>
      <c r="I72" s="5" t="s">
        <v>64</v>
      </c>
      <c r="J72" s="5" t="s">
        <v>106</v>
      </c>
      <c r="K72" s="5" t="s">
        <v>47</v>
      </c>
      <c r="L72" s="6">
        <v>4000000</v>
      </c>
      <c r="M72" s="6">
        <v>3400000</v>
      </c>
      <c r="N72" s="6">
        <v>0</v>
      </c>
      <c r="O72" s="6">
        <v>3400000</v>
      </c>
      <c r="P72" s="6">
        <v>0</v>
      </c>
      <c r="Q72" s="6">
        <v>0</v>
      </c>
      <c r="R72" s="7">
        <v>0.85</v>
      </c>
      <c r="S72" s="6">
        <v>0</v>
      </c>
      <c r="T72" s="6">
        <v>600000</v>
      </c>
      <c r="U72" s="6">
        <v>0</v>
      </c>
      <c r="V72" s="7">
        <v>0</v>
      </c>
      <c r="W72" s="6">
        <v>600000</v>
      </c>
      <c r="X72" s="7">
        <v>0.15</v>
      </c>
      <c r="Y72" s="6">
        <v>0</v>
      </c>
      <c r="Z72" s="7">
        <v>0</v>
      </c>
      <c r="AA72" s="6">
        <v>210346.75804936569</v>
      </c>
      <c r="AB72" s="7">
        <v>6.1866693543931081E-2</v>
      </c>
      <c r="AC72" s="8">
        <v>0</v>
      </c>
      <c r="AD72" s="8">
        <v>0</v>
      </c>
      <c r="AE72" s="8">
        <v>0</v>
      </c>
      <c r="AF72" s="8">
        <v>0</v>
      </c>
      <c r="AG72" s="8">
        <v>0</v>
      </c>
      <c r="AH72" s="8">
        <v>0</v>
      </c>
      <c r="AI72" s="8">
        <v>0</v>
      </c>
      <c r="AJ72" s="8">
        <v>0</v>
      </c>
      <c r="AK72" s="8">
        <v>0</v>
      </c>
      <c r="AL72" s="8">
        <v>0</v>
      </c>
      <c r="AM72" s="8">
        <v>0</v>
      </c>
      <c r="AN72" s="8">
        <v>0</v>
      </c>
      <c r="AO72" s="8">
        <v>0</v>
      </c>
      <c r="AP72" s="8">
        <v>0</v>
      </c>
      <c r="AQ72" s="8">
        <v>0</v>
      </c>
      <c r="AR72" s="8">
        <v>0</v>
      </c>
      <c r="AS72" s="8">
        <v>0</v>
      </c>
      <c r="AT72" s="8">
        <v>0</v>
      </c>
      <c r="AU72" s="8">
        <v>0</v>
      </c>
      <c r="AV72" s="8">
        <v>0</v>
      </c>
      <c r="AW72" s="8">
        <v>0</v>
      </c>
      <c r="AX72" s="8">
        <v>0</v>
      </c>
      <c r="AY72" s="8">
        <v>0</v>
      </c>
      <c r="AZ72" s="8">
        <v>0</v>
      </c>
      <c r="BA72" s="8">
        <v>0</v>
      </c>
      <c r="BB72" s="8">
        <v>500285.7</v>
      </c>
      <c r="BC72" s="8">
        <v>500285.7</v>
      </c>
      <c r="BD72" s="8">
        <v>580343.19999999995</v>
      </c>
      <c r="BE72" s="8">
        <v>1080628.8999999999</v>
      </c>
      <c r="BF72" s="8">
        <v>580343.19999999995</v>
      </c>
      <c r="BG72" s="8">
        <v>1660972.0999999999</v>
      </c>
      <c r="BH72" s="8">
        <v>580343.19999999995</v>
      </c>
      <c r="BI72" s="8">
        <v>2241315.2999999998</v>
      </c>
      <c r="BJ72" s="8">
        <v>580343.19999999995</v>
      </c>
      <c r="BK72" s="8">
        <v>2821658.5</v>
      </c>
      <c r="BL72" s="8">
        <v>478341.49999999994</v>
      </c>
      <c r="BM72" s="8">
        <v>3300000</v>
      </c>
      <c r="BN72" s="8">
        <v>100000</v>
      </c>
      <c r="BO72" s="8">
        <v>3400000</v>
      </c>
      <c r="BP72" s="9" t="s">
        <v>177</v>
      </c>
    </row>
    <row r="73" spans="1:68" ht="24.95" hidden="1" customHeight="1" outlineLevel="1" x14ac:dyDescent="0.25">
      <c r="A73" s="2">
        <v>5</v>
      </c>
      <c r="B73" s="2">
        <v>6</v>
      </c>
      <c r="C73" s="3" t="s">
        <v>205</v>
      </c>
      <c r="D73" s="11" t="s">
        <v>206</v>
      </c>
      <c r="E73" s="5" t="s">
        <v>207</v>
      </c>
      <c r="F73" s="5" t="s">
        <v>210</v>
      </c>
      <c r="G73" s="5" t="s">
        <v>211</v>
      </c>
      <c r="H73" s="5" t="s">
        <v>58</v>
      </c>
      <c r="I73" s="5" t="s">
        <v>64</v>
      </c>
      <c r="J73" s="5" t="s">
        <v>106</v>
      </c>
      <c r="K73" s="5" t="s">
        <v>47</v>
      </c>
      <c r="L73" s="6">
        <v>13647059</v>
      </c>
      <c r="M73" s="6">
        <v>11600000</v>
      </c>
      <c r="N73" s="6">
        <v>0</v>
      </c>
      <c r="O73" s="6">
        <v>11600000</v>
      </c>
      <c r="P73" s="6">
        <v>0</v>
      </c>
      <c r="Q73" s="6">
        <v>0</v>
      </c>
      <c r="R73" s="7">
        <v>0.84999998900862084</v>
      </c>
      <c r="S73" s="6">
        <v>0</v>
      </c>
      <c r="T73" s="6">
        <v>2047059</v>
      </c>
      <c r="U73" s="6">
        <v>2047059</v>
      </c>
      <c r="V73" s="7">
        <v>0.15000001099137916</v>
      </c>
      <c r="W73" s="6">
        <v>0</v>
      </c>
      <c r="X73" s="7">
        <v>0</v>
      </c>
      <c r="Y73" s="6">
        <v>0</v>
      </c>
      <c r="Z73" s="7">
        <v>0</v>
      </c>
      <c r="AA73" s="6">
        <v>717653.64510960062</v>
      </c>
      <c r="AB73" s="7">
        <v>6.1866693543931088E-2</v>
      </c>
      <c r="AC73" s="8">
        <v>0</v>
      </c>
      <c r="AD73" s="8">
        <v>0</v>
      </c>
      <c r="AE73" s="8">
        <v>0</v>
      </c>
      <c r="AF73" s="8">
        <v>0</v>
      </c>
      <c r="AG73" s="8">
        <v>0</v>
      </c>
      <c r="AH73" s="8">
        <v>0</v>
      </c>
      <c r="AI73" s="8">
        <v>0</v>
      </c>
      <c r="AJ73" s="8">
        <v>0</v>
      </c>
      <c r="AK73" s="8">
        <v>0</v>
      </c>
      <c r="AL73" s="8">
        <v>0</v>
      </c>
      <c r="AM73" s="8">
        <v>0</v>
      </c>
      <c r="AN73" s="8">
        <v>0</v>
      </c>
      <c r="AO73" s="8">
        <v>0</v>
      </c>
      <c r="AP73" s="8">
        <v>0</v>
      </c>
      <c r="AQ73" s="8">
        <v>0</v>
      </c>
      <c r="AR73" s="8">
        <v>0</v>
      </c>
      <c r="AS73" s="8">
        <v>0</v>
      </c>
      <c r="AT73" s="8">
        <v>0</v>
      </c>
      <c r="AU73" s="8">
        <v>0</v>
      </c>
      <c r="AV73" s="8">
        <v>0</v>
      </c>
      <c r="AW73" s="8">
        <v>0</v>
      </c>
      <c r="AX73" s="8">
        <v>0</v>
      </c>
      <c r="AY73" s="8">
        <v>0</v>
      </c>
      <c r="AZ73" s="8">
        <v>0</v>
      </c>
      <c r="BA73" s="8">
        <v>0</v>
      </c>
      <c r="BB73" s="8">
        <v>0</v>
      </c>
      <c r="BC73" s="8">
        <v>0</v>
      </c>
      <c r="BD73" s="8">
        <v>2304600.7201991286</v>
      </c>
      <c r="BE73" s="8">
        <v>2304600.7201991286</v>
      </c>
      <c r="BF73" s="8">
        <v>2304599.8701991397</v>
      </c>
      <c r="BG73" s="8">
        <v>4609200.5903982688</v>
      </c>
      <c r="BH73" s="8">
        <v>2304599.8701991397</v>
      </c>
      <c r="BI73" s="8">
        <v>6913800.4605974089</v>
      </c>
      <c r="BJ73" s="8">
        <v>2304599.8701991397</v>
      </c>
      <c r="BK73" s="8">
        <v>9218400.3307965491</v>
      </c>
      <c r="BL73" s="8">
        <v>1956599.6746991407</v>
      </c>
      <c r="BM73" s="8">
        <v>11175000.00549569</v>
      </c>
      <c r="BN73" s="8">
        <v>424999.99450431042</v>
      </c>
      <c r="BO73" s="8">
        <v>11600000</v>
      </c>
      <c r="BP73" s="9" t="s">
        <v>177</v>
      </c>
    </row>
    <row r="74" spans="1:68" ht="84.95" customHeight="1" collapsed="1" x14ac:dyDescent="0.25">
      <c r="A74" s="2">
        <v>5</v>
      </c>
      <c r="B74" s="2">
        <v>6</v>
      </c>
      <c r="C74" s="2" t="s">
        <v>205</v>
      </c>
      <c r="D74" s="23" t="s">
        <v>476</v>
      </c>
      <c r="E74" s="5" t="s">
        <v>207</v>
      </c>
      <c r="F74" s="2"/>
      <c r="G74" s="9"/>
      <c r="H74" s="2"/>
      <c r="I74" s="2"/>
      <c r="J74" s="2" t="s">
        <v>106</v>
      </c>
      <c r="K74" s="2" t="s">
        <v>47</v>
      </c>
      <c r="L74" s="8">
        <v>17647059</v>
      </c>
      <c r="M74" s="8">
        <v>15000000</v>
      </c>
      <c r="N74" s="8">
        <v>0</v>
      </c>
      <c r="O74" s="8">
        <v>15000000</v>
      </c>
      <c r="P74" s="8">
        <v>0</v>
      </c>
      <c r="Q74" s="8">
        <v>0</v>
      </c>
      <c r="R74" s="10">
        <v>0.84999999150000005</v>
      </c>
      <c r="S74" s="8">
        <v>0</v>
      </c>
      <c r="T74" s="8">
        <v>2647059</v>
      </c>
      <c r="U74" s="8">
        <v>2047059</v>
      </c>
      <c r="V74" s="10">
        <v>0.11600000883999992</v>
      </c>
      <c r="W74" s="8">
        <v>600000</v>
      </c>
      <c r="X74" s="10">
        <v>3.3999999660000002E-2</v>
      </c>
      <c r="Y74" s="8">
        <v>0</v>
      </c>
      <c r="Z74" s="10">
        <v>0</v>
      </c>
      <c r="AA74" s="8">
        <v>928000.40315896634</v>
      </c>
      <c r="AB74" s="10">
        <v>6.1866693543931088E-2</v>
      </c>
      <c r="AC74" s="8">
        <v>0</v>
      </c>
      <c r="AD74" s="8">
        <v>0</v>
      </c>
      <c r="AE74" s="8">
        <v>0</v>
      </c>
      <c r="AF74" s="8">
        <v>0</v>
      </c>
      <c r="AG74" s="8">
        <v>0</v>
      </c>
      <c r="AH74" s="8">
        <v>0</v>
      </c>
      <c r="AI74" s="8">
        <v>0</v>
      </c>
      <c r="AJ74" s="8">
        <v>0</v>
      </c>
      <c r="AK74" s="8">
        <v>0</v>
      </c>
      <c r="AL74" s="8">
        <v>0</v>
      </c>
      <c r="AM74" s="8">
        <v>0</v>
      </c>
      <c r="AN74" s="8">
        <v>0</v>
      </c>
      <c r="AO74" s="8">
        <v>0</v>
      </c>
      <c r="AP74" s="8">
        <v>0</v>
      </c>
      <c r="AQ74" s="8">
        <v>0</v>
      </c>
      <c r="AR74" s="8">
        <v>0</v>
      </c>
      <c r="AS74" s="8">
        <v>0</v>
      </c>
      <c r="AT74" s="8">
        <v>0</v>
      </c>
      <c r="AU74" s="8">
        <v>0</v>
      </c>
      <c r="AV74" s="8">
        <v>0</v>
      </c>
      <c r="AW74" s="8">
        <v>0</v>
      </c>
      <c r="AX74" s="8">
        <v>0</v>
      </c>
      <c r="AY74" s="8">
        <v>0</v>
      </c>
      <c r="AZ74" s="8">
        <v>0</v>
      </c>
      <c r="BA74" s="8">
        <v>0</v>
      </c>
      <c r="BB74" s="8">
        <v>500285.7</v>
      </c>
      <c r="BC74" s="8">
        <v>500285.7</v>
      </c>
      <c r="BD74" s="8">
        <v>2884943.9201991288</v>
      </c>
      <c r="BE74" s="8">
        <v>3385229.6201991285</v>
      </c>
      <c r="BF74" s="8">
        <v>2884943.0701991394</v>
      </c>
      <c r="BG74" s="8">
        <v>6270172.6903982684</v>
      </c>
      <c r="BH74" s="8">
        <v>2884943.0701991394</v>
      </c>
      <c r="BI74" s="8">
        <v>9155115.7605974078</v>
      </c>
      <c r="BJ74" s="8">
        <v>2884943.0701991394</v>
      </c>
      <c r="BK74" s="8">
        <v>12040058.830796549</v>
      </c>
      <c r="BL74" s="8">
        <v>2434941.1746991407</v>
      </c>
      <c r="BM74" s="8">
        <v>14475000.00549569</v>
      </c>
      <c r="BN74" s="8">
        <v>524999.99450431042</v>
      </c>
      <c r="BO74" s="8">
        <v>15000000</v>
      </c>
      <c r="BP74" s="9"/>
    </row>
    <row r="75" spans="1:68" ht="24.95" hidden="1" customHeight="1" outlineLevel="1" x14ac:dyDescent="0.25">
      <c r="A75" s="2">
        <v>5</v>
      </c>
      <c r="B75" s="2">
        <v>6</v>
      </c>
      <c r="C75" s="3" t="s">
        <v>205</v>
      </c>
      <c r="D75" s="11" t="s">
        <v>212</v>
      </c>
      <c r="E75" s="5" t="s">
        <v>213</v>
      </c>
      <c r="F75" s="5" t="s">
        <v>214</v>
      </c>
      <c r="G75" s="5" t="s">
        <v>215</v>
      </c>
      <c r="H75" s="5" t="s">
        <v>58</v>
      </c>
      <c r="I75" s="5" t="s">
        <v>64</v>
      </c>
      <c r="J75" s="5" t="s">
        <v>106</v>
      </c>
      <c r="K75" s="5" t="s">
        <v>50</v>
      </c>
      <c r="L75" s="6">
        <v>9500000</v>
      </c>
      <c r="M75" s="6">
        <v>8075000</v>
      </c>
      <c r="N75" s="6">
        <v>8075000</v>
      </c>
      <c r="O75" s="6">
        <v>0</v>
      </c>
      <c r="P75" s="6">
        <v>0</v>
      </c>
      <c r="Q75" s="6">
        <v>0</v>
      </c>
      <c r="R75" s="7">
        <v>0.85</v>
      </c>
      <c r="S75" s="6">
        <v>0</v>
      </c>
      <c r="T75" s="6">
        <v>1425000</v>
      </c>
      <c r="U75" s="6">
        <v>1425000</v>
      </c>
      <c r="V75" s="7">
        <v>0.15</v>
      </c>
      <c r="W75" s="6">
        <v>0</v>
      </c>
      <c r="X75" s="7">
        <v>0</v>
      </c>
      <c r="Y75" s="6">
        <v>0</v>
      </c>
      <c r="Z75" s="7">
        <v>0</v>
      </c>
      <c r="AA75" s="6">
        <v>492536.568709646</v>
      </c>
      <c r="AB75" s="7">
        <v>6.0995240707076903E-2</v>
      </c>
      <c r="AC75" s="8">
        <v>0</v>
      </c>
      <c r="AD75" s="8">
        <v>0</v>
      </c>
      <c r="AE75" s="8">
        <v>0</v>
      </c>
      <c r="AF75" s="8">
        <v>0</v>
      </c>
      <c r="AG75" s="8">
        <v>0</v>
      </c>
      <c r="AH75" s="8">
        <v>0</v>
      </c>
      <c r="AI75" s="8">
        <v>0</v>
      </c>
      <c r="AJ75" s="8">
        <v>0</v>
      </c>
      <c r="AK75" s="8">
        <v>328488.902</v>
      </c>
      <c r="AL75" s="8">
        <v>328488.902</v>
      </c>
      <c r="AM75" s="8">
        <v>54748.213349999998</v>
      </c>
      <c r="AN75" s="8">
        <v>383237.11534999998</v>
      </c>
      <c r="AO75" s="8">
        <v>54748.213349999998</v>
      </c>
      <c r="AP75" s="8">
        <v>437985.32869999995</v>
      </c>
      <c r="AQ75" s="8">
        <v>0</v>
      </c>
      <c r="AR75" s="8">
        <v>437985.32869999995</v>
      </c>
      <c r="AS75" s="8">
        <v>0</v>
      </c>
      <c r="AT75" s="8">
        <v>437985.32869999995</v>
      </c>
      <c r="AU75" s="8">
        <v>54748.213349999998</v>
      </c>
      <c r="AV75" s="8">
        <v>492733.54204999993</v>
      </c>
      <c r="AW75" s="8">
        <v>0</v>
      </c>
      <c r="AX75" s="8">
        <v>492733.54204999993</v>
      </c>
      <c r="AY75" s="8">
        <v>328488.42241</v>
      </c>
      <c r="AZ75" s="8">
        <v>821221.96445999993</v>
      </c>
      <c r="BA75" s="8">
        <v>821221.96445999993</v>
      </c>
      <c r="BB75" s="8">
        <v>1069200.4764239998</v>
      </c>
      <c r="BC75" s="8">
        <v>1890422.4408839997</v>
      </c>
      <c r="BD75" s="8">
        <v>832619.26800000004</v>
      </c>
      <c r="BE75" s="8">
        <v>2723041.7088839998</v>
      </c>
      <c r="BF75" s="8">
        <v>2733138.4550659996</v>
      </c>
      <c r="BG75" s="8">
        <v>5456180.16395</v>
      </c>
      <c r="BH75" s="8">
        <v>2543601.9913499998</v>
      </c>
      <c r="BI75" s="8">
        <v>7999782.1552999998</v>
      </c>
      <c r="BJ75" s="8">
        <v>75217.844700000001</v>
      </c>
      <c r="BK75" s="8">
        <v>8075000</v>
      </c>
      <c r="BL75" s="8">
        <v>0</v>
      </c>
      <c r="BM75" s="8">
        <v>8075000</v>
      </c>
      <c r="BN75" s="8">
        <v>0</v>
      </c>
      <c r="BO75" s="8">
        <v>8075000</v>
      </c>
      <c r="BP75" s="9" t="s">
        <v>216</v>
      </c>
    </row>
    <row r="76" spans="1:68" ht="24.95" hidden="1" customHeight="1" outlineLevel="1" x14ac:dyDescent="0.25">
      <c r="A76" s="2">
        <v>5</v>
      </c>
      <c r="B76" s="2">
        <v>6</v>
      </c>
      <c r="C76" s="3" t="s">
        <v>205</v>
      </c>
      <c r="D76" s="11" t="s">
        <v>212</v>
      </c>
      <c r="E76" s="5" t="s">
        <v>213</v>
      </c>
      <c r="F76" s="5" t="s">
        <v>217</v>
      </c>
      <c r="G76" s="5" t="s">
        <v>213</v>
      </c>
      <c r="H76" s="5" t="s">
        <v>58</v>
      </c>
      <c r="I76" s="5" t="s">
        <v>64</v>
      </c>
      <c r="J76" s="5" t="s">
        <v>106</v>
      </c>
      <c r="K76" s="5" t="s">
        <v>50</v>
      </c>
      <c r="L76" s="6">
        <v>16643483</v>
      </c>
      <c r="M76" s="6">
        <v>14146960</v>
      </c>
      <c r="N76" s="6">
        <v>14146960</v>
      </c>
      <c r="O76" s="6">
        <v>0</v>
      </c>
      <c r="P76" s="6">
        <v>0</v>
      </c>
      <c r="Q76" s="6">
        <v>0</v>
      </c>
      <c r="R76" s="7">
        <v>0.84999996695403235</v>
      </c>
      <c r="S76" s="6">
        <v>0</v>
      </c>
      <c r="T76" s="6">
        <v>2496523</v>
      </c>
      <c r="U76" s="6">
        <v>2496523</v>
      </c>
      <c r="V76" s="7">
        <v>0.1500000330459676</v>
      </c>
      <c r="W76" s="6">
        <v>0</v>
      </c>
      <c r="X76" s="7">
        <v>0</v>
      </c>
      <c r="Y76" s="6">
        <v>0</v>
      </c>
      <c r="Z76" s="7">
        <v>0</v>
      </c>
      <c r="AA76" s="6">
        <v>862897.23047338868</v>
      </c>
      <c r="AB76" s="7">
        <v>6.0995240707076903E-2</v>
      </c>
      <c r="AC76" s="8">
        <v>0</v>
      </c>
      <c r="AD76" s="8">
        <v>0</v>
      </c>
      <c r="AE76" s="8">
        <v>0</v>
      </c>
      <c r="AF76" s="8">
        <v>0</v>
      </c>
      <c r="AG76" s="8">
        <v>0</v>
      </c>
      <c r="AH76" s="8">
        <v>0</v>
      </c>
      <c r="AI76" s="8">
        <v>0</v>
      </c>
      <c r="AJ76" s="8">
        <v>0</v>
      </c>
      <c r="AK76" s="8">
        <v>0</v>
      </c>
      <c r="AL76" s="8">
        <v>0</v>
      </c>
      <c r="AM76" s="8">
        <v>0</v>
      </c>
      <c r="AN76" s="8">
        <v>0</v>
      </c>
      <c r="AO76" s="8">
        <v>0</v>
      </c>
      <c r="AP76" s="8">
        <v>0</v>
      </c>
      <c r="AQ76" s="8">
        <v>0</v>
      </c>
      <c r="AR76" s="8">
        <v>0</v>
      </c>
      <c r="AS76" s="8">
        <v>0</v>
      </c>
      <c r="AT76" s="8">
        <v>0</v>
      </c>
      <c r="AU76" s="8">
        <v>457649.255</v>
      </c>
      <c r="AV76" s="8">
        <v>457649.255</v>
      </c>
      <c r="AW76" s="8">
        <v>0</v>
      </c>
      <c r="AX76" s="8">
        <v>457649.255</v>
      </c>
      <c r="AY76" s="8">
        <v>1002300.0015306529</v>
      </c>
      <c r="AZ76" s="8">
        <v>1459949.2565306528</v>
      </c>
      <c r="BA76" s="8">
        <v>1459949.2565306528</v>
      </c>
      <c r="BB76" s="8">
        <v>1900800.7688274081</v>
      </c>
      <c r="BC76" s="8">
        <v>3360750.0253580608</v>
      </c>
      <c r="BD76" s="8">
        <v>1480211.1474029275</v>
      </c>
      <c r="BE76" s="8">
        <v>4840961.1727609886</v>
      </c>
      <c r="BF76" s="8">
        <v>4754186.1084526042</v>
      </c>
      <c r="BG76" s="8">
        <v>9595147.2812135927</v>
      </c>
      <c r="BH76" s="8">
        <v>4420987.0521225967</v>
      </c>
      <c r="BI76" s="8">
        <v>14016134.333336189</v>
      </c>
      <c r="BJ76" s="8">
        <v>130825.66666381068</v>
      </c>
      <c r="BK76" s="8">
        <v>14146960</v>
      </c>
      <c r="BL76" s="8">
        <v>0</v>
      </c>
      <c r="BM76" s="8">
        <v>14146960</v>
      </c>
      <c r="BN76" s="8">
        <v>0</v>
      </c>
      <c r="BO76" s="8">
        <v>14146960</v>
      </c>
      <c r="BP76" s="9" t="s">
        <v>218</v>
      </c>
    </row>
    <row r="77" spans="1:68" ht="84.95" customHeight="1" collapsed="1" x14ac:dyDescent="0.25">
      <c r="A77" s="2">
        <v>5</v>
      </c>
      <c r="B77" s="2">
        <v>6</v>
      </c>
      <c r="C77" s="2" t="s">
        <v>205</v>
      </c>
      <c r="D77" s="23" t="s">
        <v>477</v>
      </c>
      <c r="E77" s="5" t="s">
        <v>213</v>
      </c>
      <c r="F77" s="2"/>
      <c r="G77" s="9"/>
      <c r="H77" s="2"/>
      <c r="I77" s="2"/>
      <c r="J77" s="2" t="s">
        <v>106</v>
      </c>
      <c r="K77" s="2" t="s">
        <v>50</v>
      </c>
      <c r="L77" s="8">
        <v>26143483</v>
      </c>
      <c r="M77" s="8">
        <v>22221960</v>
      </c>
      <c r="N77" s="8">
        <v>22221960</v>
      </c>
      <c r="O77" s="8">
        <v>0</v>
      </c>
      <c r="P77" s="8">
        <v>0</v>
      </c>
      <c r="Q77" s="8">
        <v>0</v>
      </c>
      <c r="R77" s="10">
        <v>0.84999997896225232</v>
      </c>
      <c r="S77" s="8">
        <v>0</v>
      </c>
      <c r="T77" s="8">
        <v>3921523</v>
      </c>
      <c r="U77" s="8">
        <v>3921523</v>
      </c>
      <c r="V77" s="10">
        <v>0.15000002103774773</v>
      </c>
      <c r="W77" s="8">
        <v>0</v>
      </c>
      <c r="X77" s="10">
        <v>0</v>
      </c>
      <c r="Y77" s="8">
        <v>0</v>
      </c>
      <c r="Z77" s="10">
        <v>0</v>
      </c>
      <c r="AA77" s="8">
        <v>1355433.7991830348</v>
      </c>
      <c r="AB77" s="10">
        <v>6.099524070707691E-2</v>
      </c>
      <c r="AC77" s="8">
        <v>0</v>
      </c>
      <c r="AD77" s="8">
        <v>0</v>
      </c>
      <c r="AE77" s="8">
        <v>0</v>
      </c>
      <c r="AF77" s="8">
        <v>0</v>
      </c>
      <c r="AG77" s="8">
        <v>0</v>
      </c>
      <c r="AH77" s="8">
        <v>0</v>
      </c>
      <c r="AI77" s="8">
        <v>0</v>
      </c>
      <c r="AJ77" s="8">
        <v>0</v>
      </c>
      <c r="AK77" s="8">
        <v>328488.902</v>
      </c>
      <c r="AL77" s="8">
        <v>328488.902</v>
      </c>
      <c r="AM77" s="8">
        <v>54748.213349999998</v>
      </c>
      <c r="AN77" s="8">
        <v>383237.11534999998</v>
      </c>
      <c r="AO77" s="8">
        <v>54748.213349999998</v>
      </c>
      <c r="AP77" s="8">
        <v>437985.32869999995</v>
      </c>
      <c r="AQ77" s="8">
        <v>0</v>
      </c>
      <c r="AR77" s="8">
        <v>437985.32869999995</v>
      </c>
      <c r="AS77" s="8">
        <v>0</v>
      </c>
      <c r="AT77" s="8">
        <v>437985.32869999995</v>
      </c>
      <c r="AU77" s="8">
        <v>512397.46834999998</v>
      </c>
      <c r="AV77" s="8">
        <v>950382.79704999994</v>
      </c>
      <c r="AW77" s="8">
        <v>0</v>
      </c>
      <c r="AX77" s="8">
        <v>950382.79704999994</v>
      </c>
      <c r="AY77" s="8">
        <v>1330788.423940653</v>
      </c>
      <c r="AZ77" s="8">
        <v>2281171.2209906527</v>
      </c>
      <c r="BA77" s="8">
        <v>2281171.2209906527</v>
      </c>
      <c r="BB77" s="8">
        <v>2970001.2452514078</v>
      </c>
      <c r="BC77" s="8">
        <v>5251172.4662420601</v>
      </c>
      <c r="BD77" s="8">
        <v>2312830.4154029274</v>
      </c>
      <c r="BE77" s="8">
        <v>7564002.8816449884</v>
      </c>
      <c r="BF77" s="8">
        <v>7487324.5635186043</v>
      </c>
      <c r="BG77" s="8">
        <v>15051327.445163593</v>
      </c>
      <c r="BH77" s="8">
        <v>6964589.0434725964</v>
      </c>
      <c r="BI77" s="8">
        <v>22015916.488636188</v>
      </c>
      <c r="BJ77" s="8">
        <v>206043.51136381068</v>
      </c>
      <c r="BK77" s="8">
        <v>22221960</v>
      </c>
      <c r="BL77" s="8">
        <v>0</v>
      </c>
      <c r="BM77" s="8">
        <v>22221960</v>
      </c>
      <c r="BN77" s="8">
        <v>0</v>
      </c>
      <c r="BO77" s="8">
        <v>22221960</v>
      </c>
      <c r="BP77" s="9"/>
    </row>
    <row r="78" spans="1:68" ht="84.95" customHeight="1" x14ac:dyDescent="0.25">
      <c r="A78" s="2">
        <v>5</v>
      </c>
      <c r="B78" s="2">
        <v>6</v>
      </c>
      <c r="C78" s="2" t="s">
        <v>219</v>
      </c>
      <c r="D78" s="23" t="s">
        <v>478</v>
      </c>
      <c r="E78" s="5" t="s">
        <v>220</v>
      </c>
      <c r="F78" s="5" t="s">
        <v>58</v>
      </c>
      <c r="G78" s="5" t="s">
        <v>58</v>
      </c>
      <c r="H78" s="5">
        <v>1</v>
      </c>
      <c r="I78" s="5" t="s">
        <v>64</v>
      </c>
      <c r="J78" s="5" t="s">
        <v>221</v>
      </c>
      <c r="K78" s="5" t="s">
        <v>47</v>
      </c>
      <c r="L78" s="6">
        <v>41400653</v>
      </c>
      <c r="M78" s="6">
        <v>35190555</v>
      </c>
      <c r="N78" s="6">
        <v>0</v>
      </c>
      <c r="O78" s="6">
        <v>35190555</v>
      </c>
      <c r="P78" s="6">
        <v>0</v>
      </c>
      <c r="Q78" s="6">
        <v>0</v>
      </c>
      <c r="R78" s="7">
        <v>0.8499999987922896</v>
      </c>
      <c r="S78" s="6">
        <v>0</v>
      </c>
      <c r="T78" s="6">
        <v>6210098</v>
      </c>
      <c r="U78" s="6">
        <v>6210098</v>
      </c>
      <c r="V78" s="7">
        <v>0.15000000120771043</v>
      </c>
      <c r="W78" s="6">
        <v>0</v>
      </c>
      <c r="X78" s="7">
        <v>0</v>
      </c>
      <c r="Y78" s="6">
        <v>0</v>
      </c>
      <c r="Z78" s="7">
        <v>0</v>
      </c>
      <c r="AA78" s="6">
        <v>2146456.3728406285</v>
      </c>
      <c r="AB78" s="7">
        <v>6.0995240707076896E-2</v>
      </c>
      <c r="AC78" s="8">
        <v>0</v>
      </c>
      <c r="AD78" s="8">
        <v>0</v>
      </c>
      <c r="AE78" s="8">
        <v>0</v>
      </c>
      <c r="AF78" s="8">
        <v>0</v>
      </c>
      <c r="AG78" s="8">
        <v>0</v>
      </c>
      <c r="AH78" s="8">
        <v>0</v>
      </c>
      <c r="AI78" s="8">
        <v>0</v>
      </c>
      <c r="AJ78" s="8">
        <v>0</v>
      </c>
      <c r="AK78" s="8">
        <v>0</v>
      </c>
      <c r="AL78" s="8">
        <v>0</v>
      </c>
      <c r="AM78" s="8">
        <v>0</v>
      </c>
      <c r="AN78" s="8">
        <v>0</v>
      </c>
      <c r="AO78" s="8">
        <v>0</v>
      </c>
      <c r="AP78" s="8">
        <v>0</v>
      </c>
      <c r="AQ78" s="8">
        <v>0</v>
      </c>
      <c r="AR78" s="8">
        <v>0</v>
      </c>
      <c r="AS78" s="8">
        <v>0</v>
      </c>
      <c r="AT78" s="8">
        <v>0</v>
      </c>
      <c r="AU78" s="8">
        <v>0</v>
      </c>
      <c r="AV78" s="8">
        <v>0</v>
      </c>
      <c r="AW78" s="8">
        <v>0</v>
      </c>
      <c r="AX78" s="8">
        <v>0</v>
      </c>
      <c r="AY78" s="8">
        <v>1014895.607118</v>
      </c>
      <c r="AZ78" s="8">
        <v>1014895.607118</v>
      </c>
      <c r="BA78" s="8">
        <v>1014895.607118</v>
      </c>
      <c r="BB78" s="8">
        <v>2247268.8413819997</v>
      </c>
      <c r="BC78" s="8">
        <v>3262164.4484999999</v>
      </c>
      <c r="BD78" s="8">
        <v>4349552.5980000002</v>
      </c>
      <c r="BE78" s="8">
        <v>7611717.0465000002</v>
      </c>
      <c r="BF78" s="8">
        <v>5799403.4640000006</v>
      </c>
      <c r="BG78" s="8">
        <v>13411120.510500001</v>
      </c>
      <c r="BH78" s="8">
        <v>6524328.8970000008</v>
      </c>
      <c r="BI78" s="8">
        <v>19935449.407500003</v>
      </c>
      <c r="BJ78" s="8">
        <v>6524328.8970000008</v>
      </c>
      <c r="BK78" s="8">
        <v>26459778.304500002</v>
      </c>
      <c r="BL78" s="8">
        <v>6918463.1129999915</v>
      </c>
      <c r="BM78" s="8">
        <v>33378241.417499993</v>
      </c>
      <c r="BN78" s="8">
        <v>1812313.5825000003</v>
      </c>
      <c r="BO78" s="8">
        <v>35190554.999999993</v>
      </c>
      <c r="BP78" s="9" t="s">
        <v>222</v>
      </c>
    </row>
    <row r="79" spans="1:68" ht="84.95" customHeight="1" x14ac:dyDescent="0.25">
      <c r="A79" s="2">
        <v>5</v>
      </c>
      <c r="B79" s="2">
        <v>6</v>
      </c>
      <c r="C79" s="2" t="s">
        <v>223</v>
      </c>
      <c r="D79" s="23" t="s">
        <v>479</v>
      </c>
      <c r="E79" s="5" t="s">
        <v>224</v>
      </c>
      <c r="F79" s="5" t="s">
        <v>58</v>
      </c>
      <c r="G79" s="5" t="s">
        <v>58</v>
      </c>
      <c r="H79" s="5" t="s">
        <v>58</v>
      </c>
      <c r="I79" s="5" t="s">
        <v>64</v>
      </c>
      <c r="J79" s="5" t="s">
        <v>221</v>
      </c>
      <c r="K79" s="5" t="s">
        <v>47</v>
      </c>
      <c r="L79" s="6">
        <v>94567990</v>
      </c>
      <c r="M79" s="6">
        <v>80382791</v>
      </c>
      <c r="N79" s="6">
        <v>0</v>
      </c>
      <c r="O79" s="6">
        <v>80382791</v>
      </c>
      <c r="P79" s="6">
        <v>0</v>
      </c>
      <c r="Q79" s="6">
        <v>0</v>
      </c>
      <c r="R79" s="7">
        <v>0.84999999471279875</v>
      </c>
      <c r="S79" s="6">
        <v>0</v>
      </c>
      <c r="T79" s="6">
        <v>14185199</v>
      </c>
      <c r="U79" s="6">
        <v>14185199</v>
      </c>
      <c r="V79" s="7">
        <v>0.15000000528720131</v>
      </c>
      <c r="W79" s="6">
        <v>0</v>
      </c>
      <c r="X79" s="7">
        <v>0</v>
      </c>
      <c r="Y79" s="6">
        <v>0</v>
      </c>
      <c r="Z79" s="7">
        <v>0</v>
      </c>
      <c r="AA79" s="6">
        <v>4902967.6857516551</v>
      </c>
      <c r="AB79" s="7">
        <v>6.0995240707076903E-2</v>
      </c>
      <c r="AC79" s="8">
        <v>0</v>
      </c>
      <c r="AD79" s="8">
        <v>0</v>
      </c>
      <c r="AE79" s="8">
        <v>0</v>
      </c>
      <c r="AF79" s="8">
        <v>0</v>
      </c>
      <c r="AG79" s="8">
        <v>0</v>
      </c>
      <c r="AH79" s="8">
        <v>0</v>
      </c>
      <c r="AI79" s="8">
        <v>0</v>
      </c>
      <c r="AJ79" s="8">
        <v>0</v>
      </c>
      <c r="AK79" s="8">
        <v>0</v>
      </c>
      <c r="AL79" s="8">
        <v>0</v>
      </c>
      <c r="AM79" s="8">
        <v>0</v>
      </c>
      <c r="AN79" s="8">
        <v>0</v>
      </c>
      <c r="AO79" s="8">
        <v>0</v>
      </c>
      <c r="AP79" s="8">
        <v>0</v>
      </c>
      <c r="AQ79" s="8">
        <v>0</v>
      </c>
      <c r="AR79" s="8">
        <v>0</v>
      </c>
      <c r="AS79" s="8">
        <v>0</v>
      </c>
      <c r="AT79" s="8">
        <v>0</v>
      </c>
      <c r="AU79" s="8">
        <v>0</v>
      </c>
      <c r="AV79" s="8">
        <v>0</v>
      </c>
      <c r="AW79" s="8">
        <v>0</v>
      </c>
      <c r="AX79" s="8">
        <v>0</v>
      </c>
      <c r="AY79" s="8">
        <v>2188418.2696633604</v>
      </c>
      <c r="AZ79" s="8">
        <v>2188418.2696633604</v>
      </c>
      <c r="BA79" s="8">
        <v>2188418.2696633604</v>
      </c>
      <c r="BB79" s="8">
        <v>4970471.4891408207</v>
      </c>
      <c r="BC79" s="8">
        <v>7158889.7588041816</v>
      </c>
      <c r="BD79" s="8">
        <v>9661595.0953426193</v>
      </c>
      <c r="BE79" s="8">
        <v>16820484.854146801</v>
      </c>
      <c r="BF79" s="8">
        <v>13058313.010415601</v>
      </c>
      <c r="BG79" s="8">
        <v>29878797.8645624</v>
      </c>
      <c r="BH79" s="8">
        <v>14808583.978207802</v>
      </c>
      <c r="BI79" s="8">
        <v>44687381.842770204</v>
      </c>
      <c r="BJ79" s="8">
        <v>14902969.451400002</v>
      </c>
      <c r="BK79" s="8">
        <v>59590351.294170208</v>
      </c>
      <c r="BL79" s="8">
        <v>19518235.817735102</v>
      </c>
      <c r="BM79" s="8">
        <v>79108587.111905307</v>
      </c>
      <c r="BN79" s="8">
        <v>1274203.8880947002</v>
      </c>
      <c r="BO79" s="8">
        <v>80382791</v>
      </c>
      <c r="BP79" s="9" t="s">
        <v>225</v>
      </c>
    </row>
    <row r="80" spans="1:68" ht="24.95" hidden="1" customHeight="1" outlineLevel="1" x14ac:dyDescent="0.25">
      <c r="A80" s="2">
        <v>5</v>
      </c>
      <c r="B80" s="2">
        <v>6</v>
      </c>
      <c r="C80" s="3" t="s">
        <v>223</v>
      </c>
      <c r="D80" s="11" t="s">
        <v>226</v>
      </c>
      <c r="E80" s="5" t="s">
        <v>227</v>
      </c>
      <c r="F80" s="5" t="s">
        <v>58</v>
      </c>
      <c r="G80" s="5" t="s">
        <v>58</v>
      </c>
      <c r="H80" s="5">
        <v>1</v>
      </c>
      <c r="I80" s="5" t="s">
        <v>64</v>
      </c>
      <c r="J80" s="5" t="s">
        <v>106</v>
      </c>
      <c r="K80" s="5" t="s">
        <v>47</v>
      </c>
      <c r="L80" s="6">
        <v>141456415</v>
      </c>
      <c r="M80" s="6">
        <v>120237953</v>
      </c>
      <c r="N80" s="6">
        <v>0</v>
      </c>
      <c r="O80" s="6">
        <v>92138673</v>
      </c>
      <c r="P80" s="6">
        <v>0</v>
      </c>
      <c r="Q80" s="6">
        <v>0</v>
      </c>
      <c r="R80" s="7">
        <v>0.85000000176732882</v>
      </c>
      <c r="S80" s="6">
        <v>28099280</v>
      </c>
      <c r="T80" s="6">
        <v>21218462</v>
      </c>
      <c r="U80" s="6">
        <v>0</v>
      </c>
      <c r="V80" s="7">
        <v>0</v>
      </c>
      <c r="W80" s="6">
        <v>21218462</v>
      </c>
      <c r="X80" s="7">
        <v>0.14999999823267118</v>
      </c>
      <c r="Y80" s="6">
        <v>0</v>
      </c>
      <c r="Z80" s="7">
        <v>0</v>
      </c>
      <c r="AA80" s="6">
        <v>5620020.5380656477</v>
      </c>
      <c r="AB80" s="7">
        <v>6.0995240707076903E-2</v>
      </c>
      <c r="AC80" s="8">
        <v>0</v>
      </c>
      <c r="AD80" s="8">
        <v>0</v>
      </c>
      <c r="AE80" s="8">
        <v>0</v>
      </c>
      <c r="AF80" s="8">
        <v>0</v>
      </c>
      <c r="AG80" s="8">
        <v>0</v>
      </c>
      <c r="AH80" s="8">
        <v>0</v>
      </c>
      <c r="AI80" s="8">
        <v>0</v>
      </c>
      <c r="AJ80" s="8">
        <v>0</v>
      </c>
      <c r="AK80" s="8">
        <v>0</v>
      </c>
      <c r="AL80" s="8">
        <v>0</v>
      </c>
      <c r="AM80" s="8">
        <v>0</v>
      </c>
      <c r="AN80" s="8">
        <v>0</v>
      </c>
      <c r="AO80" s="8">
        <v>0</v>
      </c>
      <c r="AP80" s="8">
        <v>0</v>
      </c>
      <c r="AQ80" s="8">
        <v>1179708</v>
      </c>
      <c r="AR80" s="8">
        <v>1179708</v>
      </c>
      <c r="AS80" s="8">
        <v>2741690</v>
      </c>
      <c r="AT80" s="8">
        <v>3921398</v>
      </c>
      <c r="AU80" s="8">
        <v>1241689.6720924</v>
      </c>
      <c r="AV80" s="8">
        <v>5163087.6720924005</v>
      </c>
      <c r="AW80" s="8">
        <v>1604224.1802310001</v>
      </c>
      <c r="AX80" s="8">
        <v>6767311.8523234008</v>
      </c>
      <c r="AY80" s="8">
        <v>604224.18023100006</v>
      </c>
      <c r="AZ80" s="8">
        <v>7371536.0325544011</v>
      </c>
      <c r="BA80" s="8">
        <v>7371536.0325544011</v>
      </c>
      <c r="BB80" s="8">
        <v>28915076.840050001</v>
      </c>
      <c r="BC80" s="8">
        <v>36286612.8726044</v>
      </c>
      <c r="BD80" s="8">
        <v>24149792.86005</v>
      </c>
      <c r="BE80" s="8">
        <v>60436405.7326544</v>
      </c>
      <c r="BF80" s="8">
        <v>6668704.4482163619</v>
      </c>
      <c r="BG80" s="8">
        <v>67105110.180870764</v>
      </c>
      <c r="BH80" s="8">
        <v>6340453.778216362</v>
      </c>
      <c r="BI80" s="8">
        <v>73445563.959087133</v>
      </c>
      <c r="BJ80" s="8">
        <v>6340453.778216362</v>
      </c>
      <c r="BK80" s="8">
        <v>79786017.737303495</v>
      </c>
      <c r="BL80" s="8">
        <v>6340453.778216362</v>
      </c>
      <c r="BM80" s="8">
        <v>86126471.515519857</v>
      </c>
      <c r="BN80" s="8">
        <v>6340452</v>
      </c>
      <c r="BO80" s="8">
        <v>92466923.515519857</v>
      </c>
      <c r="BP80" s="9" t="s">
        <v>228</v>
      </c>
    </row>
    <row r="81" spans="1:68" ht="24.95" hidden="1" customHeight="1" outlineLevel="1" x14ac:dyDescent="0.25">
      <c r="A81" s="2">
        <v>5</v>
      </c>
      <c r="B81" s="2">
        <v>6</v>
      </c>
      <c r="C81" s="3" t="s">
        <v>223</v>
      </c>
      <c r="D81" s="11" t="s">
        <v>226</v>
      </c>
      <c r="E81" s="5" t="s">
        <v>227</v>
      </c>
      <c r="F81" s="5" t="s">
        <v>58</v>
      </c>
      <c r="G81" s="5" t="s">
        <v>58</v>
      </c>
      <c r="H81" s="5">
        <v>2</v>
      </c>
      <c r="I81" s="5" t="s">
        <v>64</v>
      </c>
      <c r="J81" s="5" t="s">
        <v>106</v>
      </c>
      <c r="K81" s="5" t="s">
        <v>47</v>
      </c>
      <c r="L81" s="6">
        <v>108398439</v>
      </c>
      <c r="M81" s="6">
        <v>92138673</v>
      </c>
      <c r="N81" s="6">
        <v>0</v>
      </c>
      <c r="O81" s="6">
        <v>92138673</v>
      </c>
      <c r="P81" s="6">
        <v>0</v>
      </c>
      <c r="Q81" s="6">
        <v>0</v>
      </c>
      <c r="R81" s="7">
        <v>0.84999999861621622</v>
      </c>
      <c r="S81" s="6">
        <v>0</v>
      </c>
      <c r="T81" s="6">
        <v>16259766</v>
      </c>
      <c r="U81" s="6">
        <v>0</v>
      </c>
      <c r="V81" s="7">
        <v>0</v>
      </c>
      <c r="W81" s="6">
        <v>16259766</v>
      </c>
      <c r="X81" s="7">
        <v>0.15000000138378378</v>
      </c>
      <c r="Y81" s="6">
        <v>0</v>
      </c>
      <c r="Z81" s="7">
        <v>0</v>
      </c>
      <c r="AA81" s="6">
        <v>5620020.5380656477</v>
      </c>
      <c r="AB81" s="7">
        <v>6.0995240707076903E-2</v>
      </c>
      <c r="AC81" s="8">
        <v>0</v>
      </c>
      <c r="AD81" s="8">
        <v>0</v>
      </c>
      <c r="AE81" s="8">
        <v>0</v>
      </c>
      <c r="AF81" s="8">
        <v>0</v>
      </c>
      <c r="AG81" s="8">
        <v>0</v>
      </c>
      <c r="AH81" s="8">
        <v>0</v>
      </c>
      <c r="AI81" s="8">
        <v>0</v>
      </c>
      <c r="AJ81" s="8">
        <v>0</v>
      </c>
      <c r="AK81" s="8">
        <v>0</v>
      </c>
      <c r="AL81" s="8">
        <v>0</v>
      </c>
      <c r="AM81" s="8">
        <v>0</v>
      </c>
      <c r="AN81" s="8">
        <v>0</v>
      </c>
      <c r="AO81" s="8">
        <v>0</v>
      </c>
      <c r="AP81" s="8">
        <v>0</v>
      </c>
      <c r="AQ81" s="8">
        <v>2278617.5</v>
      </c>
      <c r="AR81" s="8">
        <v>2278617.5</v>
      </c>
      <c r="AS81" s="8">
        <v>2278617.5</v>
      </c>
      <c r="AT81" s="8">
        <v>4557235</v>
      </c>
      <c r="AU81" s="8">
        <v>186009.55305240001</v>
      </c>
      <c r="AV81" s="8">
        <v>4743244.5530524002</v>
      </c>
      <c r="AW81" s="8">
        <v>465023.88263100007</v>
      </c>
      <c r="AX81" s="8">
        <v>5208268.4356834004</v>
      </c>
      <c r="AY81" s="8">
        <v>465023.88263100007</v>
      </c>
      <c r="AZ81" s="8">
        <v>5673292.3183144005</v>
      </c>
      <c r="BA81" s="8">
        <v>5673292.3183144005</v>
      </c>
      <c r="BB81" s="8">
        <v>22133238.47205</v>
      </c>
      <c r="BC81" s="8">
        <v>27806530.7903644</v>
      </c>
      <c r="BD81" s="8">
        <v>18506052.47205</v>
      </c>
      <c r="BE81" s="8">
        <v>46312583.262414396</v>
      </c>
      <c r="BF81" s="8">
        <v>9718050.1755603608</v>
      </c>
      <c r="BG81" s="8">
        <v>56030633.437974758</v>
      </c>
      <c r="BH81" s="8">
        <v>9718050.1755603608</v>
      </c>
      <c r="BI81" s="8">
        <v>65748683.613535121</v>
      </c>
      <c r="BJ81" s="8">
        <v>9718050.1755603608</v>
      </c>
      <c r="BK81" s="8">
        <v>75466733.789095476</v>
      </c>
      <c r="BL81" s="8">
        <v>9718050.1755603608</v>
      </c>
      <c r="BM81" s="8">
        <v>85184783.964655831</v>
      </c>
      <c r="BN81" s="8">
        <v>6953889.1755603608</v>
      </c>
      <c r="BO81" s="8">
        <v>92138673.140216187</v>
      </c>
      <c r="BP81" s="9" t="s">
        <v>229</v>
      </c>
    </row>
    <row r="82" spans="1:68" ht="24.95" hidden="1" customHeight="1" outlineLevel="1" x14ac:dyDescent="0.25">
      <c r="A82" s="2">
        <v>5</v>
      </c>
      <c r="B82" s="2">
        <v>6</v>
      </c>
      <c r="C82" s="3" t="s">
        <v>223</v>
      </c>
      <c r="D82" s="11" t="s">
        <v>226</v>
      </c>
      <c r="E82" s="5" t="s">
        <v>227</v>
      </c>
      <c r="F82" s="5" t="s">
        <v>58</v>
      </c>
      <c r="G82" s="5" t="s">
        <v>58</v>
      </c>
      <c r="H82" s="5">
        <v>3</v>
      </c>
      <c r="I82" s="5" t="s">
        <v>64</v>
      </c>
      <c r="J82" s="5" t="s">
        <v>106</v>
      </c>
      <c r="K82" s="5" t="s">
        <v>47</v>
      </c>
      <c r="L82" s="6">
        <v>61467090</v>
      </c>
      <c r="M82" s="6">
        <v>52247026</v>
      </c>
      <c r="N82" s="6">
        <v>0</v>
      </c>
      <c r="O82" s="6">
        <v>52247026</v>
      </c>
      <c r="P82" s="6">
        <v>0</v>
      </c>
      <c r="Q82" s="6">
        <v>0</v>
      </c>
      <c r="R82" s="7">
        <v>0.84999999186556574</v>
      </c>
      <c r="S82" s="6">
        <v>0</v>
      </c>
      <c r="T82" s="6">
        <v>9220064</v>
      </c>
      <c r="U82" s="6">
        <v>0</v>
      </c>
      <c r="V82" s="7">
        <v>0</v>
      </c>
      <c r="W82" s="6">
        <v>9220064</v>
      </c>
      <c r="X82" s="7">
        <v>0.1500000081344342</v>
      </c>
      <c r="Y82" s="6">
        <v>0</v>
      </c>
      <c r="Z82" s="7">
        <v>0</v>
      </c>
      <c r="AA82" s="6">
        <v>3186819.9270989052</v>
      </c>
      <c r="AB82" s="7">
        <v>6.0995240707076903E-2</v>
      </c>
      <c r="AC82" s="8">
        <v>0</v>
      </c>
      <c r="AD82" s="8">
        <v>0</v>
      </c>
      <c r="AE82" s="8">
        <v>0</v>
      </c>
      <c r="AF82" s="8">
        <v>0</v>
      </c>
      <c r="AG82" s="8">
        <v>0</v>
      </c>
      <c r="AH82" s="8">
        <v>0</v>
      </c>
      <c r="AI82" s="8">
        <v>0</v>
      </c>
      <c r="AJ82" s="8">
        <v>0</v>
      </c>
      <c r="AK82" s="8">
        <v>0</v>
      </c>
      <c r="AL82" s="8">
        <v>0</v>
      </c>
      <c r="AM82" s="8">
        <v>0</v>
      </c>
      <c r="AN82" s="8">
        <v>0</v>
      </c>
      <c r="AO82" s="8">
        <v>0</v>
      </c>
      <c r="AP82" s="8">
        <v>0</v>
      </c>
      <c r="AQ82" s="8">
        <v>711965</v>
      </c>
      <c r="AR82" s="8">
        <v>711965</v>
      </c>
      <c r="AS82" s="8">
        <v>711965</v>
      </c>
      <c r="AT82" s="8">
        <v>1423930</v>
      </c>
      <c r="AU82" s="8">
        <v>52738.148044400004</v>
      </c>
      <c r="AV82" s="8">
        <v>1476668.1480443999</v>
      </c>
      <c r="AW82" s="8">
        <v>52738.148044400004</v>
      </c>
      <c r="AX82" s="8">
        <v>1529406.2960887998</v>
      </c>
      <c r="AY82" s="8">
        <v>1318453.70111</v>
      </c>
      <c r="AZ82" s="8">
        <v>2847859.9971987996</v>
      </c>
      <c r="BA82" s="8">
        <v>2847859.9971987996</v>
      </c>
      <c r="BB82" s="8">
        <v>12919770.1721</v>
      </c>
      <c r="BC82" s="8">
        <v>15767630.1692988</v>
      </c>
      <c r="BD82" s="8">
        <v>10493815.1721</v>
      </c>
      <c r="BE82" s="8">
        <v>26261445.341398798</v>
      </c>
      <c r="BF82" s="8">
        <v>5510598.2882804796</v>
      </c>
      <c r="BG82" s="8">
        <v>31772043.629679278</v>
      </c>
      <c r="BH82" s="8">
        <v>5510598.2882804796</v>
      </c>
      <c r="BI82" s="8">
        <v>37282641.917959757</v>
      </c>
      <c r="BJ82" s="8">
        <v>5510598.2882804796</v>
      </c>
      <c r="BK82" s="8">
        <v>42793240.206240237</v>
      </c>
      <c r="BL82" s="8">
        <v>5510598.2882804796</v>
      </c>
      <c r="BM82" s="8">
        <v>48303838.494520716</v>
      </c>
      <c r="BN82" s="8">
        <v>3943187.5082804896</v>
      </c>
      <c r="BO82" s="8">
        <v>52247026.00280121</v>
      </c>
      <c r="BP82" s="9" t="s">
        <v>229</v>
      </c>
    </row>
    <row r="83" spans="1:68" ht="84.95" customHeight="1" collapsed="1" x14ac:dyDescent="0.25">
      <c r="A83" s="2">
        <v>5</v>
      </c>
      <c r="B83" s="2">
        <v>6</v>
      </c>
      <c r="C83" s="2" t="s">
        <v>223</v>
      </c>
      <c r="D83" s="23" t="s">
        <v>480</v>
      </c>
      <c r="E83" s="5" t="s">
        <v>227</v>
      </c>
      <c r="F83" s="2"/>
      <c r="G83" s="9"/>
      <c r="H83" s="2"/>
      <c r="I83" s="2"/>
      <c r="J83" s="2" t="s">
        <v>106</v>
      </c>
      <c r="K83" s="2" t="s">
        <v>47</v>
      </c>
      <c r="L83" s="8">
        <v>311321944</v>
      </c>
      <c r="M83" s="8">
        <v>264623652</v>
      </c>
      <c r="N83" s="8">
        <v>0</v>
      </c>
      <c r="O83" s="8">
        <v>236524372</v>
      </c>
      <c r="P83" s="8">
        <v>0</v>
      </c>
      <c r="Q83" s="8">
        <v>0</v>
      </c>
      <c r="R83" s="10">
        <v>0.84999999871515641</v>
      </c>
      <c r="S83" s="8">
        <v>28099280</v>
      </c>
      <c r="T83" s="8">
        <v>46698292</v>
      </c>
      <c r="U83" s="8">
        <v>0</v>
      </c>
      <c r="V83" s="10">
        <v>0</v>
      </c>
      <c r="W83" s="8">
        <v>46698292</v>
      </c>
      <c r="X83" s="10">
        <v>0.15000000128484359</v>
      </c>
      <c r="Y83" s="8">
        <v>0</v>
      </c>
      <c r="Z83" s="10">
        <v>0</v>
      </c>
      <c r="AA83" s="8">
        <v>14426861.003230201</v>
      </c>
      <c r="AB83" s="10">
        <v>6.0995240707076903E-2</v>
      </c>
      <c r="AC83" s="8">
        <v>0</v>
      </c>
      <c r="AD83" s="8">
        <v>0</v>
      </c>
      <c r="AE83" s="8">
        <v>0</v>
      </c>
      <c r="AF83" s="8">
        <v>0</v>
      </c>
      <c r="AG83" s="8">
        <v>0</v>
      </c>
      <c r="AH83" s="8">
        <v>0</v>
      </c>
      <c r="AI83" s="8">
        <v>0</v>
      </c>
      <c r="AJ83" s="8">
        <v>0</v>
      </c>
      <c r="AK83" s="8">
        <v>0</v>
      </c>
      <c r="AL83" s="8">
        <v>0</v>
      </c>
      <c r="AM83" s="8">
        <v>0</v>
      </c>
      <c r="AN83" s="8">
        <v>0</v>
      </c>
      <c r="AO83" s="8">
        <v>0</v>
      </c>
      <c r="AP83" s="8">
        <v>0</v>
      </c>
      <c r="AQ83" s="8">
        <v>4170290.5</v>
      </c>
      <c r="AR83" s="8">
        <v>4170290.5</v>
      </c>
      <c r="AS83" s="8">
        <v>5732272.5</v>
      </c>
      <c r="AT83" s="8">
        <v>9902563</v>
      </c>
      <c r="AU83" s="8">
        <v>1480437.3731891999</v>
      </c>
      <c r="AV83" s="8">
        <v>11383000.3731892</v>
      </c>
      <c r="AW83" s="8">
        <v>2121986.2109064003</v>
      </c>
      <c r="AX83" s="8">
        <v>13504986.584095601</v>
      </c>
      <c r="AY83" s="8">
        <v>2387701.7639720002</v>
      </c>
      <c r="AZ83" s="8">
        <v>15892688.348067602</v>
      </c>
      <c r="BA83" s="8">
        <v>15892688.348067602</v>
      </c>
      <c r="BB83" s="8">
        <v>63968085.484200001</v>
      </c>
      <c r="BC83" s="8">
        <v>79860773.832267597</v>
      </c>
      <c r="BD83" s="8">
        <v>53149660.504200004</v>
      </c>
      <c r="BE83" s="8">
        <v>133010434.33646759</v>
      </c>
      <c r="BF83" s="8">
        <v>21897352.912057202</v>
      </c>
      <c r="BG83" s="8">
        <v>154907787.24852479</v>
      </c>
      <c r="BH83" s="8">
        <v>21569102.242057204</v>
      </c>
      <c r="BI83" s="8">
        <v>176476889.49058199</v>
      </c>
      <c r="BJ83" s="8">
        <v>21569102.242057204</v>
      </c>
      <c r="BK83" s="8">
        <v>198045991.73263919</v>
      </c>
      <c r="BL83" s="8">
        <v>21569102.242057204</v>
      </c>
      <c r="BM83" s="8">
        <v>219615093.9746964</v>
      </c>
      <c r="BN83" s="8">
        <v>17237528.683840849</v>
      </c>
      <c r="BO83" s="8">
        <v>236852622.65853724</v>
      </c>
      <c r="BP83" s="9"/>
    </row>
    <row r="84" spans="1:68" ht="84.95" customHeight="1" x14ac:dyDescent="0.25">
      <c r="A84" s="2">
        <v>6</v>
      </c>
      <c r="B84" s="2">
        <v>7</v>
      </c>
      <c r="C84" s="2" t="s">
        <v>230</v>
      </c>
      <c r="D84" s="23" t="s">
        <v>481</v>
      </c>
      <c r="E84" s="5" t="s">
        <v>231</v>
      </c>
      <c r="F84" s="5" t="s">
        <v>58</v>
      </c>
      <c r="G84" s="5" t="s">
        <v>58</v>
      </c>
      <c r="H84" s="5" t="s">
        <v>58</v>
      </c>
      <c r="I84" s="5" t="s">
        <v>64</v>
      </c>
      <c r="J84" s="5" t="s">
        <v>100</v>
      </c>
      <c r="K84" s="5" t="s">
        <v>50</v>
      </c>
      <c r="L84" s="6">
        <v>87191324</v>
      </c>
      <c r="M84" s="6">
        <v>74112625</v>
      </c>
      <c r="N84" s="6">
        <v>74112625</v>
      </c>
      <c r="O84" s="6">
        <v>0</v>
      </c>
      <c r="P84" s="6">
        <v>0</v>
      </c>
      <c r="Q84" s="6">
        <v>0</v>
      </c>
      <c r="R84" s="7">
        <v>0.84999999541238758</v>
      </c>
      <c r="S84" s="6">
        <v>0</v>
      </c>
      <c r="T84" s="6">
        <v>13078699</v>
      </c>
      <c r="U84" s="6">
        <v>0</v>
      </c>
      <c r="V84" s="7">
        <v>0</v>
      </c>
      <c r="W84" s="6">
        <v>0</v>
      </c>
      <c r="X84" s="7">
        <v>0</v>
      </c>
      <c r="Y84" s="6">
        <v>13078699</v>
      </c>
      <c r="Z84" s="7">
        <v>0.15000000458761242</v>
      </c>
      <c r="AA84" s="6">
        <v>4585103.2275431817</v>
      </c>
      <c r="AB84" s="7">
        <v>6.18666958233254E-2</v>
      </c>
      <c r="AC84" s="8">
        <v>0</v>
      </c>
      <c r="AD84" s="8">
        <v>0</v>
      </c>
      <c r="AE84" s="8">
        <v>0</v>
      </c>
      <c r="AF84" s="8">
        <v>0</v>
      </c>
      <c r="AG84" s="8">
        <v>0</v>
      </c>
      <c r="AH84" s="8">
        <v>0</v>
      </c>
      <c r="AI84" s="8">
        <v>0</v>
      </c>
      <c r="AJ84" s="8">
        <v>0</v>
      </c>
      <c r="AK84" s="8">
        <v>0</v>
      </c>
      <c r="AL84" s="8">
        <v>0</v>
      </c>
      <c r="AM84" s="8">
        <v>0</v>
      </c>
      <c r="AN84" s="8">
        <v>0</v>
      </c>
      <c r="AO84" s="8">
        <v>0</v>
      </c>
      <c r="AP84" s="8">
        <v>0</v>
      </c>
      <c r="AQ84" s="8">
        <v>0</v>
      </c>
      <c r="AR84" s="8">
        <v>0</v>
      </c>
      <c r="AS84" s="8">
        <v>0</v>
      </c>
      <c r="AT84" s="8">
        <v>0</v>
      </c>
      <c r="AU84" s="8">
        <v>0</v>
      </c>
      <c r="AV84" s="8">
        <v>0</v>
      </c>
      <c r="AW84" s="8">
        <v>0</v>
      </c>
      <c r="AX84" s="8">
        <v>0</v>
      </c>
      <c r="AY84" s="8">
        <v>2375000</v>
      </c>
      <c r="AZ84" s="8">
        <v>2375000</v>
      </c>
      <c r="BA84" s="8">
        <v>2375000</v>
      </c>
      <c r="BB84" s="8">
        <v>14983144.9</v>
      </c>
      <c r="BC84" s="8">
        <v>17358144.899999999</v>
      </c>
      <c r="BD84" s="8">
        <v>17079415.300000001</v>
      </c>
      <c r="BE84" s="8">
        <v>34437560.200000003</v>
      </c>
      <c r="BF84" s="8">
        <v>18280721.116666663</v>
      </c>
      <c r="BG84" s="8">
        <v>52718281.316666663</v>
      </c>
      <c r="BH84" s="8">
        <v>13764002.816666663</v>
      </c>
      <c r="BI84" s="8">
        <v>66482284.133333325</v>
      </c>
      <c r="BJ84" s="8">
        <v>7630340.8666666895</v>
      </c>
      <c r="BK84" s="8">
        <v>74112625.000000015</v>
      </c>
      <c r="BL84" s="8">
        <v>0</v>
      </c>
      <c r="BM84" s="8">
        <v>74112625.000000015</v>
      </c>
      <c r="BN84" s="8">
        <v>0</v>
      </c>
      <c r="BO84" s="8">
        <v>74112625.000000015</v>
      </c>
      <c r="BP84" s="9" t="s">
        <v>177</v>
      </c>
    </row>
    <row r="85" spans="1:68" ht="84.95" customHeight="1" x14ac:dyDescent="0.25">
      <c r="A85" s="2">
        <v>6</v>
      </c>
      <c r="B85" s="2">
        <v>7</v>
      </c>
      <c r="C85" s="2" t="s">
        <v>230</v>
      </c>
      <c r="D85" s="23" t="s">
        <v>482</v>
      </c>
      <c r="E85" s="5" t="s">
        <v>232</v>
      </c>
      <c r="F85" s="5" t="s">
        <v>58</v>
      </c>
      <c r="G85" s="5" t="s">
        <v>58</v>
      </c>
      <c r="H85" s="5" t="s">
        <v>58</v>
      </c>
      <c r="I85" s="5" t="s">
        <v>64</v>
      </c>
      <c r="J85" s="5" t="s">
        <v>100</v>
      </c>
      <c r="K85" s="5" t="s">
        <v>50</v>
      </c>
      <c r="L85" s="6">
        <v>13511489</v>
      </c>
      <c r="M85" s="6">
        <v>11484765</v>
      </c>
      <c r="N85" s="6">
        <v>11484765</v>
      </c>
      <c r="O85" s="6">
        <v>0</v>
      </c>
      <c r="P85" s="6">
        <v>0</v>
      </c>
      <c r="Q85" s="6">
        <v>0</v>
      </c>
      <c r="R85" s="7">
        <v>0.84999995189279287</v>
      </c>
      <c r="S85" s="6">
        <v>0</v>
      </c>
      <c r="T85" s="6">
        <v>2026724</v>
      </c>
      <c r="U85" s="6">
        <v>0</v>
      </c>
      <c r="V85" s="7">
        <v>0</v>
      </c>
      <c r="W85" s="6">
        <v>0</v>
      </c>
      <c r="X85" s="7">
        <v>0</v>
      </c>
      <c r="Y85" s="6">
        <v>2026724</v>
      </c>
      <c r="Z85" s="7">
        <v>0.15000004810720713</v>
      </c>
      <c r="AA85" s="6">
        <v>710524.46285737387</v>
      </c>
      <c r="AB85" s="7">
        <v>6.1866695823325414E-2</v>
      </c>
      <c r="AC85" s="8">
        <v>0</v>
      </c>
      <c r="AD85" s="8">
        <v>0</v>
      </c>
      <c r="AE85" s="8">
        <v>0</v>
      </c>
      <c r="AF85" s="8">
        <v>0</v>
      </c>
      <c r="AG85" s="8">
        <v>0</v>
      </c>
      <c r="AH85" s="8">
        <v>0</v>
      </c>
      <c r="AI85" s="8">
        <v>0</v>
      </c>
      <c r="AJ85" s="8">
        <v>0</v>
      </c>
      <c r="AK85" s="8">
        <v>0</v>
      </c>
      <c r="AL85" s="8">
        <v>0</v>
      </c>
      <c r="AM85" s="8">
        <v>0</v>
      </c>
      <c r="AN85" s="8">
        <v>0</v>
      </c>
      <c r="AO85" s="8">
        <v>0</v>
      </c>
      <c r="AP85" s="8">
        <v>0</v>
      </c>
      <c r="AQ85" s="8">
        <v>0</v>
      </c>
      <c r="AR85" s="8">
        <v>0</v>
      </c>
      <c r="AS85" s="8">
        <v>0</v>
      </c>
      <c r="AT85" s="8">
        <v>0</v>
      </c>
      <c r="AU85" s="8">
        <v>0</v>
      </c>
      <c r="AV85" s="8">
        <v>0</v>
      </c>
      <c r="AW85" s="8">
        <v>0</v>
      </c>
      <c r="AX85" s="8">
        <v>0</v>
      </c>
      <c r="AY85" s="8">
        <v>0</v>
      </c>
      <c r="AZ85" s="8">
        <v>0</v>
      </c>
      <c r="BA85" s="8">
        <v>0</v>
      </c>
      <c r="BB85" s="8">
        <v>0</v>
      </c>
      <c r="BC85" s="8">
        <v>0</v>
      </c>
      <c r="BD85" s="8">
        <v>2000000</v>
      </c>
      <c r="BE85" s="8">
        <v>2000000</v>
      </c>
      <c r="BF85" s="8">
        <v>3943102.6500000004</v>
      </c>
      <c r="BG85" s="8">
        <v>5943102.6500000004</v>
      </c>
      <c r="BH85" s="8">
        <v>2943102.65</v>
      </c>
      <c r="BI85" s="8">
        <v>8886205.3000000007</v>
      </c>
      <c r="BJ85" s="8">
        <v>2598559.6999999988</v>
      </c>
      <c r="BK85" s="8">
        <v>11484765</v>
      </c>
      <c r="BL85" s="8">
        <v>0</v>
      </c>
      <c r="BM85" s="8">
        <v>11484765</v>
      </c>
      <c r="BN85" s="8">
        <v>0</v>
      </c>
      <c r="BO85" s="8">
        <v>11484765</v>
      </c>
      <c r="BP85" s="9" t="s">
        <v>177</v>
      </c>
    </row>
    <row r="86" spans="1:68" ht="24.95" hidden="1" customHeight="1" outlineLevel="1" x14ac:dyDescent="0.25">
      <c r="A86" s="2">
        <v>6</v>
      </c>
      <c r="B86" s="2">
        <v>7</v>
      </c>
      <c r="C86" s="3" t="s">
        <v>230</v>
      </c>
      <c r="D86" s="11" t="s">
        <v>233</v>
      </c>
      <c r="E86" s="5" t="s">
        <v>234</v>
      </c>
      <c r="F86" s="5" t="s">
        <v>235</v>
      </c>
      <c r="G86" s="5" t="s">
        <v>548</v>
      </c>
      <c r="H86" s="5" t="s">
        <v>58</v>
      </c>
      <c r="I86" s="5" t="s">
        <v>64</v>
      </c>
      <c r="J86" s="5" t="s">
        <v>100</v>
      </c>
      <c r="K86" s="5" t="s">
        <v>50</v>
      </c>
      <c r="L86" s="6">
        <v>88364075.528290108</v>
      </c>
      <c r="M86" s="6">
        <v>75109463.528290108</v>
      </c>
      <c r="N86" s="6">
        <v>75109463.528290108</v>
      </c>
      <c r="O86" s="6">
        <v>0</v>
      </c>
      <c r="P86" s="6">
        <v>0</v>
      </c>
      <c r="Q86" s="6">
        <v>0</v>
      </c>
      <c r="R86" s="7">
        <v>0.84999999240917212</v>
      </c>
      <c r="S86" s="6">
        <v>0</v>
      </c>
      <c r="T86" s="6">
        <v>13254612</v>
      </c>
      <c r="U86" s="6">
        <v>0</v>
      </c>
      <c r="V86" s="7">
        <v>0</v>
      </c>
      <c r="W86" s="6">
        <v>13254612</v>
      </c>
      <c r="X86" s="7">
        <v>0.15000000759082782</v>
      </c>
      <c r="Y86" s="6">
        <v>0</v>
      </c>
      <c r="Z86" s="7">
        <v>0</v>
      </c>
      <c r="AA86" s="6">
        <v>4646774.3335578777</v>
      </c>
      <c r="AB86" s="7">
        <v>6.1866695823325407E-2</v>
      </c>
      <c r="AC86" s="8">
        <v>0</v>
      </c>
      <c r="AD86" s="8">
        <v>0</v>
      </c>
      <c r="AE86" s="8">
        <v>0</v>
      </c>
      <c r="AF86" s="8">
        <v>0</v>
      </c>
      <c r="AG86" s="8">
        <v>0</v>
      </c>
      <c r="AH86" s="8">
        <v>0</v>
      </c>
      <c r="AI86" s="8">
        <v>0</v>
      </c>
      <c r="AJ86" s="8">
        <v>0</v>
      </c>
      <c r="AK86" s="8">
        <v>0</v>
      </c>
      <c r="AL86" s="8">
        <v>0</v>
      </c>
      <c r="AM86" s="8">
        <v>0</v>
      </c>
      <c r="AN86" s="8">
        <v>0</v>
      </c>
      <c r="AO86" s="8">
        <v>0</v>
      </c>
      <c r="AP86" s="8">
        <v>0</v>
      </c>
      <c r="AQ86" s="8">
        <v>10984574.564999999</v>
      </c>
      <c r="AR86" s="8">
        <v>10984574.564999999</v>
      </c>
      <c r="AS86" s="8">
        <v>0</v>
      </c>
      <c r="AT86" s="8">
        <v>10984574.564999999</v>
      </c>
      <c r="AU86" s="8">
        <v>0</v>
      </c>
      <c r="AV86" s="8">
        <v>10984574.564999999</v>
      </c>
      <c r="AW86" s="8">
        <v>0</v>
      </c>
      <c r="AX86" s="8">
        <v>10984574.564999999</v>
      </c>
      <c r="AY86" s="8">
        <v>0</v>
      </c>
      <c r="AZ86" s="8">
        <v>10984574.564999999</v>
      </c>
      <c r="BA86" s="8">
        <v>10984574.564999999</v>
      </c>
      <c r="BB86" s="8">
        <v>2738442.3055000002</v>
      </c>
      <c r="BC86" s="8">
        <v>13723016.8705</v>
      </c>
      <c r="BD86" s="8">
        <v>11568359.716</v>
      </c>
      <c r="BE86" s="8">
        <v>25291376.5865</v>
      </c>
      <c r="BF86" s="8">
        <v>35635781.173999995</v>
      </c>
      <c r="BG86" s="8">
        <v>60927157.760499999</v>
      </c>
      <c r="BH86" s="8">
        <v>14182305.767790115</v>
      </c>
      <c r="BI86" s="8">
        <v>75109463.528290108</v>
      </c>
      <c r="BJ86" s="8">
        <v>0</v>
      </c>
      <c r="BK86" s="8">
        <v>75109463.528290108</v>
      </c>
      <c r="BL86" s="8">
        <v>0</v>
      </c>
      <c r="BM86" s="8">
        <v>75109463.528290108</v>
      </c>
      <c r="BN86" s="8">
        <v>0</v>
      </c>
      <c r="BO86" s="8">
        <v>75109463.528290108</v>
      </c>
      <c r="BP86" s="9" t="s">
        <v>177</v>
      </c>
    </row>
    <row r="87" spans="1:68" ht="24.95" hidden="1" customHeight="1" outlineLevel="1" x14ac:dyDescent="0.25">
      <c r="A87" s="2">
        <v>6</v>
      </c>
      <c r="B87" s="2">
        <v>7</v>
      </c>
      <c r="C87" s="3" t="s">
        <v>230</v>
      </c>
      <c r="D87" s="11" t="s">
        <v>233</v>
      </c>
      <c r="E87" s="5" t="s">
        <v>234</v>
      </c>
      <c r="F87" s="5" t="s">
        <v>236</v>
      </c>
      <c r="G87" s="5" t="s">
        <v>237</v>
      </c>
      <c r="H87" s="5" t="s">
        <v>58</v>
      </c>
      <c r="I87" s="5" t="s">
        <v>64</v>
      </c>
      <c r="J87" s="5" t="s">
        <v>100</v>
      </c>
      <c r="K87" s="5" t="s">
        <v>50</v>
      </c>
      <c r="L87" s="6">
        <v>8345106.4717098875</v>
      </c>
      <c r="M87" s="6">
        <v>7093340.4717098875</v>
      </c>
      <c r="N87" s="6">
        <v>7093340.4717098875</v>
      </c>
      <c r="O87" s="6">
        <v>0</v>
      </c>
      <c r="P87" s="6">
        <v>0</v>
      </c>
      <c r="Q87" s="6">
        <v>0</v>
      </c>
      <c r="R87" s="7">
        <v>0.84999999649572877</v>
      </c>
      <c r="S87" s="6">
        <v>0</v>
      </c>
      <c r="T87" s="6">
        <v>1251766</v>
      </c>
      <c r="U87" s="6">
        <v>0</v>
      </c>
      <c r="V87" s="7">
        <v>0</v>
      </c>
      <c r="W87" s="6">
        <v>1251766</v>
      </c>
      <c r="X87" s="7">
        <v>0.15000000350427128</v>
      </c>
      <c r="Y87" s="6">
        <v>0</v>
      </c>
      <c r="Z87" s="7">
        <v>0</v>
      </c>
      <c r="AA87" s="6">
        <v>438841.53733455919</v>
      </c>
      <c r="AB87" s="7">
        <v>6.1866695823325407E-2</v>
      </c>
      <c r="AC87" s="8">
        <v>0</v>
      </c>
      <c r="AD87" s="8">
        <v>0</v>
      </c>
      <c r="AE87" s="8">
        <v>0</v>
      </c>
      <c r="AF87" s="8">
        <v>0</v>
      </c>
      <c r="AG87" s="8">
        <v>0</v>
      </c>
      <c r="AH87" s="8">
        <v>0</v>
      </c>
      <c r="AI87" s="8">
        <v>0</v>
      </c>
      <c r="AJ87" s="8">
        <v>0</v>
      </c>
      <c r="AK87" s="8">
        <v>0</v>
      </c>
      <c r="AL87" s="8">
        <v>0</v>
      </c>
      <c r="AM87" s="8">
        <v>0</v>
      </c>
      <c r="AN87" s="8">
        <v>0</v>
      </c>
      <c r="AO87" s="8">
        <v>0</v>
      </c>
      <c r="AP87" s="8">
        <v>0</v>
      </c>
      <c r="AQ87" s="8">
        <v>0</v>
      </c>
      <c r="AR87" s="8">
        <v>0</v>
      </c>
      <c r="AS87" s="8">
        <v>0</v>
      </c>
      <c r="AT87" s="8">
        <v>0</v>
      </c>
      <c r="AU87" s="8">
        <v>0</v>
      </c>
      <c r="AV87" s="8">
        <v>0</v>
      </c>
      <c r="AW87" s="8">
        <v>0</v>
      </c>
      <c r="AX87" s="8">
        <v>0</v>
      </c>
      <c r="AY87" s="8">
        <v>0</v>
      </c>
      <c r="AZ87" s="8">
        <v>0</v>
      </c>
      <c r="BA87" s="8">
        <v>0</v>
      </c>
      <c r="BB87" s="8">
        <v>0</v>
      </c>
      <c r="BC87" s="8">
        <v>0</v>
      </c>
      <c r="BD87" s="8">
        <v>0</v>
      </c>
      <c r="BE87" s="8">
        <v>0</v>
      </c>
      <c r="BF87" s="8">
        <v>1826535.1714653</v>
      </c>
      <c r="BG87" s="8">
        <v>1826535.1714653</v>
      </c>
      <c r="BH87" s="8">
        <v>3653070.3429305898</v>
      </c>
      <c r="BI87" s="8">
        <v>5479605.5143958898</v>
      </c>
      <c r="BJ87" s="8">
        <v>1613734.957314003</v>
      </c>
      <c r="BK87" s="8">
        <v>7093340.4717098931</v>
      </c>
      <c r="BL87" s="8">
        <v>0</v>
      </c>
      <c r="BM87" s="8">
        <v>7093340.4717098931</v>
      </c>
      <c r="BN87" s="8">
        <v>0</v>
      </c>
      <c r="BO87" s="8">
        <v>7093340.4717098931</v>
      </c>
      <c r="BP87" s="9" t="s">
        <v>177</v>
      </c>
    </row>
    <row r="88" spans="1:68" ht="84.95" customHeight="1" collapsed="1" x14ac:dyDescent="0.25">
      <c r="A88" s="2">
        <v>6</v>
      </c>
      <c r="B88" s="2">
        <v>7</v>
      </c>
      <c r="C88" s="2" t="s">
        <v>230</v>
      </c>
      <c r="D88" s="23" t="s">
        <v>483</v>
      </c>
      <c r="E88" s="5" t="s">
        <v>234</v>
      </c>
      <c r="F88" s="2"/>
      <c r="G88" s="9"/>
      <c r="H88" s="2"/>
      <c r="I88" s="2"/>
      <c r="J88" s="2" t="s">
        <v>100</v>
      </c>
      <c r="K88" s="2" t="s">
        <v>50</v>
      </c>
      <c r="L88" s="8">
        <v>96709182</v>
      </c>
      <c r="M88" s="8">
        <v>82202804</v>
      </c>
      <c r="N88" s="8">
        <v>82202804</v>
      </c>
      <c r="O88" s="8">
        <v>0</v>
      </c>
      <c r="P88" s="8">
        <v>0</v>
      </c>
      <c r="Q88" s="8">
        <v>0</v>
      </c>
      <c r="R88" s="10">
        <v>0.84999999276180416</v>
      </c>
      <c r="S88" s="8">
        <v>0</v>
      </c>
      <c r="T88" s="8">
        <v>14506378</v>
      </c>
      <c r="U88" s="8">
        <v>0</v>
      </c>
      <c r="V88" s="10">
        <v>0</v>
      </c>
      <c r="W88" s="8">
        <v>14506378</v>
      </c>
      <c r="X88" s="10">
        <v>0.15000000723819584</v>
      </c>
      <c r="Y88" s="8">
        <v>0</v>
      </c>
      <c r="Z88" s="10">
        <v>0</v>
      </c>
      <c r="AA88" s="8">
        <v>5085615.8708924372</v>
      </c>
      <c r="AB88" s="10">
        <v>6.1866695823325407E-2</v>
      </c>
      <c r="AC88" s="8">
        <v>0</v>
      </c>
      <c r="AD88" s="8">
        <v>0</v>
      </c>
      <c r="AE88" s="8">
        <v>0</v>
      </c>
      <c r="AF88" s="8">
        <v>0</v>
      </c>
      <c r="AG88" s="8">
        <v>0</v>
      </c>
      <c r="AH88" s="8">
        <v>0</v>
      </c>
      <c r="AI88" s="8">
        <v>0</v>
      </c>
      <c r="AJ88" s="8">
        <v>0</v>
      </c>
      <c r="AK88" s="8">
        <v>0</v>
      </c>
      <c r="AL88" s="8">
        <v>0</v>
      </c>
      <c r="AM88" s="8">
        <v>0</v>
      </c>
      <c r="AN88" s="8">
        <v>0</v>
      </c>
      <c r="AO88" s="8">
        <v>0</v>
      </c>
      <c r="AP88" s="8">
        <v>0</v>
      </c>
      <c r="AQ88" s="8">
        <v>10984574.564999999</v>
      </c>
      <c r="AR88" s="8">
        <v>10984574.564999999</v>
      </c>
      <c r="AS88" s="8">
        <v>0</v>
      </c>
      <c r="AT88" s="8">
        <v>10984574.564999999</v>
      </c>
      <c r="AU88" s="8">
        <v>0</v>
      </c>
      <c r="AV88" s="8">
        <v>10984574.564999999</v>
      </c>
      <c r="AW88" s="8">
        <v>0</v>
      </c>
      <c r="AX88" s="8">
        <v>10984574.564999999</v>
      </c>
      <c r="AY88" s="8">
        <v>0</v>
      </c>
      <c r="AZ88" s="8">
        <v>10984574.564999999</v>
      </c>
      <c r="BA88" s="8">
        <v>10984574.564999999</v>
      </c>
      <c r="BB88" s="8">
        <v>2738442.3055000002</v>
      </c>
      <c r="BC88" s="8">
        <v>13723016.8705</v>
      </c>
      <c r="BD88" s="8">
        <v>11568359.716</v>
      </c>
      <c r="BE88" s="8">
        <v>25291376.5865</v>
      </c>
      <c r="BF88" s="8">
        <v>37462316.345465295</v>
      </c>
      <c r="BG88" s="8">
        <v>62753692.931965299</v>
      </c>
      <c r="BH88" s="8">
        <v>17835376.110720705</v>
      </c>
      <c r="BI88" s="8">
        <v>80589069.042686</v>
      </c>
      <c r="BJ88" s="8">
        <v>1613734.957314003</v>
      </c>
      <c r="BK88" s="8">
        <v>82202804</v>
      </c>
      <c r="BL88" s="8">
        <v>0</v>
      </c>
      <c r="BM88" s="8">
        <v>82202804</v>
      </c>
      <c r="BN88" s="8">
        <v>0</v>
      </c>
      <c r="BO88" s="8">
        <v>82202804</v>
      </c>
      <c r="BP88" s="9"/>
    </row>
    <row r="89" spans="1:68" ht="24.95" hidden="1" customHeight="1" outlineLevel="1" x14ac:dyDescent="0.25">
      <c r="A89" s="2">
        <v>6</v>
      </c>
      <c r="B89" s="2">
        <v>7</v>
      </c>
      <c r="C89" s="3" t="s">
        <v>230</v>
      </c>
      <c r="D89" s="11" t="s">
        <v>238</v>
      </c>
      <c r="E89" s="5" t="s">
        <v>239</v>
      </c>
      <c r="F89" s="5" t="s">
        <v>240</v>
      </c>
      <c r="G89" s="5" t="s">
        <v>241</v>
      </c>
      <c r="H89" s="5" t="s">
        <v>58</v>
      </c>
      <c r="I89" s="5" t="s">
        <v>64</v>
      </c>
      <c r="J89" s="5" t="s">
        <v>100</v>
      </c>
      <c r="K89" s="5" t="s">
        <v>50</v>
      </c>
      <c r="L89" s="6">
        <v>54603886.512341797</v>
      </c>
      <c r="M89" s="6">
        <v>46413303.512341797</v>
      </c>
      <c r="N89" s="6">
        <v>46413303.512341797</v>
      </c>
      <c r="O89" s="6">
        <v>0</v>
      </c>
      <c r="P89" s="6">
        <v>0</v>
      </c>
      <c r="Q89" s="6">
        <v>0</v>
      </c>
      <c r="R89" s="7">
        <v>0.84999999957606076</v>
      </c>
      <c r="S89" s="6">
        <v>0</v>
      </c>
      <c r="T89" s="6">
        <v>8190583</v>
      </c>
      <c r="U89" s="6">
        <v>0</v>
      </c>
      <c r="V89" s="7">
        <v>0</v>
      </c>
      <c r="W89" s="6">
        <v>8190583</v>
      </c>
      <c r="X89" s="7">
        <v>0.15000000042393924</v>
      </c>
      <c r="Y89" s="6">
        <v>0</v>
      </c>
      <c r="Z89" s="7">
        <v>0</v>
      </c>
      <c r="AA89" s="6">
        <v>2871437.7305537309</v>
      </c>
      <c r="AB89" s="7">
        <v>6.1866695823325407E-2</v>
      </c>
      <c r="AC89" s="8">
        <v>0</v>
      </c>
      <c r="AD89" s="8">
        <v>0</v>
      </c>
      <c r="AE89" s="8">
        <v>0</v>
      </c>
      <c r="AF89" s="8">
        <v>0</v>
      </c>
      <c r="AG89" s="8">
        <v>0</v>
      </c>
      <c r="AH89" s="8">
        <v>0</v>
      </c>
      <c r="AI89" s="8">
        <v>0</v>
      </c>
      <c r="AJ89" s="8">
        <v>0</v>
      </c>
      <c r="AK89" s="8">
        <v>0</v>
      </c>
      <c r="AL89" s="8">
        <v>0</v>
      </c>
      <c r="AM89" s="8">
        <v>0</v>
      </c>
      <c r="AN89" s="8">
        <v>0</v>
      </c>
      <c r="AO89" s="8">
        <v>0</v>
      </c>
      <c r="AP89" s="8">
        <v>0</v>
      </c>
      <c r="AQ89" s="8">
        <v>0</v>
      </c>
      <c r="AR89" s="8">
        <v>0</v>
      </c>
      <c r="AS89" s="8">
        <v>0</v>
      </c>
      <c r="AT89" s="8">
        <v>0</v>
      </c>
      <c r="AU89" s="8">
        <v>0</v>
      </c>
      <c r="AV89" s="8">
        <v>0</v>
      </c>
      <c r="AW89" s="8">
        <v>0</v>
      </c>
      <c r="AX89" s="8">
        <v>0</v>
      </c>
      <c r="AY89" s="8">
        <v>0</v>
      </c>
      <c r="AZ89" s="8">
        <v>0</v>
      </c>
      <c r="BA89" s="8">
        <v>0</v>
      </c>
      <c r="BB89" s="8">
        <v>7004000</v>
      </c>
      <c r="BC89" s="8">
        <v>7004000</v>
      </c>
      <c r="BD89" s="8">
        <v>8755000</v>
      </c>
      <c r="BE89" s="8">
        <v>15759000</v>
      </c>
      <c r="BF89" s="8">
        <v>10506000</v>
      </c>
      <c r="BG89" s="8">
        <v>26265000</v>
      </c>
      <c r="BH89" s="8">
        <v>10506000</v>
      </c>
      <c r="BI89" s="8">
        <v>36771000</v>
      </c>
      <c r="BJ89" s="8">
        <v>7362600.8946297504</v>
      </c>
      <c r="BK89" s="8">
        <v>44133600.894629747</v>
      </c>
      <c r="BL89" s="8">
        <v>2279703.0685000001</v>
      </c>
      <c r="BM89" s="8">
        <v>46413303.963129744</v>
      </c>
      <c r="BN89" s="8">
        <v>0</v>
      </c>
      <c r="BO89" s="8">
        <v>46413303.963129744</v>
      </c>
      <c r="BP89" s="9" t="s">
        <v>177</v>
      </c>
    </row>
    <row r="90" spans="1:68" ht="24.95" hidden="1" customHeight="1" outlineLevel="1" x14ac:dyDescent="0.25">
      <c r="A90" s="2">
        <v>6</v>
      </c>
      <c r="B90" s="2">
        <v>7</v>
      </c>
      <c r="C90" s="3" t="s">
        <v>230</v>
      </c>
      <c r="D90" s="11" t="s">
        <v>238</v>
      </c>
      <c r="E90" s="5" t="s">
        <v>239</v>
      </c>
      <c r="F90" s="5" t="s">
        <v>242</v>
      </c>
      <c r="G90" s="5" t="s">
        <v>243</v>
      </c>
      <c r="H90" s="5" t="s">
        <v>58</v>
      </c>
      <c r="I90" s="5" t="s">
        <v>64</v>
      </c>
      <c r="J90" s="5" t="s">
        <v>100</v>
      </c>
      <c r="K90" s="5" t="s">
        <v>50</v>
      </c>
      <c r="L90" s="6">
        <v>44357210.487658188</v>
      </c>
      <c r="M90" s="6">
        <v>37703628.487658188</v>
      </c>
      <c r="N90" s="6">
        <v>37703628.487658188</v>
      </c>
      <c r="O90" s="6">
        <v>0</v>
      </c>
      <c r="P90" s="6">
        <v>0</v>
      </c>
      <c r="Q90" s="6">
        <v>0</v>
      </c>
      <c r="R90" s="7">
        <v>0.84999999037695861</v>
      </c>
      <c r="S90" s="6">
        <v>0</v>
      </c>
      <c r="T90" s="6">
        <v>6653582</v>
      </c>
      <c r="U90" s="6">
        <v>4620148</v>
      </c>
      <c r="V90" s="7">
        <v>0.10415776711850479</v>
      </c>
      <c r="W90" s="6">
        <v>2033434</v>
      </c>
      <c r="X90" s="7">
        <v>4.5842242504536584E-2</v>
      </c>
      <c r="Y90" s="6">
        <v>0</v>
      </c>
      <c r="Z90" s="7">
        <v>0</v>
      </c>
      <c r="AA90" s="6">
        <v>2332598.9150816156</v>
      </c>
      <c r="AB90" s="7">
        <v>6.1866695823325407E-2</v>
      </c>
      <c r="AC90" s="8">
        <v>0</v>
      </c>
      <c r="AD90" s="8">
        <v>0</v>
      </c>
      <c r="AE90" s="8">
        <v>0</v>
      </c>
      <c r="AF90" s="8">
        <v>0</v>
      </c>
      <c r="AG90" s="8">
        <v>0</v>
      </c>
      <c r="AH90" s="8">
        <v>0</v>
      </c>
      <c r="AI90" s="8">
        <v>0</v>
      </c>
      <c r="AJ90" s="8">
        <v>0</v>
      </c>
      <c r="AK90" s="8">
        <v>0</v>
      </c>
      <c r="AL90" s="8">
        <v>0</v>
      </c>
      <c r="AM90" s="8">
        <v>0</v>
      </c>
      <c r="AN90" s="8">
        <v>0</v>
      </c>
      <c r="AO90" s="8">
        <v>0</v>
      </c>
      <c r="AP90" s="8">
        <v>0</v>
      </c>
      <c r="AQ90" s="8">
        <v>0</v>
      </c>
      <c r="AR90" s="8">
        <v>0</v>
      </c>
      <c r="AS90" s="8">
        <v>0</v>
      </c>
      <c r="AT90" s="8">
        <v>0</v>
      </c>
      <c r="AU90" s="8">
        <v>0</v>
      </c>
      <c r="AV90" s="8">
        <v>0</v>
      </c>
      <c r="AW90" s="8">
        <v>0</v>
      </c>
      <c r="AX90" s="8">
        <v>0</v>
      </c>
      <c r="AY90" s="8">
        <v>0</v>
      </c>
      <c r="AZ90" s="8">
        <v>0</v>
      </c>
      <c r="BA90" s="8">
        <v>0</v>
      </c>
      <c r="BB90" s="8">
        <v>721296.4104062533</v>
      </c>
      <c r="BC90" s="8">
        <v>721296.4104062533</v>
      </c>
      <c r="BD90" s="8">
        <v>3726505.7217688905</v>
      </c>
      <c r="BE90" s="8">
        <v>4447802.1321751438</v>
      </c>
      <c r="BF90" s="8">
        <v>8442455.4579136688</v>
      </c>
      <c r="BG90" s="8">
        <v>12890257.590088813</v>
      </c>
      <c r="BH90" s="8">
        <v>8571020.7698149867</v>
      </c>
      <c r="BI90" s="8">
        <v>21461278.359903798</v>
      </c>
      <c r="BJ90" s="8">
        <v>7439911.7971543968</v>
      </c>
      <c r="BK90" s="8">
        <v>28901190.157058194</v>
      </c>
      <c r="BL90" s="8">
        <v>8571020.7698149867</v>
      </c>
      <c r="BM90" s="8">
        <v>37472210.926873177</v>
      </c>
      <c r="BN90" s="8">
        <v>231417.56078500464</v>
      </c>
      <c r="BO90" s="8">
        <v>37703628.48765818</v>
      </c>
      <c r="BP90" s="9" t="s">
        <v>177</v>
      </c>
    </row>
    <row r="91" spans="1:68" ht="84.95" customHeight="1" collapsed="1" x14ac:dyDescent="0.25">
      <c r="A91" s="2">
        <v>6</v>
      </c>
      <c r="B91" s="2">
        <v>7</v>
      </c>
      <c r="C91" s="2" t="s">
        <v>230</v>
      </c>
      <c r="D91" s="23" t="s">
        <v>484</v>
      </c>
      <c r="E91" s="5" t="s">
        <v>239</v>
      </c>
      <c r="F91" s="2"/>
      <c r="G91" s="9"/>
      <c r="H91" s="2"/>
      <c r="I91" s="2"/>
      <c r="J91" s="2" t="s">
        <v>100</v>
      </c>
      <c r="K91" s="2" t="s">
        <v>50</v>
      </c>
      <c r="L91" s="8">
        <v>98961096.999999985</v>
      </c>
      <c r="M91" s="8">
        <v>84116931.999999985</v>
      </c>
      <c r="N91" s="8">
        <v>84116931.999999985</v>
      </c>
      <c r="O91" s="8">
        <v>0</v>
      </c>
      <c r="P91" s="8">
        <v>0</v>
      </c>
      <c r="Q91" s="8">
        <v>0</v>
      </c>
      <c r="R91" s="10">
        <v>0.84999999545275851</v>
      </c>
      <c r="S91" s="8">
        <v>0</v>
      </c>
      <c r="T91" s="8">
        <v>14844165</v>
      </c>
      <c r="U91" s="8">
        <v>4620148</v>
      </c>
      <c r="V91" s="10">
        <v>4.6686507527296313E-2</v>
      </c>
      <c r="W91" s="8">
        <v>10224017</v>
      </c>
      <c r="X91" s="10">
        <v>0.10331349701994513</v>
      </c>
      <c r="Y91" s="8">
        <v>0</v>
      </c>
      <c r="Z91" s="10">
        <v>0</v>
      </c>
      <c r="AA91" s="8">
        <v>5204036.645635346</v>
      </c>
      <c r="AB91" s="10">
        <v>6.18666958233254E-2</v>
      </c>
      <c r="AC91" s="8">
        <v>0</v>
      </c>
      <c r="AD91" s="8">
        <v>0</v>
      </c>
      <c r="AE91" s="8">
        <v>0</v>
      </c>
      <c r="AF91" s="8">
        <v>0</v>
      </c>
      <c r="AG91" s="8">
        <v>0</v>
      </c>
      <c r="AH91" s="8">
        <v>0</v>
      </c>
      <c r="AI91" s="8">
        <v>0</v>
      </c>
      <c r="AJ91" s="8">
        <v>0</v>
      </c>
      <c r="AK91" s="8">
        <v>0</v>
      </c>
      <c r="AL91" s="8">
        <v>0</v>
      </c>
      <c r="AM91" s="8">
        <v>0</v>
      </c>
      <c r="AN91" s="8">
        <v>0</v>
      </c>
      <c r="AO91" s="8">
        <v>0</v>
      </c>
      <c r="AP91" s="8">
        <v>0</v>
      </c>
      <c r="AQ91" s="8">
        <v>0</v>
      </c>
      <c r="AR91" s="8">
        <v>0</v>
      </c>
      <c r="AS91" s="8">
        <v>0</v>
      </c>
      <c r="AT91" s="8">
        <v>0</v>
      </c>
      <c r="AU91" s="8">
        <v>0</v>
      </c>
      <c r="AV91" s="8">
        <v>0</v>
      </c>
      <c r="AW91" s="8">
        <v>0</v>
      </c>
      <c r="AX91" s="8">
        <v>0</v>
      </c>
      <c r="AY91" s="8">
        <v>0</v>
      </c>
      <c r="AZ91" s="8">
        <v>0</v>
      </c>
      <c r="BA91" s="8">
        <v>0</v>
      </c>
      <c r="BB91" s="8">
        <v>7725296.4104062533</v>
      </c>
      <c r="BC91" s="8">
        <v>7725296.4104062533</v>
      </c>
      <c r="BD91" s="8">
        <v>12481505.72176889</v>
      </c>
      <c r="BE91" s="8">
        <v>20206802.132175144</v>
      </c>
      <c r="BF91" s="8">
        <v>18948455.457913667</v>
      </c>
      <c r="BG91" s="8">
        <v>39155257.590088814</v>
      </c>
      <c r="BH91" s="8">
        <v>19077020.769814987</v>
      </c>
      <c r="BI91" s="8">
        <v>58232278.359903798</v>
      </c>
      <c r="BJ91" s="8">
        <v>14802512.691784147</v>
      </c>
      <c r="BK91" s="8">
        <v>73034791.051687941</v>
      </c>
      <c r="BL91" s="8">
        <v>10850723.838314988</v>
      </c>
      <c r="BM91" s="8">
        <v>83885514.890002921</v>
      </c>
      <c r="BN91" s="8">
        <v>231417.56078500464</v>
      </c>
      <c r="BO91" s="8">
        <v>84116932.450787932</v>
      </c>
      <c r="BP91" s="9"/>
    </row>
    <row r="92" spans="1:68" ht="84.95" customHeight="1" x14ac:dyDescent="0.25">
      <c r="A92" s="2">
        <v>6</v>
      </c>
      <c r="B92" s="2">
        <v>7</v>
      </c>
      <c r="C92" s="2" t="s">
        <v>230</v>
      </c>
      <c r="D92" s="23" t="s">
        <v>485</v>
      </c>
      <c r="E92" s="5" t="s">
        <v>244</v>
      </c>
      <c r="F92" s="5" t="s">
        <v>58</v>
      </c>
      <c r="G92" s="5" t="s">
        <v>58</v>
      </c>
      <c r="H92" s="5" t="s">
        <v>58</v>
      </c>
      <c r="I92" s="5" t="s">
        <v>64</v>
      </c>
      <c r="J92" s="5" t="s">
        <v>100</v>
      </c>
      <c r="K92" s="5" t="s">
        <v>50</v>
      </c>
      <c r="L92" s="6">
        <v>256999769</v>
      </c>
      <c r="M92" s="6">
        <v>218449803</v>
      </c>
      <c r="N92" s="6">
        <v>218449803</v>
      </c>
      <c r="O92" s="6">
        <v>0</v>
      </c>
      <c r="P92" s="6">
        <v>0</v>
      </c>
      <c r="Q92" s="6">
        <v>0</v>
      </c>
      <c r="R92" s="7">
        <v>0.84999999747081489</v>
      </c>
      <c r="S92" s="6">
        <v>0</v>
      </c>
      <c r="T92" s="6">
        <v>38549966</v>
      </c>
      <c r="U92" s="6">
        <v>38549966</v>
      </c>
      <c r="V92" s="7">
        <v>0.15000000252918516</v>
      </c>
      <c r="W92" s="6">
        <v>0</v>
      </c>
      <c r="X92" s="7">
        <v>0</v>
      </c>
      <c r="Y92" s="6">
        <v>0</v>
      </c>
      <c r="Z92" s="7">
        <v>0</v>
      </c>
      <c r="AA92" s="6">
        <v>13514767.514866358</v>
      </c>
      <c r="AB92" s="7">
        <v>6.1866695823325407E-2</v>
      </c>
      <c r="AC92" s="8">
        <v>37121781.340000004</v>
      </c>
      <c r="AD92" s="8">
        <v>2461283.0971991699</v>
      </c>
      <c r="AE92" s="8">
        <v>18837051.2665</v>
      </c>
      <c r="AF92" s="8">
        <v>21298334.363699168</v>
      </c>
      <c r="AG92" s="8">
        <v>15000000</v>
      </c>
      <c r="AH92" s="8">
        <v>36298334.363699168</v>
      </c>
      <c r="AI92" s="8">
        <v>0</v>
      </c>
      <c r="AJ92" s="8">
        <v>36298334.363699168</v>
      </c>
      <c r="AK92" s="8">
        <v>7741010.2410499994</v>
      </c>
      <c r="AL92" s="8">
        <v>44039344.604749165</v>
      </c>
      <c r="AM92" s="8">
        <v>1382515.0084000002</v>
      </c>
      <c r="AN92" s="8">
        <v>45421859.613149166</v>
      </c>
      <c r="AO92" s="8">
        <v>0</v>
      </c>
      <c r="AP92" s="8">
        <v>45421859.613149166</v>
      </c>
      <c r="AQ92" s="8">
        <v>8104082.21875</v>
      </c>
      <c r="AR92" s="8">
        <v>53525941.831899166</v>
      </c>
      <c r="AS92" s="8">
        <v>0</v>
      </c>
      <c r="AT92" s="8">
        <v>53525941.831899166</v>
      </c>
      <c r="AU92" s="8">
        <v>0</v>
      </c>
      <c r="AV92" s="8">
        <v>53525941.831899166</v>
      </c>
      <c r="AW92" s="8">
        <v>12579183.2041</v>
      </c>
      <c r="AX92" s="8">
        <v>66105125.035999164</v>
      </c>
      <c r="AY92" s="8">
        <v>2790856.3462499999</v>
      </c>
      <c r="AZ92" s="8">
        <v>68895981.382249162</v>
      </c>
      <c r="BA92" s="8">
        <v>106017762.72224917</v>
      </c>
      <c r="BB92" s="8">
        <v>90928400.87553516</v>
      </c>
      <c r="BC92" s="8">
        <v>196946163.59778434</v>
      </c>
      <c r="BD92" s="8">
        <v>12702968.836602166</v>
      </c>
      <c r="BE92" s="8">
        <v>209649132.43438649</v>
      </c>
      <c r="BF92" s="8">
        <v>8576560.6716713421</v>
      </c>
      <c r="BG92" s="8">
        <v>218225693.10605782</v>
      </c>
      <c r="BH92" s="8">
        <v>224109.89394215835</v>
      </c>
      <c r="BI92" s="8">
        <v>218449802.99999997</v>
      </c>
      <c r="BJ92" s="8">
        <v>0</v>
      </c>
      <c r="BK92" s="8">
        <v>218449802.99999997</v>
      </c>
      <c r="BL92" s="8">
        <v>0</v>
      </c>
      <c r="BM92" s="8">
        <v>218449802.99999997</v>
      </c>
      <c r="BN92" s="8">
        <v>0</v>
      </c>
      <c r="BO92" s="8">
        <v>218449802.99999997</v>
      </c>
      <c r="BP92" s="9" t="s">
        <v>245</v>
      </c>
    </row>
    <row r="93" spans="1:68" ht="24.95" hidden="1" customHeight="1" outlineLevel="1" x14ac:dyDescent="0.25">
      <c r="A93" s="2">
        <v>6</v>
      </c>
      <c r="B93" s="2">
        <v>7</v>
      </c>
      <c r="C93" s="3" t="s">
        <v>246</v>
      </c>
      <c r="D93" s="11" t="s">
        <v>247</v>
      </c>
      <c r="E93" s="5" t="s">
        <v>248</v>
      </c>
      <c r="F93" s="5" t="s">
        <v>249</v>
      </c>
      <c r="G93" s="5" t="s">
        <v>250</v>
      </c>
      <c r="H93" s="5" t="s">
        <v>58</v>
      </c>
      <c r="I93" s="5" t="s">
        <v>64</v>
      </c>
      <c r="J93" s="5" t="s">
        <v>100</v>
      </c>
      <c r="K93" s="5" t="s">
        <v>50</v>
      </c>
      <c r="L93" s="6">
        <v>407810999</v>
      </c>
      <c r="M93" s="6">
        <v>346639348.33333331</v>
      </c>
      <c r="N93" s="6">
        <v>346639348.33333331</v>
      </c>
      <c r="O93" s="6">
        <v>0</v>
      </c>
      <c r="P93" s="6">
        <v>0</v>
      </c>
      <c r="Q93" s="6">
        <v>0</v>
      </c>
      <c r="R93" s="7">
        <v>0.84999999799743831</v>
      </c>
      <c r="S93" s="6">
        <v>0</v>
      </c>
      <c r="T93" s="6">
        <v>61171650.666666687</v>
      </c>
      <c r="U93" s="6">
        <v>0</v>
      </c>
      <c r="V93" s="7">
        <v>0</v>
      </c>
      <c r="W93" s="6">
        <v>0</v>
      </c>
      <c r="X93" s="7">
        <v>0</v>
      </c>
      <c r="Y93" s="6">
        <v>61171650.666666687</v>
      </c>
      <c r="Z93" s="7">
        <v>0.15000000200256169</v>
      </c>
      <c r="AA93" s="6">
        <v>21445431.123734072</v>
      </c>
      <c r="AB93" s="7">
        <v>6.1866695823325407E-2</v>
      </c>
      <c r="AC93" s="8">
        <v>0</v>
      </c>
      <c r="AD93" s="8">
        <v>0</v>
      </c>
      <c r="AE93" s="8">
        <v>0</v>
      </c>
      <c r="AF93" s="8">
        <v>0</v>
      </c>
      <c r="AG93" s="8">
        <v>0</v>
      </c>
      <c r="AH93" s="8">
        <v>0</v>
      </c>
      <c r="AI93" s="8">
        <v>0</v>
      </c>
      <c r="AJ93" s="8">
        <v>0</v>
      </c>
      <c r="AK93" s="8">
        <v>0</v>
      </c>
      <c r="AL93" s="8">
        <v>0</v>
      </c>
      <c r="AM93" s="8">
        <v>0</v>
      </c>
      <c r="AN93" s="8">
        <v>0</v>
      </c>
      <c r="AO93" s="8">
        <v>0</v>
      </c>
      <c r="AP93" s="8">
        <v>0</v>
      </c>
      <c r="AQ93" s="8">
        <v>0</v>
      </c>
      <c r="AR93" s="8">
        <v>0</v>
      </c>
      <c r="AS93" s="8">
        <v>0</v>
      </c>
      <c r="AT93" s="8">
        <v>0</v>
      </c>
      <c r="AU93" s="8">
        <v>0</v>
      </c>
      <c r="AV93" s="8">
        <v>0</v>
      </c>
      <c r="AW93" s="8">
        <v>0</v>
      </c>
      <c r="AX93" s="8">
        <v>0</v>
      </c>
      <c r="AY93" s="8">
        <v>0</v>
      </c>
      <c r="AZ93" s="8">
        <v>0</v>
      </c>
      <c r="BA93" s="8">
        <v>0</v>
      </c>
      <c r="BB93" s="8">
        <v>0</v>
      </c>
      <c r="BC93" s="8">
        <v>0</v>
      </c>
      <c r="BD93" s="8">
        <v>35703852.843999997</v>
      </c>
      <c r="BE93" s="8">
        <v>35703852.843999997</v>
      </c>
      <c r="BF93" s="8">
        <v>64266935.119199999</v>
      </c>
      <c r="BG93" s="8">
        <v>99970787.963200003</v>
      </c>
      <c r="BH93" s="8">
        <v>64266935.119199999</v>
      </c>
      <c r="BI93" s="8">
        <v>164237723.08239999</v>
      </c>
      <c r="BJ93" s="8">
        <v>64266935.119199999</v>
      </c>
      <c r="BK93" s="8">
        <v>228504658.20159999</v>
      </c>
      <c r="BL93" s="8">
        <v>53867754.669200003</v>
      </c>
      <c r="BM93" s="8">
        <v>282372412.87080002</v>
      </c>
      <c r="BN93" s="8">
        <v>64266935.119199999</v>
      </c>
      <c r="BO93" s="8">
        <v>346639347.99000001</v>
      </c>
      <c r="BP93" s="9" t="s">
        <v>177</v>
      </c>
    </row>
    <row r="94" spans="1:68" ht="24.95" hidden="1" customHeight="1" outlineLevel="1" x14ac:dyDescent="0.25">
      <c r="A94" s="2">
        <v>6</v>
      </c>
      <c r="B94" s="2">
        <v>7</v>
      </c>
      <c r="C94" s="3" t="s">
        <v>246</v>
      </c>
      <c r="D94" s="11" t="s">
        <v>247</v>
      </c>
      <c r="E94" s="5" t="s">
        <v>248</v>
      </c>
      <c r="F94" s="5" t="s">
        <v>251</v>
      </c>
      <c r="G94" s="5" t="s">
        <v>252</v>
      </c>
      <c r="H94" s="5" t="s">
        <v>58</v>
      </c>
      <c r="I94" s="5" t="s">
        <v>64</v>
      </c>
      <c r="J94" s="5" t="s">
        <v>100</v>
      </c>
      <c r="K94" s="5" t="s">
        <v>50</v>
      </c>
      <c r="L94" s="6">
        <v>126221197.25490201</v>
      </c>
      <c r="M94" s="6">
        <v>107288017.6666667</v>
      </c>
      <c r="N94" s="6">
        <v>107288017.6666667</v>
      </c>
      <c r="O94" s="6">
        <v>0</v>
      </c>
      <c r="P94" s="6">
        <v>0</v>
      </c>
      <c r="Q94" s="6">
        <v>0</v>
      </c>
      <c r="R94" s="7">
        <v>0.85</v>
      </c>
      <c r="S94" s="6">
        <v>0</v>
      </c>
      <c r="T94" s="6">
        <v>18933179.5882353</v>
      </c>
      <c r="U94" s="6">
        <v>0</v>
      </c>
      <c r="V94" s="7">
        <v>0</v>
      </c>
      <c r="W94" s="6">
        <v>0</v>
      </c>
      <c r="X94" s="7">
        <v>0</v>
      </c>
      <c r="Y94" s="6">
        <v>18933179.5882353</v>
      </c>
      <c r="Z94" s="7">
        <v>0.15</v>
      </c>
      <c r="AA94" s="6">
        <v>6637555.1544712316</v>
      </c>
      <c r="AB94" s="7">
        <v>6.1866695823325407E-2</v>
      </c>
      <c r="AC94" s="8">
        <v>0</v>
      </c>
      <c r="AD94" s="8">
        <v>0</v>
      </c>
      <c r="AE94" s="8">
        <v>0</v>
      </c>
      <c r="AF94" s="8">
        <v>0</v>
      </c>
      <c r="AG94" s="8">
        <v>0</v>
      </c>
      <c r="AH94" s="8">
        <v>0</v>
      </c>
      <c r="AI94" s="8">
        <v>0</v>
      </c>
      <c r="AJ94" s="8">
        <v>0</v>
      </c>
      <c r="AK94" s="8">
        <v>0</v>
      </c>
      <c r="AL94" s="8">
        <v>0</v>
      </c>
      <c r="AM94" s="8">
        <v>0</v>
      </c>
      <c r="AN94" s="8">
        <v>0</v>
      </c>
      <c r="AO94" s="8">
        <v>0</v>
      </c>
      <c r="AP94" s="8">
        <v>0</v>
      </c>
      <c r="AQ94" s="8">
        <v>0</v>
      </c>
      <c r="AR94" s="8">
        <v>0</v>
      </c>
      <c r="AS94" s="8">
        <v>0</v>
      </c>
      <c r="AT94" s="8">
        <v>0</v>
      </c>
      <c r="AU94" s="8">
        <v>0</v>
      </c>
      <c r="AV94" s="8">
        <v>0</v>
      </c>
      <c r="AW94" s="8">
        <v>0</v>
      </c>
      <c r="AX94" s="8">
        <v>0</v>
      </c>
      <c r="AY94" s="8">
        <v>0</v>
      </c>
      <c r="AZ94" s="8">
        <v>0</v>
      </c>
      <c r="BA94" s="8">
        <v>0</v>
      </c>
      <c r="BB94" s="8">
        <v>24426450</v>
      </c>
      <c r="BC94" s="8">
        <v>24426450</v>
      </c>
      <c r="BD94" s="8">
        <v>28786440</v>
      </c>
      <c r="BE94" s="8">
        <v>53212890</v>
      </c>
      <c r="BF94" s="8">
        <v>34564740</v>
      </c>
      <c r="BG94" s="8">
        <v>87777630</v>
      </c>
      <c r="BH94" s="8">
        <v>11487608.540000001</v>
      </c>
      <c r="BI94" s="8">
        <v>99265238.540000007</v>
      </c>
      <c r="BJ94" s="8">
        <v>8022779.47000001</v>
      </c>
      <c r="BK94" s="8">
        <v>107288018.01000002</v>
      </c>
      <c r="BL94" s="8">
        <v>0</v>
      </c>
      <c r="BM94" s="8">
        <v>107288018.01000002</v>
      </c>
      <c r="BN94" s="8">
        <v>0</v>
      </c>
      <c r="BO94" s="8">
        <v>107288018.01000002</v>
      </c>
      <c r="BP94" s="9" t="s">
        <v>177</v>
      </c>
    </row>
    <row r="95" spans="1:68" ht="84.95" customHeight="1" collapsed="1" x14ac:dyDescent="0.25">
      <c r="A95" s="2">
        <v>6</v>
      </c>
      <c r="B95" s="2">
        <v>7</v>
      </c>
      <c r="C95" s="2" t="s">
        <v>246</v>
      </c>
      <c r="D95" s="23" t="s">
        <v>486</v>
      </c>
      <c r="E95" s="5" t="s">
        <v>248</v>
      </c>
      <c r="F95" s="2"/>
      <c r="G95" s="9"/>
      <c r="H95" s="2"/>
      <c r="I95" s="2"/>
      <c r="J95" s="2" t="s">
        <v>100</v>
      </c>
      <c r="K95" s="2" t="s">
        <v>50</v>
      </c>
      <c r="L95" s="8">
        <v>534032196.25490201</v>
      </c>
      <c r="M95" s="8">
        <v>453927366</v>
      </c>
      <c r="N95" s="8">
        <v>453927366</v>
      </c>
      <c r="O95" s="8">
        <v>0</v>
      </c>
      <c r="P95" s="8">
        <v>0</v>
      </c>
      <c r="Q95" s="8">
        <v>0</v>
      </c>
      <c r="R95" s="10">
        <v>0.8499999984707538</v>
      </c>
      <c r="S95" s="8">
        <v>0</v>
      </c>
      <c r="T95" s="8">
        <v>80104830.25490199</v>
      </c>
      <c r="U95" s="8">
        <v>0</v>
      </c>
      <c r="V95" s="10">
        <v>0</v>
      </c>
      <c r="W95" s="8">
        <v>0</v>
      </c>
      <c r="X95" s="10">
        <v>0</v>
      </c>
      <c r="Y95" s="8">
        <v>80104830.25490199</v>
      </c>
      <c r="Z95" s="10">
        <v>0.15000000152924617</v>
      </c>
      <c r="AA95" s="8">
        <v>28082986.278205305</v>
      </c>
      <c r="AB95" s="10">
        <v>6.1866695823325414E-2</v>
      </c>
      <c r="AC95" s="8">
        <v>0</v>
      </c>
      <c r="AD95" s="8">
        <v>0</v>
      </c>
      <c r="AE95" s="8">
        <v>0</v>
      </c>
      <c r="AF95" s="8">
        <v>0</v>
      </c>
      <c r="AG95" s="8">
        <v>0</v>
      </c>
      <c r="AH95" s="8">
        <v>0</v>
      </c>
      <c r="AI95" s="8">
        <v>0</v>
      </c>
      <c r="AJ95" s="8">
        <v>0</v>
      </c>
      <c r="AK95" s="8">
        <v>0</v>
      </c>
      <c r="AL95" s="8">
        <v>0</v>
      </c>
      <c r="AM95" s="8">
        <v>0</v>
      </c>
      <c r="AN95" s="8">
        <v>0</v>
      </c>
      <c r="AO95" s="8">
        <v>0</v>
      </c>
      <c r="AP95" s="8">
        <v>0</v>
      </c>
      <c r="AQ95" s="8">
        <v>0</v>
      </c>
      <c r="AR95" s="8">
        <v>0</v>
      </c>
      <c r="AS95" s="8">
        <v>0</v>
      </c>
      <c r="AT95" s="8">
        <v>0</v>
      </c>
      <c r="AU95" s="8">
        <v>0</v>
      </c>
      <c r="AV95" s="8">
        <v>0</v>
      </c>
      <c r="AW95" s="8">
        <v>0</v>
      </c>
      <c r="AX95" s="8">
        <v>0</v>
      </c>
      <c r="AY95" s="8">
        <v>0</v>
      </c>
      <c r="AZ95" s="8">
        <v>0</v>
      </c>
      <c r="BA95" s="8">
        <v>0</v>
      </c>
      <c r="BB95" s="8">
        <v>24426450</v>
      </c>
      <c r="BC95" s="8">
        <v>24426450</v>
      </c>
      <c r="BD95" s="8">
        <v>64490292.843999997</v>
      </c>
      <c r="BE95" s="8">
        <v>88916742.843999997</v>
      </c>
      <c r="BF95" s="8">
        <v>98831675.119199991</v>
      </c>
      <c r="BG95" s="8">
        <v>187748417.9632</v>
      </c>
      <c r="BH95" s="8">
        <v>75754543.659199998</v>
      </c>
      <c r="BI95" s="8">
        <v>263502961.62239999</v>
      </c>
      <c r="BJ95" s="8">
        <v>72289714.589200005</v>
      </c>
      <c r="BK95" s="8">
        <v>335792676.21160001</v>
      </c>
      <c r="BL95" s="8">
        <v>53867754.669200003</v>
      </c>
      <c r="BM95" s="8">
        <v>389660430.88080001</v>
      </c>
      <c r="BN95" s="8">
        <v>64266935.119199999</v>
      </c>
      <c r="BO95" s="8">
        <v>453927366</v>
      </c>
      <c r="BP95" s="9"/>
    </row>
    <row r="96" spans="1:68" ht="84.95" customHeight="1" x14ac:dyDescent="0.25">
      <c r="A96" s="2">
        <v>6</v>
      </c>
      <c r="B96" s="2">
        <v>7</v>
      </c>
      <c r="C96" s="2" t="s">
        <v>253</v>
      </c>
      <c r="D96" s="23" t="s">
        <v>487</v>
      </c>
      <c r="E96" s="5" t="s">
        <v>254</v>
      </c>
      <c r="F96" s="5" t="s">
        <v>58</v>
      </c>
      <c r="G96" s="5" t="s">
        <v>58</v>
      </c>
      <c r="H96" s="5" t="s">
        <v>58</v>
      </c>
      <c r="I96" s="5" t="s">
        <v>64</v>
      </c>
      <c r="J96" s="5" t="s">
        <v>100</v>
      </c>
      <c r="K96" s="5" t="s">
        <v>47</v>
      </c>
      <c r="L96" s="6">
        <v>277032428</v>
      </c>
      <c r="M96" s="6">
        <v>235477563</v>
      </c>
      <c r="N96" s="6">
        <v>0</v>
      </c>
      <c r="O96" s="6">
        <v>235477563</v>
      </c>
      <c r="P96" s="6">
        <v>0</v>
      </c>
      <c r="Q96" s="6">
        <v>0</v>
      </c>
      <c r="R96" s="7">
        <v>0.84999999711225138</v>
      </c>
      <c r="S96" s="6">
        <v>0</v>
      </c>
      <c r="T96" s="6">
        <v>41554865</v>
      </c>
      <c r="U96" s="6">
        <v>41554865</v>
      </c>
      <c r="V96" s="7">
        <v>0.15000000288774859</v>
      </c>
      <c r="W96" s="6">
        <v>0</v>
      </c>
      <c r="X96" s="7">
        <v>0</v>
      </c>
      <c r="Y96" s="6">
        <v>0</v>
      </c>
      <c r="Z96" s="7">
        <v>0</v>
      </c>
      <c r="AA96" s="6">
        <v>14363011</v>
      </c>
      <c r="AB96" s="7">
        <v>6.0995242251594049E-2</v>
      </c>
      <c r="AC96" s="8">
        <v>0</v>
      </c>
      <c r="AD96" s="8">
        <v>0</v>
      </c>
      <c r="AE96" s="8">
        <v>0</v>
      </c>
      <c r="AF96" s="8">
        <v>0</v>
      </c>
      <c r="AG96" s="8">
        <v>0</v>
      </c>
      <c r="AH96" s="8">
        <v>0</v>
      </c>
      <c r="AI96" s="8">
        <v>0</v>
      </c>
      <c r="AJ96" s="8">
        <v>0</v>
      </c>
      <c r="AK96" s="8">
        <v>0</v>
      </c>
      <c r="AL96" s="8">
        <v>0</v>
      </c>
      <c r="AM96" s="8">
        <v>0</v>
      </c>
      <c r="AN96" s="8">
        <v>0</v>
      </c>
      <c r="AO96" s="8">
        <v>0</v>
      </c>
      <c r="AP96" s="8">
        <v>0</v>
      </c>
      <c r="AQ96" s="8">
        <v>18882347.728</v>
      </c>
      <c r="AR96" s="8">
        <v>18882347.728</v>
      </c>
      <c r="AS96" s="8">
        <v>14903958.848000001</v>
      </c>
      <c r="AT96" s="8">
        <v>33786306.576000005</v>
      </c>
      <c r="AU96" s="8">
        <v>12706103.120000001</v>
      </c>
      <c r="AV96" s="8">
        <v>46492409.69600001</v>
      </c>
      <c r="AW96" s="8">
        <v>12964733.632000001</v>
      </c>
      <c r="AX96" s="8">
        <v>59457143.328000009</v>
      </c>
      <c r="AY96" s="8">
        <v>11036991.464034654</v>
      </c>
      <c r="AZ96" s="8">
        <v>70494134.792034656</v>
      </c>
      <c r="BA96" s="8">
        <v>70494134.792034656</v>
      </c>
      <c r="BB96" s="8">
        <v>93733360.327681795</v>
      </c>
      <c r="BC96" s="8">
        <v>164227495.11971647</v>
      </c>
      <c r="BD96" s="8">
        <v>63066323.726311542</v>
      </c>
      <c r="BE96" s="8">
        <v>227293818.846028</v>
      </c>
      <c r="BF96" s="8">
        <v>7517543.9250287954</v>
      </c>
      <c r="BG96" s="8">
        <v>234811362.7710568</v>
      </c>
      <c r="BH96" s="8">
        <v>666200.22894318495</v>
      </c>
      <c r="BI96" s="8">
        <v>235477563</v>
      </c>
      <c r="BJ96" s="8">
        <v>0</v>
      </c>
      <c r="BK96" s="8">
        <v>235477563</v>
      </c>
      <c r="BL96" s="8">
        <v>0</v>
      </c>
      <c r="BM96" s="8">
        <v>235477563</v>
      </c>
      <c r="BN96" s="8">
        <v>0</v>
      </c>
      <c r="BO96" s="8">
        <v>235477563</v>
      </c>
      <c r="BP96" s="9" t="s">
        <v>255</v>
      </c>
    </row>
    <row r="97" spans="1:68" ht="84.95" customHeight="1" x14ac:dyDescent="0.25">
      <c r="A97" s="2">
        <v>7</v>
      </c>
      <c r="B97" s="2">
        <v>8</v>
      </c>
      <c r="C97" s="2" t="s">
        <v>256</v>
      </c>
      <c r="D97" s="23" t="s">
        <v>488</v>
      </c>
      <c r="E97" s="5" t="s">
        <v>257</v>
      </c>
      <c r="F97" s="5" t="s">
        <v>58</v>
      </c>
      <c r="G97" s="5" t="s">
        <v>58</v>
      </c>
      <c r="H97" s="5" t="s">
        <v>58</v>
      </c>
      <c r="I97" s="5" t="s">
        <v>64</v>
      </c>
      <c r="J97" s="5" t="s">
        <v>258</v>
      </c>
      <c r="K97" s="5" t="s">
        <v>48</v>
      </c>
      <c r="L97" s="6">
        <v>96428049</v>
      </c>
      <c r="M97" s="6">
        <v>81963841</v>
      </c>
      <c r="N97" s="6">
        <v>0</v>
      </c>
      <c r="O97" s="6">
        <v>0</v>
      </c>
      <c r="P97" s="6">
        <v>81963841</v>
      </c>
      <c r="Q97" s="6">
        <v>0</v>
      </c>
      <c r="R97" s="7">
        <v>0.84999999325922271</v>
      </c>
      <c r="S97" s="6">
        <v>0</v>
      </c>
      <c r="T97" s="6">
        <v>14464208</v>
      </c>
      <c r="U97" s="6">
        <v>12185719</v>
      </c>
      <c r="V97" s="7">
        <v>0.12637110390981776</v>
      </c>
      <c r="W97" s="6">
        <v>0</v>
      </c>
      <c r="X97" s="7">
        <v>0</v>
      </c>
      <c r="Y97" s="6">
        <v>2278489</v>
      </c>
      <c r="Z97" s="7">
        <v>2.3628902830959485E-2</v>
      </c>
      <c r="AA97" s="6">
        <v>3846459.9999999977</v>
      </c>
      <c r="AB97" s="7">
        <v>4.6928742639086397E-2</v>
      </c>
      <c r="AC97" s="8">
        <v>0</v>
      </c>
      <c r="AD97" s="8">
        <v>0</v>
      </c>
      <c r="AE97" s="8">
        <v>3738080.7</v>
      </c>
      <c r="AF97" s="8">
        <v>3738080.7</v>
      </c>
      <c r="AG97" s="8">
        <v>2179991.4300000002</v>
      </c>
      <c r="AH97" s="8">
        <v>5918072.1300000008</v>
      </c>
      <c r="AI97" s="8">
        <v>0</v>
      </c>
      <c r="AJ97" s="8">
        <v>5918072.1300000008</v>
      </c>
      <c r="AK97" s="8">
        <v>0</v>
      </c>
      <c r="AL97" s="8">
        <v>5918072.1300000008</v>
      </c>
      <c r="AM97" s="8">
        <v>2169447.4350000001</v>
      </c>
      <c r="AN97" s="8">
        <v>8087519.5650000013</v>
      </c>
      <c r="AO97" s="8">
        <v>0</v>
      </c>
      <c r="AP97" s="8">
        <v>8087519.5650000013</v>
      </c>
      <c r="AQ97" s="8">
        <v>0</v>
      </c>
      <c r="AR97" s="8">
        <v>8087519.5650000013</v>
      </c>
      <c r="AS97" s="8">
        <v>2169447.4350000001</v>
      </c>
      <c r="AT97" s="8">
        <v>10256967.000000002</v>
      </c>
      <c r="AU97" s="8">
        <v>0</v>
      </c>
      <c r="AV97" s="8">
        <v>10256967.000000002</v>
      </c>
      <c r="AW97" s="8">
        <v>0</v>
      </c>
      <c r="AX97" s="8">
        <v>10256967.000000002</v>
      </c>
      <c r="AY97" s="8">
        <v>0</v>
      </c>
      <c r="AZ97" s="8">
        <v>10256967.000000002</v>
      </c>
      <c r="BA97" s="8">
        <v>10256967.000000002</v>
      </c>
      <c r="BB97" s="8">
        <v>14834951.209621141</v>
      </c>
      <c r="BC97" s="8">
        <v>25091918.209621143</v>
      </c>
      <c r="BD97" s="8">
        <v>12141374.176644303</v>
      </c>
      <c r="BE97" s="8">
        <v>37233292.386265442</v>
      </c>
      <c r="BF97" s="8">
        <v>13085981.780617939</v>
      </c>
      <c r="BG97" s="8">
        <v>50319274.166883379</v>
      </c>
      <c r="BH97" s="8">
        <v>12383280.179455901</v>
      </c>
      <c r="BI97" s="8">
        <v>62702554.346339278</v>
      </c>
      <c r="BJ97" s="8">
        <v>13269966.761171203</v>
      </c>
      <c r="BK97" s="8">
        <v>75972521.107510477</v>
      </c>
      <c r="BL97" s="8">
        <v>5991319.8924895236</v>
      </c>
      <c r="BM97" s="8">
        <v>81963841</v>
      </c>
      <c r="BN97" s="8">
        <v>0</v>
      </c>
      <c r="BO97" s="8">
        <v>81963841</v>
      </c>
      <c r="BP97" s="9" t="s">
        <v>259</v>
      </c>
    </row>
    <row r="98" spans="1:68" ht="24.95" hidden="1" customHeight="1" outlineLevel="1" x14ac:dyDescent="0.25">
      <c r="A98" s="2">
        <v>7</v>
      </c>
      <c r="B98" s="2">
        <v>8</v>
      </c>
      <c r="C98" s="3" t="s">
        <v>256</v>
      </c>
      <c r="D98" s="11" t="s">
        <v>260</v>
      </c>
      <c r="E98" s="5" t="s">
        <v>261</v>
      </c>
      <c r="F98" s="5" t="s">
        <v>262</v>
      </c>
      <c r="G98" s="5" t="s">
        <v>263</v>
      </c>
      <c r="H98" s="5" t="s">
        <v>58</v>
      </c>
      <c r="I98" s="5" t="s">
        <v>64</v>
      </c>
      <c r="J98" s="5" t="s">
        <v>258</v>
      </c>
      <c r="K98" s="5" t="s">
        <v>48</v>
      </c>
      <c r="L98" s="6">
        <v>504300</v>
      </c>
      <c r="M98" s="6">
        <v>428655</v>
      </c>
      <c r="N98" s="6">
        <v>0</v>
      </c>
      <c r="O98" s="6">
        <v>0</v>
      </c>
      <c r="P98" s="6">
        <v>428655</v>
      </c>
      <c r="Q98" s="6">
        <v>0</v>
      </c>
      <c r="R98" s="7">
        <v>0.85</v>
      </c>
      <c r="S98" s="6">
        <v>0</v>
      </c>
      <c r="T98" s="6">
        <v>75645</v>
      </c>
      <c r="U98" s="6">
        <v>75645</v>
      </c>
      <c r="V98" s="7">
        <v>0.15</v>
      </c>
      <c r="W98" s="6">
        <v>0</v>
      </c>
      <c r="X98" s="7">
        <v>0</v>
      </c>
      <c r="Y98" s="6">
        <v>0</v>
      </c>
      <c r="Z98" s="7">
        <v>0</v>
      </c>
      <c r="AA98" s="6">
        <v>0</v>
      </c>
      <c r="AB98" s="7">
        <v>0</v>
      </c>
      <c r="AC98" s="8">
        <v>4131.54</v>
      </c>
      <c r="AD98" s="8">
        <v>15618.04</v>
      </c>
      <c r="AE98" s="8">
        <v>0</v>
      </c>
      <c r="AF98" s="8">
        <v>15618.04</v>
      </c>
      <c r="AG98" s="8">
        <v>18498.465</v>
      </c>
      <c r="AH98" s="8">
        <v>34116.505000000005</v>
      </c>
      <c r="AI98" s="8">
        <v>0</v>
      </c>
      <c r="AJ98" s="8">
        <v>34116.505000000005</v>
      </c>
      <c r="AK98" s="8">
        <v>0</v>
      </c>
      <c r="AL98" s="8">
        <v>34116.505000000005</v>
      </c>
      <c r="AM98" s="8">
        <v>14307.795</v>
      </c>
      <c r="AN98" s="8">
        <v>48424.3</v>
      </c>
      <c r="AO98" s="8">
        <v>0</v>
      </c>
      <c r="AP98" s="8">
        <v>48424.3</v>
      </c>
      <c r="AQ98" s="8">
        <v>0</v>
      </c>
      <c r="AR98" s="8">
        <v>48424.3</v>
      </c>
      <c r="AS98" s="8">
        <v>10667.925000000001</v>
      </c>
      <c r="AT98" s="8">
        <v>59092.225000000006</v>
      </c>
      <c r="AU98" s="8">
        <v>0</v>
      </c>
      <c r="AV98" s="8">
        <v>59092.225000000006</v>
      </c>
      <c r="AW98" s="8">
        <v>0</v>
      </c>
      <c r="AX98" s="8">
        <v>59092.225000000006</v>
      </c>
      <c r="AY98" s="8">
        <v>15022.305</v>
      </c>
      <c r="AZ98" s="8">
        <v>74114.53</v>
      </c>
      <c r="BA98" s="8">
        <v>78246.069999999992</v>
      </c>
      <c r="BB98" s="8">
        <v>87134.374400000001</v>
      </c>
      <c r="BC98" s="8">
        <v>165380.44439999998</v>
      </c>
      <c r="BD98" s="8">
        <v>70805</v>
      </c>
      <c r="BE98" s="8">
        <v>236185.44439999998</v>
      </c>
      <c r="BF98" s="8">
        <v>70805</v>
      </c>
      <c r="BG98" s="8">
        <v>306990.44439999998</v>
      </c>
      <c r="BH98" s="8">
        <v>94636.237500000003</v>
      </c>
      <c r="BI98" s="8">
        <v>401626.68189999997</v>
      </c>
      <c r="BJ98" s="8">
        <v>25845.269999999997</v>
      </c>
      <c r="BK98" s="8">
        <v>427471.95189999999</v>
      </c>
      <c r="BL98" s="8">
        <v>1183.3274999999999</v>
      </c>
      <c r="BM98" s="8">
        <v>428655.2794</v>
      </c>
      <c r="BN98" s="8">
        <v>0</v>
      </c>
      <c r="BO98" s="8">
        <v>428655.2794</v>
      </c>
      <c r="BP98" s="9" t="s">
        <v>264</v>
      </c>
    </row>
    <row r="99" spans="1:68" ht="24.95" hidden="1" customHeight="1" outlineLevel="1" x14ac:dyDescent="0.25">
      <c r="A99" s="2">
        <v>7</v>
      </c>
      <c r="B99" s="2">
        <v>8</v>
      </c>
      <c r="C99" s="3" t="s">
        <v>256</v>
      </c>
      <c r="D99" s="11" t="s">
        <v>260</v>
      </c>
      <c r="E99" s="5" t="s">
        <v>261</v>
      </c>
      <c r="F99" s="5" t="s">
        <v>265</v>
      </c>
      <c r="G99" s="5" t="s">
        <v>266</v>
      </c>
      <c r="H99" s="5" t="s">
        <v>58</v>
      </c>
      <c r="I99" s="5" t="s">
        <v>64</v>
      </c>
      <c r="J99" s="5" t="s">
        <v>258</v>
      </c>
      <c r="K99" s="5" t="s">
        <v>48</v>
      </c>
      <c r="L99" s="6">
        <v>1487720</v>
      </c>
      <c r="M99" s="6">
        <v>1264562</v>
      </c>
      <c r="N99" s="6">
        <v>0</v>
      </c>
      <c r="O99" s="6">
        <v>0</v>
      </c>
      <c r="P99" s="6">
        <v>1264562</v>
      </c>
      <c r="Q99" s="6">
        <v>0</v>
      </c>
      <c r="R99" s="7">
        <v>0.85</v>
      </c>
      <c r="S99" s="6">
        <v>0</v>
      </c>
      <c r="T99" s="6">
        <v>223158</v>
      </c>
      <c r="U99" s="6">
        <v>223158</v>
      </c>
      <c r="V99" s="7">
        <v>0.15</v>
      </c>
      <c r="W99" s="6">
        <v>0</v>
      </c>
      <c r="X99" s="7">
        <v>0</v>
      </c>
      <c r="Y99" s="6">
        <v>0</v>
      </c>
      <c r="Z99" s="7">
        <v>0</v>
      </c>
      <c r="AA99" s="6">
        <v>0</v>
      </c>
      <c r="AB99" s="7">
        <v>0</v>
      </c>
      <c r="AC99" s="8">
        <v>0</v>
      </c>
      <c r="AD99" s="8">
        <v>0</v>
      </c>
      <c r="AE99" s="8">
        <v>0</v>
      </c>
      <c r="AF99" s="8">
        <v>0</v>
      </c>
      <c r="AG99" s="8">
        <v>0</v>
      </c>
      <c r="AH99" s="8">
        <v>0</v>
      </c>
      <c r="AI99" s="8">
        <v>0</v>
      </c>
      <c r="AJ99" s="8">
        <v>0</v>
      </c>
      <c r="AK99" s="8">
        <v>0</v>
      </c>
      <c r="AL99" s="8">
        <v>0</v>
      </c>
      <c r="AM99" s="8">
        <v>0</v>
      </c>
      <c r="AN99" s="8">
        <v>0</v>
      </c>
      <c r="AO99" s="8">
        <v>0</v>
      </c>
      <c r="AP99" s="8">
        <v>0</v>
      </c>
      <c r="AQ99" s="8">
        <v>0</v>
      </c>
      <c r="AR99" s="8">
        <v>0</v>
      </c>
      <c r="AS99" s="8">
        <v>0</v>
      </c>
      <c r="AT99" s="8">
        <v>0</v>
      </c>
      <c r="AU99" s="8">
        <v>0</v>
      </c>
      <c r="AV99" s="8">
        <v>0</v>
      </c>
      <c r="AW99" s="8">
        <v>0</v>
      </c>
      <c r="AX99" s="8">
        <v>0</v>
      </c>
      <c r="AY99" s="8">
        <v>65025</v>
      </c>
      <c r="AZ99" s="8">
        <v>65025</v>
      </c>
      <c r="BA99" s="8">
        <v>65025</v>
      </c>
      <c r="BB99" s="8">
        <v>334475</v>
      </c>
      <c r="BC99" s="8">
        <v>399500</v>
      </c>
      <c r="BD99" s="8">
        <v>261375</v>
      </c>
      <c r="BE99" s="8">
        <v>660875</v>
      </c>
      <c r="BF99" s="8">
        <v>183639.95</v>
      </c>
      <c r="BG99" s="8">
        <v>844514.95</v>
      </c>
      <c r="BH99" s="8">
        <v>177854</v>
      </c>
      <c r="BI99" s="8">
        <v>1022368.95</v>
      </c>
      <c r="BJ99" s="8">
        <v>222183.71000000011</v>
      </c>
      <c r="BK99" s="8">
        <v>1244552.6600000001</v>
      </c>
      <c r="BL99" s="8">
        <v>20009.34</v>
      </c>
      <c r="BM99" s="8">
        <v>1264562.0000000002</v>
      </c>
      <c r="BN99" s="8">
        <v>0</v>
      </c>
      <c r="BO99" s="8">
        <v>1264562.0000000002</v>
      </c>
      <c r="BP99" s="9" t="s">
        <v>267</v>
      </c>
    </row>
    <row r="100" spans="1:68" ht="84.95" customHeight="1" collapsed="1" x14ac:dyDescent="0.25">
      <c r="A100" s="2">
        <v>7</v>
      </c>
      <c r="B100" s="2">
        <v>8</v>
      </c>
      <c r="C100" s="2" t="s">
        <v>256</v>
      </c>
      <c r="D100" s="23" t="s">
        <v>489</v>
      </c>
      <c r="E100" s="5" t="s">
        <v>261</v>
      </c>
      <c r="F100" s="2"/>
      <c r="G100" s="9"/>
      <c r="H100" s="2"/>
      <c r="I100" s="2"/>
      <c r="J100" s="2" t="s">
        <v>258</v>
      </c>
      <c r="K100" s="2" t="s">
        <v>48</v>
      </c>
      <c r="L100" s="8">
        <v>1992020</v>
      </c>
      <c r="M100" s="8">
        <v>1693217</v>
      </c>
      <c r="N100" s="8">
        <v>0</v>
      </c>
      <c r="O100" s="8">
        <v>0</v>
      </c>
      <c r="P100" s="8">
        <v>1693217</v>
      </c>
      <c r="Q100" s="8">
        <v>0</v>
      </c>
      <c r="R100" s="10">
        <v>0.85</v>
      </c>
      <c r="S100" s="8">
        <v>0</v>
      </c>
      <c r="T100" s="8">
        <v>298803</v>
      </c>
      <c r="U100" s="8">
        <v>298803</v>
      </c>
      <c r="V100" s="10">
        <v>0.15</v>
      </c>
      <c r="W100" s="8">
        <v>0</v>
      </c>
      <c r="X100" s="10">
        <v>0</v>
      </c>
      <c r="Y100" s="8">
        <v>0</v>
      </c>
      <c r="Z100" s="10">
        <v>0</v>
      </c>
      <c r="AA100" s="8">
        <v>0</v>
      </c>
      <c r="AB100" s="10">
        <v>0</v>
      </c>
      <c r="AC100" s="8">
        <v>4131.54</v>
      </c>
      <c r="AD100" s="8">
        <v>15618.04</v>
      </c>
      <c r="AE100" s="8">
        <v>0</v>
      </c>
      <c r="AF100" s="8">
        <v>15618.04</v>
      </c>
      <c r="AG100" s="8">
        <v>18498.465</v>
      </c>
      <c r="AH100" s="8">
        <v>34116.505000000005</v>
      </c>
      <c r="AI100" s="8">
        <v>0</v>
      </c>
      <c r="AJ100" s="8">
        <v>34116.505000000005</v>
      </c>
      <c r="AK100" s="8">
        <v>0</v>
      </c>
      <c r="AL100" s="8">
        <v>34116.505000000005</v>
      </c>
      <c r="AM100" s="8">
        <v>14307.795</v>
      </c>
      <c r="AN100" s="8">
        <v>48424.3</v>
      </c>
      <c r="AO100" s="8">
        <v>0</v>
      </c>
      <c r="AP100" s="8">
        <v>48424.3</v>
      </c>
      <c r="AQ100" s="8">
        <v>0</v>
      </c>
      <c r="AR100" s="8">
        <v>48424.3</v>
      </c>
      <c r="AS100" s="8">
        <v>10667.925000000001</v>
      </c>
      <c r="AT100" s="8">
        <v>59092.225000000006</v>
      </c>
      <c r="AU100" s="8">
        <v>0</v>
      </c>
      <c r="AV100" s="8">
        <v>59092.225000000006</v>
      </c>
      <c r="AW100" s="8">
        <v>0</v>
      </c>
      <c r="AX100" s="8">
        <v>59092.225000000006</v>
      </c>
      <c r="AY100" s="8">
        <v>80047.304999999993</v>
      </c>
      <c r="AZ100" s="8">
        <v>139139.53</v>
      </c>
      <c r="BA100" s="8">
        <v>143271.07</v>
      </c>
      <c r="BB100" s="8">
        <v>421609.37439999997</v>
      </c>
      <c r="BC100" s="8">
        <v>564880.44439999992</v>
      </c>
      <c r="BD100" s="8">
        <v>332180</v>
      </c>
      <c r="BE100" s="8">
        <v>897060.44439999992</v>
      </c>
      <c r="BF100" s="8">
        <v>254444.95</v>
      </c>
      <c r="BG100" s="8">
        <v>1151505.3943999999</v>
      </c>
      <c r="BH100" s="8">
        <v>272490.23749999999</v>
      </c>
      <c r="BI100" s="8">
        <v>1423995.6318999999</v>
      </c>
      <c r="BJ100" s="8">
        <v>248028.9800000001</v>
      </c>
      <c r="BK100" s="8">
        <v>1672024.6119000001</v>
      </c>
      <c r="BL100" s="8">
        <v>21192.6675</v>
      </c>
      <c r="BM100" s="8">
        <v>1693217.2794000003</v>
      </c>
      <c r="BN100" s="8">
        <v>0</v>
      </c>
      <c r="BO100" s="8">
        <v>1693217.2794000003</v>
      </c>
      <c r="BP100" s="9"/>
    </row>
    <row r="101" spans="1:68" ht="24.95" hidden="1" customHeight="1" outlineLevel="1" x14ac:dyDescent="0.25">
      <c r="A101" s="2">
        <v>7</v>
      </c>
      <c r="B101" s="2">
        <v>8</v>
      </c>
      <c r="C101" s="3" t="s">
        <v>268</v>
      </c>
      <c r="D101" s="11" t="s">
        <v>269</v>
      </c>
      <c r="E101" s="5" t="s">
        <v>270</v>
      </c>
      <c r="F101" s="5" t="s">
        <v>271</v>
      </c>
      <c r="G101" s="5" t="s">
        <v>272</v>
      </c>
      <c r="H101" s="5" t="s">
        <v>58</v>
      </c>
      <c r="I101" s="5" t="s">
        <v>64</v>
      </c>
      <c r="J101" s="5" t="s">
        <v>258</v>
      </c>
      <c r="K101" s="5" t="s">
        <v>273</v>
      </c>
      <c r="L101" s="6">
        <v>33977162</v>
      </c>
      <c r="M101" s="6">
        <v>31207922</v>
      </c>
      <c r="N101" s="6">
        <v>0</v>
      </c>
      <c r="O101" s="6">
        <v>0</v>
      </c>
      <c r="P101" s="6">
        <v>15692361</v>
      </c>
      <c r="Q101" s="6">
        <v>15515561</v>
      </c>
      <c r="R101" s="7">
        <v>0.91849701867389633</v>
      </c>
      <c r="S101" s="6">
        <v>0</v>
      </c>
      <c r="T101" s="6">
        <v>2769240</v>
      </c>
      <c r="U101" s="6">
        <v>1625667</v>
      </c>
      <c r="V101" s="7">
        <v>4.7845873648893922E-2</v>
      </c>
      <c r="W101" s="6">
        <v>0</v>
      </c>
      <c r="X101" s="7">
        <v>0</v>
      </c>
      <c r="Y101" s="6">
        <v>1143573</v>
      </c>
      <c r="Z101" s="7">
        <v>3.3657107677209766E-2</v>
      </c>
      <c r="AA101" s="6">
        <v>0</v>
      </c>
      <c r="AB101" s="7">
        <v>0</v>
      </c>
      <c r="AC101" s="8">
        <v>0</v>
      </c>
      <c r="AD101" s="8">
        <v>0</v>
      </c>
      <c r="AE101" s="8">
        <v>4829148.9450000003</v>
      </c>
      <c r="AF101" s="8">
        <v>4829148.9450000003</v>
      </c>
      <c r="AG101" s="8">
        <v>2639572.83</v>
      </c>
      <c r="AH101" s="8">
        <v>7468721.7750000004</v>
      </c>
      <c r="AI101" s="8">
        <v>0</v>
      </c>
      <c r="AJ101" s="8">
        <v>7468721.7750000004</v>
      </c>
      <c r="AK101" s="8">
        <v>0</v>
      </c>
      <c r="AL101" s="8">
        <v>7468721.7750000004</v>
      </c>
      <c r="AM101" s="8">
        <v>1276610.58</v>
      </c>
      <c r="AN101" s="8">
        <v>8745332.3550000004</v>
      </c>
      <c r="AO101" s="8">
        <v>0</v>
      </c>
      <c r="AP101" s="8">
        <v>8745332.3550000004</v>
      </c>
      <c r="AQ101" s="8">
        <v>0</v>
      </c>
      <c r="AR101" s="8">
        <v>8745332.3550000004</v>
      </c>
      <c r="AS101" s="8">
        <v>1392981.615</v>
      </c>
      <c r="AT101" s="8">
        <v>10138313.970000001</v>
      </c>
      <c r="AU101" s="8">
        <v>0</v>
      </c>
      <c r="AV101" s="8">
        <v>10138313.970000001</v>
      </c>
      <c r="AW101" s="8">
        <v>0</v>
      </c>
      <c r="AX101" s="8">
        <v>10138313.970000001</v>
      </c>
      <c r="AY101" s="8">
        <v>1637039.5649999999</v>
      </c>
      <c r="AZ101" s="8">
        <v>11775353.535</v>
      </c>
      <c r="BA101" s="8">
        <v>11775353.535</v>
      </c>
      <c r="BB101" s="8">
        <v>11506372.181026809</v>
      </c>
      <c r="BC101" s="8">
        <v>23281725.716026809</v>
      </c>
      <c r="BD101" s="8">
        <v>7926196.2839731909</v>
      </c>
      <c r="BE101" s="8">
        <v>31207922</v>
      </c>
      <c r="BF101" s="8">
        <v>0</v>
      </c>
      <c r="BG101" s="8">
        <v>31207922</v>
      </c>
      <c r="BH101" s="8">
        <v>0</v>
      </c>
      <c r="BI101" s="8">
        <v>31207922</v>
      </c>
      <c r="BJ101" s="8">
        <v>0</v>
      </c>
      <c r="BK101" s="8">
        <v>31207922</v>
      </c>
      <c r="BL101" s="8">
        <v>0</v>
      </c>
      <c r="BM101" s="8">
        <v>31207922</v>
      </c>
      <c r="BN101" s="8">
        <v>0</v>
      </c>
      <c r="BO101" s="8">
        <v>31207922</v>
      </c>
      <c r="BP101" s="9" t="s">
        <v>274</v>
      </c>
    </row>
    <row r="102" spans="1:68" ht="24.95" hidden="1" customHeight="1" outlineLevel="1" x14ac:dyDescent="0.25">
      <c r="A102" s="2">
        <v>7</v>
      </c>
      <c r="B102" s="2">
        <v>8</v>
      </c>
      <c r="C102" s="3" t="s">
        <v>268</v>
      </c>
      <c r="D102" s="11" t="s">
        <v>269</v>
      </c>
      <c r="E102" s="5" t="s">
        <v>270</v>
      </c>
      <c r="F102" s="5" t="s">
        <v>275</v>
      </c>
      <c r="G102" s="5" t="s">
        <v>276</v>
      </c>
      <c r="H102" s="5" t="s">
        <v>58</v>
      </c>
      <c r="I102" s="5" t="s">
        <v>64</v>
      </c>
      <c r="J102" s="5" t="s">
        <v>258</v>
      </c>
      <c r="K102" s="5" t="s">
        <v>273</v>
      </c>
      <c r="L102" s="6">
        <v>36184218</v>
      </c>
      <c r="M102" s="6">
        <v>32780847</v>
      </c>
      <c r="N102" s="6">
        <v>0</v>
      </c>
      <c r="O102" s="6">
        <v>0</v>
      </c>
      <c r="P102" s="6">
        <v>19285769</v>
      </c>
      <c r="Q102" s="6">
        <v>13495078</v>
      </c>
      <c r="R102" s="7">
        <v>0.90594322088154566</v>
      </c>
      <c r="S102" s="6">
        <v>0</v>
      </c>
      <c r="T102" s="6">
        <v>3403371</v>
      </c>
      <c r="U102" s="6">
        <v>3403371</v>
      </c>
      <c r="V102" s="7">
        <v>9.4056779118454351E-2</v>
      </c>
      <c r="W102" s="6">
        <v>0</v>
      </c>
      <c r="X102" s="7">
        <v>0</v>
      </c>
      <c r="Y102" s="6">
        <v>0</v>
      </c>
      <c r="Z102" s="7">
        <v>0</v>
      </c>
      <c r="AA102" s="6">
        <v>0</v>
      </c>
      <c r="AB102" s="7">
        <v>0</v>
      </c>
      <c r="AC102" s="8">
        <v>0</v>
      </c>
      <c r="AD102" s="8">
        <v>0</v>
      </c>
      <c r="AE102" s="8">
        <v>3004815.96</v>
      </c>
      <c r="AF102" s="8">
        <v>3004815.96</v>
      </c>
      <c r="AG102" s="8">
        <v>0</v>
      </c>
      <c r="AH102" s="8">
        <v>3004815.96</v>
      </c>
      <c r="AI102" s="8">
        <v>3200117.4</v>
      </c>
      <c r="AJ102" s="8">
        <v>6204933.3599999994</v>
      </c>
      <c r="AK102" s="8">
        <v>0</v>
      </c>
      <c r="AL102" s="8">
        <v>6204933.3599999994</v>
      </c>
      <c r="AM102" s="8">
        <v>0</v>
      </c>
      <c r="AN102" s="8">
        <v>6204933.3599999994</v>
      </c>
      <c r="AO102" s="8">
        <v>0</v>
      </c>
      <c r="AP102" s="8">
        <v>6204933.3599999994</v>
      </c>
      <c r="AQ102" s="8">
        <v>834613.47</v>
      </c>
      <c r="AR102" s="8">
        <v>7039546.8299999991</v>
      </c>
      <c r="AS102" s="8">
        <v>0</v>
      </c>
      <c r="AT102" s="8">
        <v>7039546.8299999991</v>
      </c>
      <c r="AU102" s="8">
        <v>0</v>
      </c>
      <c r="AV102" s="8">
        <v>7039546.8299999991</v>
      </c>
      <c r="AW102" s="8">
        <v>0</v>
      </c>
      <c r="AX102" s="8">
        <v>7039546.8299999991</v>
      </c>
      <c r="AY102" s="8">
        <v>1598907.375</v>
      </c>
      <c r="AZ102" s="8">
        <v>8638454.2049999982</v>
      </c>
      <c r="BA102" s="8">
        <v>8638454.2049999982</v>
      </c>
      <c r="BB102" s="8">
        <v>12866855</v>
      </c>
      <c r="BC102" s="8">
        <v>21505309.204999998</v>
      </c>
      <c r="BD102" s="8">
        <v>11275538</v>
      </c>
      <c r="BE102" s="8">
        <v>32780847.204999998</v>
      </c>
      <c r="BF102" s="8">
        <v>0</v>
      </c>
      <c r="BG102" s="8">
        <v>32780847.204999998</v>
      </c>
      <c r="BH102" s="8">
        <v>0</v>
      </c>
      <c r="BI102" s="8">
        <v>32780847.204999998</v>
      </c>
      <c r="BJ102" s="8">
        <v>0</v>
      </c>
      <c r="BK102" s="8">
        <v>32780847.204999998</v>
      </c>
      <c r="BL102" s="8">
        <v>0</v>
      </c>
      <c r="BM102" s="8">
        <v>32780847.204999998</v>
      </c>
      <c r="BN102" s="8">
        <v>0</v>
      </c>
      <c r="BO102" s="8">
        <v>32780847.204999998</v>
      </c>
      <c r="BP102" s="9" t="s">
        <v>277</v>
      </c>
    </row>
    <row r="103" spans="1:68" ht="24.95" hidden="1" customHeight="1" outlineLevel="1" x14ac:dyDescent="0.25">
      <c r="A103" s="2">
        <v>7</v>
      </c>
      <c r="B103" s="2">
        <v>8</v>
      </c>
      <c r="C103" s="3" t="s">
        <v>268</v>
      </c>
      <c r="D103" s="11" t="s">
        <v>269</v>
      </c>
      <c r="E103" s="5" t="s">
        <v>270</v>
      </c>
      <c r="F103" s="5" t="s">
        <v>278</v>
      </c>
      <c r="G103" s="5" t="s">
        <v>279</v>
      </c>
      <c r="H103" s="5" t="s">
        <v>58</v>
      </c>
      <c r="I103" s="5" t="s">
        <v>64</v>
      </c>
      <c r="J103" s="5" t="s">
        <v>258</v>
      </c>
      <c r="K103" s="5" t="s">
        <v>48</v>
      </c>
      <c r="L103" s="6">
        <v>3258896</v>
      </c>
      <c r="M103" s="6">
        <v>2770061</v>
      </c>
      <c r="N103" s="6">
        <v>0</v>
      </c>
      <c r="O103" s="6">
        <v>0</v>
      </c>
      <c r="P103" s="6">
        <v>2770061</v>
      </c>
      <c r="Q103" s="6">
        <v>0</v>
      </c>
      <c r="R103" s="7">
        <v>0.84999981588857088</v>
      </c>
      <c r="S103" s="6">
        <v>0</v>
      </c>
      <c r="T103" s="6">
        <v>488835</v>
      </c>
      <c r="U103" s="6">
        <v>488835</v>
      </c>
      <c r="V103" s="7">
        <v>0.15000018411142915</v>
      </c>
      <c r="W103" s="6">
        <v>0</v>
      </c>
      <c r="X103" s="7">
        <v>0</v>
      </c>
      <c r="Y103" s="6">
        <v>0</v>
      </c>
      <c r="Z103" s="7">
        <v>0</v>
      </c>
      <c r="AA103" s="6">
        <v>2770061</v>
      </c>
      <c r="AB103" s="7">
        <v>1</v>
      </c>
      <c r="AC103" s="8">
        <v>0</v>
      </c>
      <c r="AD103" s="8">
        <v>0</v>
      </c>
      <c r="AE103" s="8">
        <v>0</v>
      </c>
      <c r="AF103" s="8">
        <v>0</v>
      </c>
      <c r="AG103" s="8">
        <v>0</v>
      </c>
      <c r="AH103" s="8">
        <v>0</v>
      </c>
      <c r="AI103" s="8">
        <v>0</v>
      </c>
      <c r="AJ103" s="8">
        <v>0</v>
      </c>
      <c r="AK103" s="8">
        <v>0</v>
      </c>
      <c r="AL103" s="8">
        <v>0</v>
      </c>
      <c r="AM103" s="8">
        <v>0</v>
      </c>
      <c r="AN103" s="8">
        <v>0</v>
      </c>
      <c r="AO103" s="8">
        <v>0</v>
      </c>
      <c r="AP103" s="8">
        <v>0</v>
      </c>
      <c r="AQ103" s="8">
        <v>0</v>
      </c>
      <c r="AR103" s="8">
        <v>0</v>
      </c>
      <c r="AS103" s="8">
        <v>0</v>
      </c>
      <c r="AT103" s="8">
        <v>0</v>
      </c>
      <c r="AU103" s="8">
        <v>0</v>
      </c>
      <c r="AV103" s="8">
        <v>0</v>
      </c>
      <c r="AW103" s="8">
        <v>0</v>
      </c>
      <c r="AX103" s="8">
        <v>0</v>
      </c>
      <c r="AY103" s="8">
        <v>0</v>
      </c>
      <c r="AZ103" s="8">
        <v>0</v>
      </c>
      <c r="BA103" s="8">
        <v>0</v>
      </c>
      <c r="BB103" s="8">
        <v>0</v>
      </c>
      <c r="BC103" s="8">
        <v>0</v>
      </c>
      <c r="BD103" s="8">
        <v>0</v>
      </c>
      <c r="BE103" s="8">
        <v>0</v>
      </c>
      <c r="BF103" s="8">
        <v>628999.86375754245</v>
      </c>
      <c r="BG103" s="8">
        <v>628999.86375754245</v>
      </c>
      <c r="BH103" s="8">
        <v>930725.4884032507</v>
      </c>
      <c r="BI103" s="8">
        <v>1559725.3521607933</v>
      </c>
      <c r="BJ103" s="8">
        <v>1201779.4434424958</v>
      </c>
      <c r="BK103" s="8">
        <v>2761504.7956032893</v>
      </c>
      <c r="BL103" s="8">
        <v>8556.2043967106438</v>
      </c>
      <c r="BM103" s="8">
        <v>2770061</v>
      </c>
      <c r="BN103" s="8">
        <v>0</v>
      </c>
      <c r="BO103" s="8">
        <v>2770061</v>
      </c>
      <c r="BP103" s="9" t="s">
        <v>177</v>
      </c>
    </row>
    <row r="104" spans="1:68" ht="84.95" customHeight="1" collapsed="1" x14ac:dyDescent="0.25">
      <c r="A104" s="2">
        <v>7</v>
      </c>
      <c r="B104" s="2">
        <v>8</v>
      </c>
      <c r="C104" s="2" t="s">
        <v>268</v>
      </c>
      <c r="D104" s="23" t="s">
        <v>490</v>
      </c>
      <c r="E104" s="5" t="s">
        <v>270</v>
      </c>
      <c r="F104" s="2"/>
      <c r="G104" s="9"/>
      <c r="H104" s="2"/>
      <c r="I104" s="2"/>
      <c r="J104" s="2" t="s">
        <v>258</v>
      </c>
      <c r="K104" s="2" t="s">
        <v>273</v>
      </c>
      <c r="L104" s="8">
        <v>73420276</v>
      </c>
      <c r="M104" s="8">
        <v>66758830</v>
      </c>
      <c r="N104" s="8">
        <v>0</v>
      </c>
      <c r="O104" s="8">
        <v>0</v>
      </c>
      <c r="P104" s="8">
        <v>37748191</v>
      </c>
      <c r="Q104" s="8">
        <v>29010639</v>
      </c>
      <c r="R104" s="10">
        <v>0.90926966823170208</v>
      </c>
      <c r="S104" s="8">
        <v>0</v>
      </c>
      <c r="T104" s="8">
        <v>6661446</v>
      </c>
      <c r="U104" s="8">
        <v>5517873</v>
      </c>
      <c r="V104" s="10">
        <v>7.5154620775329153E-2</v>
      </c>
      <c r="W104" s="8">
        <v>0</v>
      </c>
      <c r="X104" s="10">
        <v>0</v>
      </c>
      <c r="Y104" s="8">
        <v>1143573</v>
      </c>
      <c r="Z104" s="10">
        <v>1.5575710992968754E-2</v>
      </c>
      <c r="AA104" s="8">
        <v>2770061</v>
      </c>
      <c r="AB104" s="10">
        <v>7.3382615871579113E-2</v>
      </c>
      <c r="AC104" s="8">
        <v>0</v>
      </c>
      <c r="AD104" s="8">
        <v>0</v>
      </c>
      <c r="AE104" s="8">
        <v>7833964.9050000003</v>
      </c>
      <c r="AF104" s="8">
        <v>7833964.9050000003</v>
      </c>
      <c r="AG104" s="8">
        <v>2639572.83</v>
      </c>
      <c r="AH104" s="8">
        <v>10473537.734999999</v>
      </c>
      <c r="AI104" s="8">
        <v>3200117.4</v>
      </c>
      <c r="AJ104" s="8">
        <v>13673655.135</v>
      </c>
      <c r="AK104" s="8">
        <v>0</v>
      </c>
      <c r="AL104" s="8">
        <v>13673655.135</v>
      </c>
      <c r="AM104" s="8">
        <v>1276610.58</v>
      </c>
      <c r="AN104" s="8">
        <v>14950265.715</v>
      </c>
      <c r="AO104" s="8">
        <v>0</v>
      </c>
      <c r="AP104" s="8">
        <v>14950265.715</v>
      </c>
      <c r="AQ104" s="8">
        <v>834613.47</v>
      </c>
      <c r="AR104" s="8">
        <v>15784879.184999999</v>
      </c>
      <c r="AS104" s="8">
        <v>1392981.615</v>
      </c>
      <c r="AT104" s="8">
        <v>17177860.800000001</v>
      </c>
      <c r="AU104" s="8">
        <v>0</v>
      </c>
      <c r="AV104" s="8">
        <v>17177860.800000001</v>
      </c>
      <c r="AW104" s="8">
        <v>0</v>
      </c>
      <c r="AX104" s="8">
        <v>17177860.800000001</v>
      </c>
      <c r="AY104" s="8">
        <v>3235946.94</v>
      </c>
      <c r="AZ104" s="8">
        <v>20413807.739999998</v>
      </c>
      <c r="BA104" s="8">
        <v>20413807.739999998</v>
      </c>
      <c r="BB104" s="8">
        <v>24373227.181026809</v>
      </c>
      <c r="BC104" s="8">
        <v>44787034.921026811</v>
      </c>
      <c r="BD104" s="8">
        <v>19201734.283973191</v>
      </c>
      <c r="BE104" s="8">
        <v>63988769.204999998</v>
      </c>
      <c r="BF104" s="8">
        <v>628999.86375754245</v>
      </c>
      <c r="BG104" s="8">
        <v>64617769.068757541</v>
      </c>
      <c r="BH104" s="8">
        <v>930725.4884032507</v>
      </c>
      <c r="BI104" s="8">
        <v>65548494.557160795</v>
      </c>
      <c r="BJ104" s="8">
        <v>1201779.4434424958</v>
      </c>
      <c r="BK104" s="8">
        <v>66750274.000603288</v>
      </c>
      <c r="BL104" s="8">
        <v>8556.2043967106438</v>
      </c>
      <c r="BM104" s="8">
        <v>66758830.204999998</v>
      </c>
      <c r="BN104" s="8">
        <v>0</v>
      </c>
      <c r="BO104" s="8">
        <v>66758830.204999998</v>
      </c>
      <c r="BP104" s="9"/>
    </row>
    <row r="105" spans="1:68" ht="84.95" customHeight="1" x14ac:dyDescent="0.25">
      <c r="A105" s="2">
        <v>7</v>
      </c>
      <c r="B105" s="2">
        <v>8</v>
      </c>
      <c r="C105" s="2" t="s">
        <v>280</v>
      </c>
      <c r="D105" s="23" t="s">
        <v>491</v>
      </c>
      <c r="E105" s="5" t="s">
        <v>281</v>
      </c>
      <c r="F105" s="5" t="s">
        <v>58</v>
      </c>
      <c r="G105" s="5" t="s">
        <v>58</v>
      </c>
      <c r="H105" s="5" t="s">
        <v>58</v>
      </c>
      <c r="I105" s="5" t="s">
        <v>64</v>
      </c>
      <c r="J105" s="5" t="s">
        <v>258</v>
      </c>
      <c r="K105" s="5" t="s">
        <v>48</v>
      </c>
      <c r="L105" s="6">
        <v>12643472</v>
      </c>
      <c r="M105" s="6">
        <v>10746951</v>
      </c>
      <c r="N105" s="6">
        <v>0</v>
      </c>
      <c r="O105" s="6">
        <v>0</v>
      </c>
      <c r="P105" s="6">
        <v>10746951</v>
      </c>
      <c r="Q105" s="6">
        <v>0</v>
      </c>
      <c r="R105" s="7">
        <v>0.84999998418156031</v>
      </c>
      <c r="S105" s="6">
        <v>0</v>
      </c>
      <c r="T105" s="6">
        <v>1896521</v>
      </c>
      <c r="U105" s="6">
        <v>1896521</v>
      </c>
      <c r="V105" s="7">
        <v>0.15000001581843975</v>
      </c>
      <c r="W105" s="6">
        <v>0</v>
      </c>
      <c r="X105" s="7">
        <v>0</v>
      </c>
      <c r="Y105" s="6">
        <v>0</v>
      </c>
      <c r="Z105" s="7">
        <v>0</v>
      </c>
      <c r="AA105" s="6">
        <v>0</v>
      </c>
      <c r="AB105" s="7">
        <v>0</v>
      </c>
      <c r="AC105" s="8">
        <v>0</v>
      </c>
      <c r="AD105" s="8">
        <v>0</v>
      </c>
      <c r="AE105" s="8">
        <v>0</v>
      </c>
      <c r="AF105" s="8">
        <v>0</v>
      </c>
      <c r="AG105" s="8">
        <v>0</v>
      </c>
      <c r="AH105" s="8">
        <v>0</v>
      </c>
      <c r="AI105" s="8">
        <v>0</v>
      </c>
      <c r="AJ105" s="8">
        <v>0</v>
      </c>
      <c r="AK105" s="8">
        <v>0</v>
      </c>
      <c r="AL105" s="8">
        <v>0</v>
      </c>
      <c r="AM105" s="8">
        <v>0</v>
      </c>
      <c r="AN105" s="8">
        <v>0</v>
      </c>
      <c r="AO105" s="8">
        <v>0</v>
      </c>
      <c r="AP105" s="8">
        <v>0</v>
      </c>
      <c r="AQ105" s="8">
        <v>0</v>
      </c>
      <c r="AR105" s="8">
        <v>0</v>
      </c>
      <c r="AS105" s="8">
        <v>292612.5</v>
      </c>
      <c r="AT105" s="8">
        <v>292612.5</v>
      </c>
      <c r="AU105" s="8">
        <v>0</v>
      </c>
      <c r="AV105" s="8">
        <v>292612.5</v>
      </c>
      <c r="AW105" s="8">
        <v>0</v>
      </c>
      <c r="AX105" s="8">
        <v>292612.5</v>
      </c>
      <c r="AY105" s="8">
        <v>292612.48910900403</v>
      </c>
      <c r="AZ105" s="8">
        <v>585224.98910900403</v>
      </c>
      <c r="BA105" s="8">
        <v>585224.98910900403</v>
      </c>
      <c r="BB105" s="8">
        <v>1299475.1733168587</v>
      </c>
      <c r="BC105" s="8">
        <v>1884700.1624258626</v>
      </c>
      <c r="BD105" s="8">
        <v>1421970.626037227</v>
      </c>
      <c r="BE105" s="8">
        <v>3306670.7884630896</v>
      </c>
      <c r="BF105" s="8">
        <v>1680433.8187272453</v>
      </c>
      <c r="BG105" s="8">
        <v>4987104.6071903352</v>
      </c>
      <c r="BH105" s="8">
        <v>1699999.9683631207</v>
      </c>
      <c r="BI105" s="8">
        <v>6687104.5755534563</v>
      </c>
      <c r="BJ105" s="8">
        <v>1699999.9683631207</v>
      </c>
      <c r="BK105" s="8">
        <v>8387104.5439165775</v>
      </c>
      <c r="BL105" s="8">
        <v>1699999.9683631207</v>
      </c>
      <c r="BM105" s="8">
        <v>10087104.512279699</v>
      </c>
      <c r="BN105" s="8">
        <v>659846.881720306</v>
      </c>
      <c r="BO105" s="8">
        <v>10746951.394000005</v>
      </c>
      <c r="BP105" s="9" t="s">
        <v>282</v>
      </c>
    </row>
    <row r="106" spans="1:68" ht="84.95" customHeight="1" x14ac:dyDescent="0.25">
      <c r="A106" s="2">
        <v>7</v>
      </c>
      <c r="B106" s="2">
        <v>8</v>
      </c>
      <c r="C106" s="2" t="s">
        <v>280</v>
      </c>
      <c r="D106" s="23" t="s">
        <v>492</v>
      </c>
      <c r="E106" s="5" t="s">
        <v>283</v>
      </c>
      <c r="F106" s="5" t="s">
        <v>58</v>
      </c>
      <c r="G106" s="5" t="s">
        <v>58</v>
      </c>
      <c r="H106" s="5" t="s">
        <v>58</v>
      </c>
      <c r="I106" s="5" t="s">
        <v>64</v>
      </c>
      <c r="J106" s="5" t="s">
        <v>258</v>
      </c>
      <c r="K106" s="5" t="s">
        <v>48</v>
      </c>
      <c r="L106" s="6">
        <v>10596211</v>
      </c>
      <c r="M106" s="6">
        <v>9006779</v>
      </c>
      <c r="N106" s="6">
        <v>0</v>
      </c>
      <c r="O106" s="6">
        <v>0</v>
      </c>
      <c r="P106" s="6">
        <v>9006779</v>
      </c>
      <c r="Q106" s="6">
        <v>0</v>
      </c>
      <c r="R106" s="7">
        <v>0.84999996696932512</v>
      </c>
      <c r="S106" s="6">
        <v>0</v>
      </c>
      <c r="T106" s="6">
        <v>1589432</v>
      </c>
      <c r="U106" s="6">
        <v>1589432</v>
      </c>
      <c r="V106" s="7">
        <v>0.15000003303067483</v>
      </c>
      <c r="W106" s="6">
        <v>0</v>
      </c>
      <c r="X106" s="7">
        <v>0</v>
      </c>
      <c r="Y106" s="6">
        <v>0</v>
      </c>
      <c r="Z106" s="7">
        <v>0</v>
      </c>
      <c r="AA106" s="6">
        <v>0</v>
      </c>
      <c r="AB106" s="7">
        <v>0</v>
      </c>
      <c r="AC106" s="8">
        <v>0</v>
      </c>
      <c r="AD106" s="8">
        <v>0</v>
      </c>
      <c r="AE106" s="8">
        <v>0</v>
      </c>
      <c r="AF106" s="8">
        <v>0</v>
      </c>
      <c r="AG106" s="8">
        <v>0</v>
      </c>
      <c r="AH106" s="8">
        <v>0</v>
      </c>
      <c r="AI106" s="8">
        <v>0</v>
      </c>
      <c r="AJ106" s="8">
        <v>0</v>
      </c>
      <c r="AK106" s="8">
        <v>0</v>
      </c>
      <c r="AL106" s="8">
        <v>0</v>
      </c>
      <c r="AM106" s="8">
        <v>0</v>
      </c>
      <c r="AN106" s="8">
        <v>0</v>
      </c>
      <c r="AO106" s="8">
        <v>0</v>
      </c>
      <c r="AP106" s="8">
        <v>0</v>
      </c>
      <c r="AQ106" s="8">
        <v>0</v>
      </c>
      <c r="AR106" s="8">
        <v>0</v>
      </c>
      <c r="AS106" s="8">
        <v>0</v>
      </c>
      <c r="AT106" s="8">
        <v>0</v>
      </c>
      <c r="AU106" s="8">
        <v>0</v>
      </c>
      <c r="AV106" s="8">
        <v>0</v>
      </c>
      <c r="AW106" s="8">
        <v>0</v>
      </c>
      <c r="AX106" s="8">
        <v>0</v>
      </c>
      <c r="AY106" s="8">
        <v>0</v>
      </c>
      <c r="AZ106" s="8">
        <v>0</v>
      </c>
      <c r="BA106" s="8">
        <v>0</v>
      </c>
      <c r="BB106" s="8">
        <v>1355831.462312906</v>
      </c>
      <c r="BC106" s="8">
        <v>1355831.462312906</v>
      </c>
      <c r="BD106" s="8">
        <v>1688873.9656210013</v>
      </c>
      <c r="BE106" s="8">
        <v>3044705.4279339071</v>
      </c>
      <c r="BF106" s="8">
        <v>1948647.7892762893</v>
      </c>
      <c r="BG106" s="8">
        <v>4993353.217210196</v>
      </c>
      <c r="BH106" s="8">
        <v>1705821.8387124133</v>
      </c>
      <c r="BI106" s="8">
        <v>6699175.0559226088</v>
      </c>
      <c r="BJ106" s="8">
        <v>1414341.2950392391</v>
      </c>
      <c r="BK106" s="8">
        <v>8113516.3509618482</v>
      </c>
      <c r="BL106" s="8">
        <v>835743.51252332563</v>
      </c>
      <c r="BM106" s="8">
        <v>8949259.8634851743</v>
      </c>
      <c r="BN106" s="8">
        <v>57519.136514828271</v>
      </c>
      <c r="BO106" s="8">
        <v>9006779.0000000019</v>
      </c>
      <c r="BP106" s="9" t="s">
        <v>177</v>
      </c>
    </row>
    <row r="107" spans="1:68" ht="84.95" customHeight="1" x14ac:dyDescent="0.25">
      <c r="A107" s="2">
        <v>8</v>
      </c>
      <c r="B107" s="2">
        <v>10</v>
      </c>
      <c r="C107" s="2" t="s">
        <v>284</v>
      </c>
      <c r="D107" s="23" t="s">
        <v>493</v>
      </c>
      <c r="E107" s="5" t="s">
        <v>285</v>
      </c>
      <c r="F107" s="5" t="s">
        <v>58</v>
      </c>
      <c r="G107" s="5" t="s">
        <v>58</v>
      </c>
      <c r="H107" s="5" t="s">
        <v>58</v>
      </c>
      <c r="I107" s="5" t="s">
        <v>64</v>
      </c>
      <c r="J107" s="5" t="s">
        <v>60</v>
      </c>
      <c r="K107" s="5" t="s">
        <v>47</v>
      </c>
      <c r="L107" s="6">
        <v>44641656</v>
      </c>
      <c r="M107" s="6">
        <v>37945407</v>
      </c>
      <c r="N107" s="6">
        <v>0</v>
      </c>
      <c r="O107" s="6">
        <v>37945407</v>
      </c>
      <c r="P107" s="6">
        <v>0</v>
      </c>
      <c r="Q107" s="6">
        <v>0</v>
      </c>
      <c r="R107" s="7">
        <v>0.84999998655963838</v>
      </c>
      <c r="S107" s="6">
        <v>0</v>
      </c>
      <c r="T107" s="6">
        <v>6696249</v>
      </c>
      <c r="U107" s="6">
        <v>6696249</v>
      </c>
      <c r="V107" s="7">
        <v>0.15000001344036162</v>
      </c>
      <c r="W107" s="6">
        <v>0</v>
      </c>
      <c r="X107" s="7">
        <v>0</v>
      </c>
      <c r="Y107" s="6">
        <v>0</v>
      </c>
      <c r="Z107" s="7">
        <v>0</v>
      </c>
      <c r="AA107" s="6">
        <v>2314489.3118039244</v>
      </c>
      <c r="AB107" s="7">
        <v>6.0995242765584892E-2</v>
      </c>
      <c r="AC107" s="8">
        <v>0</v>
      </c>
      <c r="AD107" s="8">
        <v>0</v>
      </c>
      <c r="AE107" s="8">
        <v>0</v>
      </c>
      <c r="AF107" s="8">
        <v>0</v>
      </c>
      <c r="AG107" s="8">
        <v>0</v>
      </c>
      <c r="AH107" s="8">
        <v>0</v>
      </c>
      <c r="AI107" s="8">
        <v>0</v>
      </c>
      <c r="AJ107" s="8">
        <v>0</v>
      </c>
      <c r="AK107" s="8">
        <v>0</v>
      </c>
      <c r="AL107" s="8">
        <v>0</v>
      </c>
      <c r="AM107" s="8">
        <v>0</v>
      </c>
      <c r="AN107" s="8">
        <v>0</v>
      </c>
      <c r="AO107" s="8">
        <v>0</v>
      </c>
      <c r="AP107" s="8">
        <v>0</v>
      </c>
      <c r="AQ107" s="8">
        <v>0</v>
      </c>
      <c r="AR107" s="8">
        <v>0</v>
      </c>
      <c r="AS107" s="8">
        <v>0</v>
      </c>
      <c r="AT107" s="8">
        <v>0</v>
      </c>
      <c r="AU107" s="8">
        <v>0</v>
      </c>
      <c r="AV107" s="8">
        <v>0</v>
      </c>
      <c r="AW107" s="8">
        <v>0</v>
      </c>
      <c r="AX107" s="8">
        <v>0</v>
      </c>
      <c r="AY107" s="8">
        <v>0</v>
      </c>
      <c r="AZ107" s="8">
        <v>0</v>
      </c>
      <c r="BA107" s="8">
        <v>0</v>
      </c>
      <c r="BB107" s="8">
        <v>5528399.1547544999</v>
      </c>
      <c r="BC107" s="8">
        <v>5528399.1547544999</v>
      </c>
      <c r="BD107" s="8">
        <v>9548164.8180029988</v>
      </c>
      <c r="BE107" s="8">
        <v>15076563.9727575</v>
      </c>
      <c r="BF107" s="8">
        <v>7928142.5842484999</v>
      </c>
      <c r="BG107" s="8">
        <v>23004706.557006001</v>
      </c>
      <c r="BH107" s="8">
        <v>7816753.8420000002</v>
      </c>
      <c r="BI107" s="8">
        <v>30821460.399006002</v>
      </c>
      <c r="BJ107" s="8">
        <v>4131154.4054970001</v>
      </c>
      <c r="BK107" s="8">
        <v>34952614.804503001</v>
      </c>
      <c r="BL107" s="8">
        <v>2770014.7110000001</v>
      </c>
      <c r="BM107" s="8">
        <v>37722629.515503004</v>
      </c>
      <c r="BN107" s="8">
        <v>222777.48449700003</v>
      </c>
      <c r="BO107" s="8">
        <v>37945407.000000007</v>
      </c>
      <c r="BP107" s="9" t="s">
        <v>286</v>
      </c>
    </row>
    <row r="108" spans="1:68" ht="24.95" hidden="1" customHeight="1" outlineLevel="1" x14ac:dyDescent="0.25">
      <c r="A108" s="2">
        <v>8</v>
      </c>
      <c r="B108" s="2">
        <v>10</v>
      </c>
      <c r="C108" s="3" t="s">
        <v>284</v>
      </c>
      <c r="D108" s="11" t="s">
        <v>287</v>
      </c>
      <c r="E108" s="5" t="s">
        <v>288</v>
      </c>
      <c r="F108" s="5" t="s">
        <v>289</v>
      </c>
      <c r="G108" s="5" t="s">
        <v>290</v>
      </c>
      <c r="H108" s="5" t="s">
        <v>58</v>
      </c>
      <c r="I108" s="5" t="s">
        <v>64</v>
      </c>
      <c r="J108" s="5" t="s">
        <v>60</v>
      </c>
      <c r="K108" s="5" t="s">
        <v>47</v>
      </c>
      <c r="L108" s="6">
        <v>73208158</v>
      </c>
      <c r="M108" s="6">
        <v>62226934</v>
      </c>
      <c r="N108" s="6">
        <v>0</v>
      </c>
      <c r="O108" s="6">
        <v>58131500</v>
      </c>
      <c r="P108" s="6">
        <v>0</v>
      </c>
      <c r="Q108" s="6">
        <v>0</v>
      </c>
      <c r="R108" s="7">
        <v>0.84999999590209607</v>
      </c>
      <c r="S108" s="6">
        <v>4095434</v>
      </c>
      <c r="T108" s="6">
        <v>10981224</v>
      </c>
      <c r="U108" s="6">
        <v>0</v>
      </c>
      <c r="V108" s="7">
        <v>0</v>
      </c>
      <c r="W108" s="6">
        <v>10981224</v>
      </c>
      <c r="X108" s="7">
        <v>0.15000000409790396</v>
      </c>
      <c r="Y108" s="6">
        <v>0</v>
      </c>
      <c r="Z108" s="7">
        <v>0</v>
      </c>
      <c r="AA108" s="6">
        <v>3545744.9548275988</v>
      </c>
      <c r="AB108" s="7">
        <v>6.0995242765584899E-2</v>
      </c>
      <c r="AC108" s="8">
        <v>0</v>
      </c>
      <c r="AD108" s="8">
        <v>0</v>
      </c>
      <c r="AE108" s="8">
        <v>0</v>
      </c>
      <c r="AF108" s="8">
        <v>0</v>
      </c>
      <c r="AG108" s="8">
        <v>0</v>
      </c>
      <c r="AH108" s="8">
        <v>0</v>
      </c>
      <c r="AI108" s="8">
        <v>0</v>
      </c>
      <c r="AJ108" s="8">
        <v>0</v>
      </c>
      <c r="AK108" s="8">
        <v>0</v>
      </c>
      <c r="AL108" s="8">
        <v>0</v>
      </c>
      <c r="AM108" s="8">
        <v>0</v>
      </c>
      <c r="AN108" s="8">
        <v>0</v>
      </c>
      <c r="AO108" s="8">
        <v>0</v>
      </c>
      <c r="AP108" s="8">
        <v>0</v>
      </c>
      <c r="AQ108" s="8">
        <v>0</v>
      </c>
      <c r="AR108" s="8">
        <v>0</v>
      </c>
      <c r="AS108" s="8">
        <v>0</v>
      </c>
      <c r="AT108" s="8">
        <v>0</v>
      </c>
      <c r="AU108" s="8">
        <v>0</v>
      </c>
      <c r="AV108" s="8">
        <v>0</v>
      </c>
      <c r="AW108" s="8">
        <v>0</v>
      </c>
      <c r="AX108" s="8">
        <v>0</v>
      </c>
      <c r="AY108" s="8">
        <v>0</v>
      </c>
      <c r="AZ108" s="8">
        <v>0</v>
      </c>
      <c r="BA108" s="8">
        <v>0</v>
      </c>
      <c r="BB108" s="8">
        <v>9175660.3335768003</v>
      </c>
      <c r="BC108" s="8">
        <v>9175660.3335768003</v>
      </c>
      <c r="BD108" s="8">
        <v>12526480.940388801</v>
      </c>
      <c r="BE108" s="8">
        <v>21702141.273965601</v>
      </c>
      <c r="BF108" s="8">
        <v>9837627.3939999994</v>
      </c>
      <c r="BG108" s="8">
        <v>31539768.667965598</v>
      </c>
      <c r="BH108" s="8">
        <v>9837627.3939999994</v>
      </c>
      <c r="BI108" s="8">
        <v>41377396.0619656</v>
      </c>
      <c r="BJ108" s="8">
        <v>9796728.4677569978</v>
      </c>
      <c r="BK108" s="8">
        <v>51174124.529722601</v>
      </c>
      <c r="BL108" s="8">
        <v>6592041.3667569999</v>
      </c>
      <c r="BM108" s="8">
        <v>57766165.896479599</v>
      </c>
      <c r="BN108" s="8">
        <v>365334.32951400004</v>
      </c>
      <c r="BO108" s="8">
        <v>58131500.225993596</v>
      </c>
      <c r="BP108" s="9" t="s">
        <v>291</v>
      </c>
    </row>
    <row r="109" spans="1:68" ht="24.95" hidden="1" customHeight="1" outlineLevel="1" x14ac:dyDescent="0.25">
      <c r="A109" s="2">
        <v>8</v>
      </c>
      <c r="B109" s="2">
        <v>10</v>
      </c>
      <c r="C109" s="3" t="s">
        <v>284</v>
      </c>
      <c r="D109" s="11" t="s">
        <v>287</v>
      </c>
      <c r="E109" s="5" t="s">
        <v>288</v>
      </c>
      <c r="F109" s="5" t="s">
        <v>292</v>
      </c>
      <c r="G109" s="5" t="s">
        <v>293</v>
      </c>
      <c r="H109" s="5" t="s">
        <v>58</v>
      </c>
      <c r="I109" s="5" t="s">
        <v>64</v>
      </c>
      <c r="J109" s="5" t="s">
        <v>60</v>
      </c>
      <c r="K109" s="5" t="s">
        <v>47</v>
      </c>
      <c r="L109" s="6">
        <v>94420956.549999997</v>
      </c>
      <c r="M109" s="6">
        <v>80257813</v>
      </c>
      <c r="N109" s="6">
        <v>0</v>
      </c>
      <c r="O109" s="6">
        <v>80257813</v>
      </c>
      <c r="P109" s="6">
        <v>0</v>
      </c>
      <c r="Q109" s="6">
        <v>0</v>
      </c>
      <c r="R109" s="7">
        <v>0.84999999928511638</v>
      </c>
      <c r="S109" s="6">
        <v>0</v>
      </c>
      <c r="T109" s="6">
        <v>14163143.549999999</v>
      </c>
      <c r="U109" s="6">
        <v>0</v>
      </c>
      <c r="V109" s="7">
        <v>0</v>
      </c>
      <c r="W109" s="6">
        <v>14163143.549999999</v>
      </c>
      <c r="X109" s="7">
        <v>0.15000000071488367</v>
      </c>
      <c r="Y109" s="6">
        <v>0</v>
      </c>
      <c r="Z109" s="7">
        <v>0</v>
      </c>
      <c r="AA109" s="6">
        <v>4895344.7877699155</v>
      </c>
      <c r="AB109" s="7">
        <v>6.0995242765584899E-2</v>
      </c>
      <c r="AC109" s="8">
        <v>0</v>
      </c>
      <c r="AD109" s="8">
        <v>0</v>
      </c>
      <c r="AE109" s="8">
        <v>0</v>
      </c>
      <c r="AF109" s="8">
        <v>0</v>
      </c>
      <c r="AG109" s="8">
        <v>0</v>
      </c>
      <c r="AH109" s="8">
        <v>0</v>
      </c>
      <c r="AI109" s="8">
        <v>0</v>
      </c>
      <c r="AJ109" s="8">
        <v>0</v>
      </c>
      <c r="AK109" s="8">
        <v>0</v>
      </c>
      <c r="AL109" s="8">
        <v>0</v>
      </c>
      <c r="AM109" s="8">
        <v>0</v>
      </c>
      <c r="AN109" s="8">
        <v>0</v>
      </c>
      <c r="AO109" s="8">
        <v>0</v>
      </c>
      <c r="AP109" s="8">
        <v>0</v>
      </c>
      <c r="AQ109" s="8">
        <v>0</v>
      </c>
      <c r="AR109" s="8">
        <v>0</v>
      </c>
      <c r="AS109" s="8">
        <v>0</v>
      </c>
      <c r="AT109" s="8">
        <v>0</v>
      </c>
      <c r="AU109" s="8">
        <v>0</v>
      </c>
      <c r="AV109" s="8">
        <v>0</v>
      </c>
      <c r="AW109" s="8">
        <v>0</v>
      </c>
      <c r="AX109" s="8">
        <v>0</v>
      </c>
      <c r="AY109" s="8">
        <v>0</v>
      </c>
      <c r="AZ109" s="8">
        <v>0</v>
      </c>
      <c r="BA109" s="8">
        <v>0</v>
      </c>
      <c r="BB109" s="8">
        <v>11834399.4622676</v>
      </c>
      <c r="BC109" s="8">
        <v>11834399.4622676</v>
      </c>
      <c r="BD109" s="8">
        <v>16156154.581901599</v>
      </c>
      <c r="BE109" s="8">
        <v>27990554.044169199</v>
      </c>
      <c r="BF109" s="8">
        <v>16533109.477999998</v>
      </c>
      <c r="BG109" s="8">
        <v>44523663.522169195</v>
      </c>
      <c r="BH109" s="8">
        <v>16533109.477999998</v>
      </c>
      <c r="BI109" s="8">
        <v>61056773.000169195</v>
      </c>
      <c r="BJ109" s="8">
        <v>12635428.9185615</v>
      </c>
      <c r="BK109" s="8">
        <v>73692201.918730691</v>
      </c>
      <c r="BL109" s="8">
        <v>6094417.1590615101</v>
      </c>
      <c r="BM109" s="8">
        <v>79786619.077792197</v>
      </c>
      <c r="BN109" s="8">
        <v>471193.620123</v>
      </c>
      <c r="BO109" s="8">
        <v>80257812.697915196</v>
      </c>
      <c r="BP109" s="9" t="s">
        <v>535</v>
      </c>
    </row>
    <row r="110" spans="1:68" ht="84.95" customHeight="1" collapsed="1" x14ac:dyDescent="0.25">
      <c r="A110" s="2">
        <v>8</v>
      </c>
      <c r="B110" s="2">
        <v>10</v>
      </c>
      <c r="C110" s="2" t="s">
        <v>284</v>
      </c>
      <c r="D110" s="23" t="s">
        <v>494</v>
      </c>
      <c r="E110" s="5" t="s">
        <v>288</v>
      </c>
      <c r="F110" s="2"/>
      <c r="G110" s="9"/>
      <c r="H110" s="2"/>
      <c r="I110" s="2"/>
      <c r="J110" s="2" t="s">
        <v>60</v>
      </c>
      <c r="K110" s="2" t="s">
        <v>47</v>
      </c>
      <c r="L110" s="8">
        <v>167629114.55000001</v>
      </c>
      <c r="M110" s="8">
        <v>142484747</v>
      </c>
      <c r="N110" s="8">
        <v>0</v>
      </c>
      <c r="O110" s="8">
        <v>138389313</v>
      </c>
      <c r="P110" s="8">
        <v>0</v>
      </c>
      <c r="Q110" s="8">
        <v>0</v>
      </c>
      <c r="R110" s="10">
        <v>0.84999999780766</v>
      </c>
      <c r="S110" s="8">
        <v>4095434</v>
      </c>
      <c r="T110" s="8">
        <v>25144367.549999997</v>
      </c>
      <c r="U110" s="8">
        <v>0</v>
      </c>
      <c r="V110" s="10">
        <v>0</v>
      </c>
      <c r="W110" s="8">
        <v>25144367.549999997</v>
      </c>
      <c r="X110" s="10">
        <v>0.15000000219233989</v>
      </c>
      <c r="Y110" s="8">
        <v>0</v>
      </c>
      <c r="Z110" s="10">
        <v>0</v>
      </c>
      <c r="AA110" s="8">
        <v>8441089.7425975148</v>
      </c>
      <c r="AB110" s="10">
        <v>6.0995242765584906E-2</v>
      </c>
      <c r="AC110" s="8">
        <v>0</v>
      </c>
      <c r="AD110" s="8">
        <v>0</v>
      </c>
      <c r="AE110" s="8">
        <v>0</v>
      </c>
      <c r="AF110" s="8">
        <v>0</v>
      </c>
      <c r="AG110" s="8">
        <v>0</v>
      </c>
      <c r="AH110" s="8">
        <v>0</v>
      </c>
      <c r="AI110" s="8">
        <v>0</v>
      </c>
      <c r="AJ110" s="8">
        <v>0</v>
      </c>
      <c r="AK110" s="8">
        <v>0</v>
      </c>
      <c r="AL110" s="8">
        <v>0</v>
      </c>
      <c r="AM110" s="8">
        <v>0</v>
      </c>
      <c r="AN110" s="8">
        <v>0</v>
      </c>
      <c r="AO110" s="8">
        <v>0</v>
      </c>
      <c r="AP110" s="8">
        <v>0</v>
      </c>
      <c r="AQ110" s="8">
        <v>0</v>
      </c>
      <c r="AR110" s="8">
        <v>0</v>
      </c>
      <c r="AS110" s="8">
        <v>0</v>
      </c>
      <c r="AT110" s="8">
        <v>0</v>
      </c>
      <c r="AU110" s="8">
        <v>0</v>
      </c>
      <c r="AV110" s="8">
        <v>0</v>
      </c>
      <c r="AW110" s="8">
        <v>0</v>
      </c>
      <c r="AX110" s="8">
        <v>0</v>
      </c>
      <c r="AY110" s="8">
        <v>0</v>
      </c>
      <c r="AZ110" s="8">
        <v>0</v>
      </c>
      <c r="BA110" s="8">
        <v>0</v>
      </c>
      <c r="BB110" s="8">
        <v>21010059.795844398</v>
      </c>
      <c r="BC110" s="8">
        <v>21010059.795844398</v>
      </c>
      <c r="BD110" s="8">
        <v>28682635.522290401</v>
      </c>
      <c r="BE110" s="8">
        <v>49692695.3181348</v>
      </c>
      <c r="BF110" s="8">
        <v>26370736.871999998</v>
      </c>
      <c r="BG110" s="8">
        <v>76063432.190134794</v>
      </c>
      <c r="BH110" s="8">
        <v>26370736.871999998</v>
      </c>
      <c r="BI110" s="8">
        <v>102434169.0621348</v>
      </c>
      <c r="BJ110" s="8">
        <v>22432157.386318497</v>
      </c>
      <c r="BK110" s="8">
        <v>124866326.44845329</v>
      </c>
      <c r="BL110" s="8">
        <v>12686458.52581851</v>
      </c>
      <c r="BM110" s="8">
        <v>137552784.9742718</v>
      </c>
      <c r="BN110" s="8">
        <v>836527.94963699998</v>
      </c>
      <c r="BO110" s="8">
        <v>138389312.9239088</v>
      </c>
      <c r="BP110" s="9"/>
    </row>
    <row r="111" spans="1:68" ht="24.95" hidden="1" customHeight="1" outlineLevel="1" x14ac:dyDescent="0.25">
      <c r="A111" s="2">
        <v>8</v>
      </c>
      <c r="B111" s="2">
        <v>10</v>
      </c>
      <c r="C111" s="3" t="s">
        <v>284</v>
      </c>
      <c r="D111" s="11" t="s">
        <v>294</v>
      </c>
      <c r="E111" s="5" t="s">
        <v>295</v>
      </c>
      <c r="F111" s="5" t="s">
        <v>58</v>
      </c>
      <c r="G111" s="5" t="s">
        <v>58</v>
      </c>
      <c r="H111" s="5">
        <v>1</v>
      </c>
      <c r="I111" s="5" t="s">
        <v>64</v>
      </c>
      <c r="J111" s="5" t="s">
        <v>60</v>
      </c>
      <c r="K111" s="5" t="s">
        <v>47</v>
      </c>
      <c r="L111" s="6">
        <v>0</v>
      </c>
      <c r="M111" s="6">
        <v>0</v>
      </c>
      <c r="N111" s="6">
        <v>0</v>
      </c>
      <c r="O111" s="6">
        <v>0</v>
      </c>
      <c r="P111" s="6">
        <v>0</v>
      </c>
      <c r="Q111" s="6">
        <v>0</v>
      </c>
      <c r="R111" s="7" t="e">
        <v>#DIV/0!</v>
      </c>
      <c r="S111" s="6">
        <v>0</v>
      </c>
      <c r="T111" s="6">
        <v>0</v>
      </c>
      <c r="U111" s="6">
        <v>0</v>
      </c>
      <c r="V111" s="7" t="e">
        <v>#DIV/0!</v>
      </c>
      <c r="W111" s="6">
        <v>0</v>
      </c>
      <c r="X111" s="7" t="e">
        <v>#DIV/0!</v>
      </c>
      <c r="Y111" s="6">
        <v>0</v>
      </c>
      <c r="Z111" s="7" t="e">
        <v>#DIV/0!</v>
      </c>
      <c r="AA111" s="6">
        <v>0</v>
      </c>
      <c r="AB111" s="7" t="e">
        <v>#DIV/0!</v>
      </c>
      <c r="AC111" s="8">
        <v>0</v>
      </c>
      <c r="AD111" s="8">
        <v>0</v>
      </c>
      <c r="AE111" s="8">
        <v>0</v>
      </c>
      <c r="AF111" s="8">
        <v>0</v>
      </c>
      <c r="AG111" s="8">
        <v>0</v>
      </c>
      <c r="AH111" s="8">
        <v>0</v>
      </c>
      <c r="AI111" s="8">
        <v>0</v>
      </c>
      <c r="AJ111" s="8">
        <v>0</v>
      </c>
      <c r="AK111" s="8">
        <v>0</v>
      </c>
      <c r="AL111" s="8">
        <v>0</v>
      </c>
      <c r="AM111" s="8">
        <v>0</v>
      </c>
      <c r="AN111" s="8">
        <v>0</v>
      </c>
      <c r="AO111" s="8">
        <v>0</v>
      </c>
      <c r="AP111" s="8">
        <v>0</v>
      </c>
      <c r="AQ111" s="8">
        <v>0</v>
      </c>
      <c r="AR111" s="8">
        <v>0</v>
      </c>
      <c r="AS111" s="8">
        <v>0</v>
      </c>
      <c r="AT111" s="8">
        <v>0</v>
      </c>
      <c r="AU111" s="8">
        <v>0</v>
      </c>
      <c r="AV111" s="8">
        <v>0</v>
      </c>
      <c r="AW111" s="8">
        <v>0</v>
      </c>
      <c r="AX111" s="8">
        <v>0</v>
      </c>
      <c r="AY111" s="8">
        <v>0</v>
      </c>
      <c r="AZ111" s="8">
        <v>0</v>
      </c>
      <c r="BA111" s="8">
        <v>0</v>
      </c>
      <c r="BB111" s="8">
        <v>0</v>
      </c>
      <c r="BC111" s="8">
        <v>0</v>
      </c>
      <c r="BD111" s="8">
        <v>0</v>
      </c>
      <c r="BE111" s="8">
        <v>0</v>
      </c>
      <c r="BF111" s="8">
        <v>0</v>
      </c>
      <c r="BG111" s="8">
        <v>0</v>
      </c>
      <c r="BH111" s="8">
        <v>0</v>
      </c>
      <c r="BI111" s="8">
        <v>0</v>
      </c>
      <c r="BJ111" s="8">
        <v>0</v>
      </c>
      <c r="BK111" s="8">
        <v>0</v>
      </c>
      <c r="BL111" s="8">
        <v>0</v>
      </c>
      <c r="BM111" s="8">
        <v>0</v>
      </c>
      <c r="BN111" s="8">
        <v>0</v>
      </c>
      <c r="BO111" s="8">
        <v>0</v>
      </c>
      <c r="BP111" s="9" t="s">
        <v>296</v>
      </c>
    </row>
    <row r="112" spans="1:68" ht="24.95" hidden="1" customHeight="1" outlineLevel="1" x14ac:dyDescent="0.25">
      <c r="A112" s="2">
        <v>8</v>
      </c>
      <c r="B112" s="2">
        <v>10</v>
      </c>
      <c r="C112" s="3" t="s">
        <v>284</v>
      </c>
      <c r="D112" s="11" t="s">
        <v>294</v>
      </c>
      <c r="E112" s="5" t="s">
        <v>295</v>
      </c>
      <c r="F112" s="5" t="s">
        <v>58</v>
      </c>
      <c r="G112" s="5" t="s">
        <v>58</v>
      </c>
      <c r="H112" s="5">
        <v>2</v>
      </c>
      <c r="I112" s="5" t="s">
        <v>64</v>
      </c>
      <c r="J112" s="5" t="s">
        <v>60</v>
      </c>
      <c r="K112" s="5" t="s">
        <v>47</v>
      </c>
      <c r="L112" s="6">
        <v>0</v>
      </c>
      <c r="M112" s="6">
        <v>0</v>
      </c>
      <c r="N112" s="6">
        <v>0</v>
      </c>
      <c r="O112" s="6">
        <v>0</v>
      </c>
      <c r="P112" s="6">
        <v>0</v>
      </c>
      <c r="Q112" s="6">
        <v>0</v>
      </c>
      <c r="R112" s="7" t="e">
        <v>#DIV/0!</v>
      </c>
      <c r="S112" s="6">
        <v>0</v>
      </c>
      <c r="T112" s="6">
        <v>0</v>
      </c>
      <c r="U112" s="6">
        <v>0</v>
      </c>
      <c r="V112" s="7" t="e">
        <v>#DIV/0!</v>
      </c>
      <c r="W112" s="6">
        <v>0</v>
      </c>
      <c r="X112" s="7" t="e">
        <v>#DIV/0!</v>
      </c>
      <c r="Y112" s="6">
        <v>0</v>
      </c>
      <c r="Z112" s="7" t="e">
        <v>#DIV/0!</v>
      </c>
      <c r="AA112" s="6">
        <v>0</v>
      </c>
      <c r="AB112" s="7" t="e">
        <v>#DIV/0!</v>
      </c>
      <c r="AC112" s="8">
        <v>0</v>
      </c>
      <c r="AD112" s="8">
        <v>0</v>
      </c>
      <c r="AE112" s="8">
        <v>0</v>
      </c>
      <c r="AF112" s="8">
        <v>0</v>
      </c>
      <c r="AG112" s="8">
        <v>0</v>
      </c>
      <c r="AH112" s="8">
        <v>0</v>
      </c>
      <c r="AI112" s="8">
        <v>0</v>
      </c>
      <c r="AJ112" s="8">
        <v>0</v>
      </c>
      <c r="AK112" s="8">
        <v>0</v>
      </c>
      <c r="AL112" s="8">
        <v>0</v>
      </c>
      <c r="AM112" s="8">
        <v>0</v>
      </c>
      <c r="AN112" s="8">
        <v>0</v>
      </c>
      <c r="AO112" s="8">
        <v>0</v>
      </c>
      <c r="AP112" s="8">
        <v>0</v>
      </c>
      <c r="AQ112" s="8">
        <v>0</v>
      </c>
      <c r="AR112" s="8">
        <v>0</v>
      </c>
      <c r="AS112" s="8">
        <v>0</v>
      </c>
      <c r="AT112" s="8">
        <v>0</v>
      </c>
      <c r="AU112" s="8">
        <v>0</v>
      </c>
      <c r="AV112" s="8">
        <v>0</v>
      </c>
      <c r="AW112" s="8">
        <v>0</v>
      </c>
      <c r="AX112" s="8">
        <v>0</v>
      </c>
      <c r="AY112" s="8">
        <v>0</v>
      </c>
      <c r="AZ112" s="8">
        <v>0</v>
      </c>
      <c r="BA112" s="8">
        <v>0</v>
      </c>
      <c r="BB112" s="8">
        <v>0</v>
      </c>
      <c r="BC112" s="8">
        <v>0</v>
      </c>
      <c r="BD112" s="8">
        <v>0</v>
      </c>
      <c r="BE112" s="8">
        <v>0</v>
      </c>
      <c r="BF112" s="8">
        <v>0</v>
      </c>
      <c r="BG112" s="8">
        <v>0</v>
      </c>
      <c r="BH112" s="8">
        <v>0</v>
      </c>
      <c r="BI112" s="8">
        <v>0</v>
      </c>
      <c r="BJ112" s="8">
        <v>0</v>
      </c>
      <c r="BK112" s="8">
        <v>0</v>
      </c>
      <c r="BL112" s="8">
        <v>0</v>
      </c>
      <c r="BM112" s="8">
        <v>0</v>
      </c>
      <c r="BN112" s="8">
        <v>0</v>
      </c>
      <c r="BO112" s="8">
        <v>0</v>
      </c>
      <c r="BP112" s="9" t="s">
        <v>296</v>
      </c>
    </row>
    <row r="113" spans="1:68" ht="24.95" hidden="1" customHeight="1" outlineLevel="1" x14ac:dyDescent="0.25">
      <c r="A113" s="2">
        <v>8</v>
      </c>
      <c r="B113" s="2">
        <v>10</v>
      </c>
      <c r="C113" s="3" t="s">
        <v>284</v>
      </c>
      <c r="D113" s="11" t="s">
        <v>294</v>
      </c>
      <c r="E113" s="5" t="s">
        <v>295</v>
      </c>
      <c r="F113" s="5" t="s">
        <v>58</v>
      </c>
      <c r="G113" s="5" t="s">
        <v>58</v>
      </c>
      <c r="H113" s="5" t="s">
        <v>297</v>
      </c>
      <c r="I113" s="5" t="s">
        <v>64</v>
      </c>
      <c r="J113" s="5" t="s">
        <v>60</v>
      </c>
      <c r="K113" s="5" t="s">
        <v>47</v>
      </c>
      <c r="L113" s="6">
        <v>104786645</v>
      </c>
      <c r="M113" s="6">
        <v>89068648</v>
      </c>
      <c r="N113" s="6">
        <v>0</v>
      </c>
      <c r="O113" s="6">
        <v>89068648</v>
      </c>
      <c r="P113" s="6">
        <v>0</v>
      </c>
      <c r="Q113" s="6">
        <v>0</v>
      </c>
      <c r="R113" s="7">
        <v>0.84999999761419975</v>
      </c>
      <c r="S113" s="6">
        <v>0</v>
      </c>
      <c r="T113" s="6">
        <v>15717997</v>
      </c>
      <c r="U113" s="6">
        <v>15717997</v>
      </c>
      <c r="V113" s="7">
        <v>0.15000000238580022</v>
      </c>
      <c r="W113" s="6">
        <v>0</v>
      </c>
      <c r="X113" s="7">
        <v>0</v>
      </c>
      <c r="Y113" s="6">
        <v>0</v>
      </c>
      <c r="Z113" s="7">
        <v>0</v>
      </c>
      <c r="AA113" s="6">
        <v>5432763.8075624276</v>
      </c>
      <c r="AB113" s="7">
        <v>6.0995242765584899E-2</v>
      </c>
      <c r="AC113" s="8">
        <v>0</v>
      </c>
      <c r="AD113" s="8">
        <v>0</v>
      </c>
      <c r="AE113" s="8">
        <v>0</v>
      </c>
      <c r="AF113" s="8">
        <v>0</v>
      </c>
      <c r="AG113" s="8">
        <v>0</v>
      </c>
      <c r="AH113" s="8">
        <v>0</v>
      </c>
      <c r="AI113" s="8">
        <v>0</v>
      </c>
      <c r="AJ113" s="8">
        <v>0</v>
      </c>
      <c r="AK113" s="8">
        <v>0</v>
      </c>
      <c r="AL113" s="8">
        <v>0</v>
      </c>
      <c r="AM113" s="8">
        <v>0</v>
      </c>
      <c r="AN113" s="8">
        <v>0</v>
      </c>
      <c r="AO113" s="8">
        <v>0</v>
      </c>
      <c r="AP113" s="8">
        <v>0</v>
      </c>
      <c r="AQ113" s="8">
        <v>0</v>
      </c>
      <c r="AR113" s="8">
        <v>0</v>
      </c>
      <c r="AS113" s="8">
        <v>0</v>
      </c>
      <c r="AT113" s="8">
        <v>0</v>
      </c>
      <c r="AU113" s="8">
        <v>0</v>
      </c>
      <c r="AV113" s="8">
        <v>0</v>
      </c>
      <c r="AW113" s="8">
        <v>0</v>
      </c>
      <c r="AX113" s="8">
        <v>0</v>
      </c>
      <c r="AY113" s="8">
        <v>928320</v>
      </c>
      <c r="AZ113" s="8">
        <v>928320</v>
      </c>
      <c r="BA113" s="8">
        <v>928320</v>
      </c>
      <c r="BB113" s="8">
        <v>19238026.350168005</v>
      </c>
      <c r="BC113" s="8">
        <v>20166346.350168005</v>
      </c>
      <c r="BD113" s="8">
        <v>26179224</v>
      </c>
      <c r="BE113" s="8">
        <v>46345570.350168005</v>
      </c>
      <c r="BF113" s="8">
        <v>18661894.707444802</v>
      </c>
      <c r="BG113" s="8">
        <v>65007465.057612807</v>
      </c>
      <c r="BH113" s="8">
        <v>9696992.7764079999</v>
      </c>
      <c r="BI113" s="8">
        <v>74704457.834020808</v>
      </c>
      <c r="BJ113" s="8">
        <v>6502011.3040000014</v>
      </c>
      <c r="BK113" s="8">
        <v>81206469.138020813</v>
      </c>
      <c r="BL113" s="8">
        <v>4848496.388204</v>
      </c>
      <c r="BM113" s="8">
        <v>86054965.526224807</v>
      </c>
      <c r="BN113" s="8">
        <v>3013682.2394039999</v>
      </c>
      <c r="BO113" s="8">
        <v>89068647.7656288</v>
      </c>
      <c r="BP113" s="9" t="s">
        <v>298</v>
      </c>
    </row>
    <row r="114" spans="1:68" ht="84.95" customHeight="1" collapsed="1" x14ac:dyDescent="0.25">
      <c r="A114" s="2">
        <v>8</v>
      </c>
      <c r="B114" s="2">
        <v>10</v>
      </c>
      <c r="C114" s="2" t="s">
        <v>284</v>
      </c>
      <c r="D114" s="23" t="s">
        <v>495</v>
      </c>
      <c r="E114" s="5" t="s">
        <v>295</v>
      </c>
      <c r="F114" s="2"/>
      <c r="G114" s="9"/>
      <c r="H114" s="2"/>
      <c r="I114" s="2"/>
      <c r="J114" s="2" t="s">
        <v>60</v>
      </c>
      <c r="K114" s="2" t="s">
        <v>47</v>
      </c>
      <c r="L114" s="8">
        <v>104786645</v>
      </c>
      <c r="M114" s="8">
        <v>89068648</v>
      </c>
      <c r="N114" s="8">
        <v>0</v>
      </c>
      <c r="O114" s="8">
        <v>89068648</v>
      </c>
      <c r="P114" s="8">
        <v>0</v>
      </c>
      <c r="Q114" s="8">
        <v>0</v>
      </c>
      <c r="R114" s="10">
        <v>0.84999999761419975</v>
      </c>
      <c r="S114" s="8">
        <v>0</v>
      </c>
      <c r="T114" s="8">
        <v>15717997</v>
      </c>
      <c r="U114" s="8">
        <v>15717997</v>
      </c>
      <c r="V114" s="10">
        <v>0.15000000238580022</v>
      </c>
      <c r="W114" s="8">
        <v>0</v>
      </c>
      <c r="X114" s="10">
        <v>0</v>
      </c>
      <c r="Y114" s="8">
        <v>0</v>
      </c>
      <c r="Z114" s="10">
        <v>0</v>
      </c>
      <c r="AA114" s="8">
        <v>5432763.8075624276</v>
      </c>
      <c r="AB114" s="10">
        <v>6.0995242765584899E-2</v>
      </c>
      <c r="AC114" s="8">
        <v>0</v>
      </c>
      <c r="AD114" s="8">
        <v>0</v>
      </c>
      <c r="AE114" s="8">
        <v>0</v>
      </c>
      <c r="AF114" s="8">
        <v>0</v>
      </c>
      <c r="AG114" s="8">
        <v>0</v>
      </c>
      <c r="AH114" s="8">
        <v>0</v>
      </c>
      <c r="AI114" s="8">
        <v>0</v>
      </c>
      <c r="AJ114" s="8">
        <v>0</v>
      </c>
      <c r="AK114" s="8">
        <v>0</v>
      </c>
      <c r="AL114" s="8">
        <v>0</v>
      </c>
      <c r="AM114" s="8">
        <v>0</v>
      </c>
      <c r="AN114" s="8">
        <v>0</v>
      </c>
      <c r="AO114" s="8">
        <v>0</v>
      </c>
      <c r="AP114" s="8">
        <v>0</v>
      </c>
      <c r="AQ114" s="8">
        <v>0</v>
      </c>
      <c r="AR114" s="8">
        <v>0</v>
      </c>
      <c r="AS114" s="8">
        <v>0</v>
      </c>
      <c r="AT114" s="8">
        <v>0</v>
      </c>
      <c r="AU114" s="8">
        <v>0</v>
      </c>
      <c r="AV114" s="8">
        <v>0</v>
      </c>
      <c r="AW114" s="8">
        <v>0</v>
      </c>
      <c r="AX114" s="8">
        <v>0</v>
      </c>
      <c r="AY114" s="8">
        <v>928320</v>
      </c>
      <c r="AZ114" s="8">
        <v>928320</v>
      </c>
      <c r="BA114" s="8">
        <v>928320</v>
      </c>
      <c r="BB114" s="8">
        <v>19238026.350168005</v>
      </c>
      <c r="BC114" s="8">
        <v>20166346.350168005</v>
      </c>
      <c r="BD114" s="8">
        <v>26179224</v>
      </c>
      <c r="BE114" s="8">
        <v>46345570.350168005</v>
      </c>
      <c r="BF114" s="8">
        <v>18661894.707444802</v>
      </c>
      <c r="BG114" s="8">
        <v>65007465.057612807</v>
      </c>
      <c r="BH114" s="8">
        <v>9696992.7764079999</v>
      </c>
      <c r="BI114" s="8">
        <v>74704457.834020808</v>
      </c>
      <c r="BJ114" s="8">
        <v>6502011.3040000014</v>
      </c>
      <c r="BK114" s="8">
        <v>81206469.138020813</v>
      </c>
      <c r="BL114" s="8">
        <v>4848496.388204</v>
      </c>
      <c r="BM114" s="8">
        <v>86054965.526224807</v>
      </c>
      <c r="BN114" s="8">
        <v>3013682.2394039999</v>
      </c>
      <c r="BO114" s="8">
        <v>89068647.7656288</v>
      </c>
      <c r="BP114" s="9"/>
    </row>
    <row r="115" spans="1:68" ht="84.95" customHeight="1" x14ac:dyDescent="0.25">
      <c r="A115" s="2">
        <v>8</v>
      </c>
      <c r="B115" s="2">
        <v>10</v>
      </c>
      <c r="C115" s="2" t="s">
        <v>284</v>
      </c>
      <c r="D115" s="23" t="s">
        <v>496</v>
      </c>
      <c r="E115" s="5" t="s">
        <v>299</v>
      </c>
      <c r="F115" s="5" t="s">
        <v>58</v>
      </c>
      <c r="G115" s="5" t="s">
        <v>58</v>
      </c>
      <c r="H115" s="5" t="s">
        <v>58</v>
      </c>
      <c r="I115" s="5" t="s">
        <v>64</v>
      </c>
      <c r="J115" s="5" t="s">
        <v>60</v>
      </c>
      <c r="K115" s="5" t="s">
        <v>47</v>
      </c>
      <c r="L115" s="6">
        <v>14185198</v>
      </c>
      <c r="M115" s="6">
        <v>12057418</v>
      </c>
      <c r="N115" s="6">
        <v>0</v>
      </c>
      <c r="O115" s="6">
        <v>12057418</v>
      </c>
      <c r="P115" s="6">
        <v>0</v>
      </c>
      <c r="Q115" s="6">
        <v>0</v>
      </c>
      <c r="R115" s="7">
        <v>0.84999997885119405</v>
      </c>
      <c r="S115" s="6">
        <v>0</v>
      </c>
      <c r="T115" s="6">
        <v>2127780</v>
      </c>
      <c r="U115" s="6">
        <v>2127780</v>
      </c>
      <c r="V115" s="7">
        <v>0.15000002114880595</v>
      </c>
      <c r="W115" s="6">
        <v>0</v>
      </c>
      <c r="X115" s="7">
        <v>0</v>
      </c>
      <c r="Y115" s="6">
        <v>0</v>
      </c>
      <c r="Z115" s="7">
        <v>0</v>
      </c>
      <c r="AA115" s="6">
        <v>735445.13803613314</v>
      </c>
      <c r="AB115" s="7">
        <v>6.0995242765584899E-2</v>
      </c>
      <c r="AC115" s="8">
        <v>0</v>
      </c>
      <c r="AD115" s="8">
        <v>0</v>
      </c>
      <c r="AE115" s="8">
        <v>0</v>
      </c>
      <c r="AF115" s="8">
        <v>0</v>
      </c>
      <c r="AG115" s="8">
        <v>0</v>
      </c>
      <c r="AH115" s="8">
        <v>0</v>
      </c>
      <c r="AI115" s="8">
        <v>0</v>
      </c>
      <c r="AJ115" s="8">
        <v>0</v>
      </c>
      <c r="AK115" s="8">
        <v>0</v>
      </c>
      <c r="AL115" s="8">
        <v>0</v>
      </c>
      <c r="AM115" s="8">
        <v>0</v>
      </c>
      <c r="AN115" s="8">
        <v>0</v>
      </c>
      <c r="AO115" s="8">
        <v>0</v>
      </c>
      <c r="AP115" s="8">
        <v>0</v>
      </c>
      <c r="AQ115" s="8">
        <v>0</v>
      </c>
      <c r="AR115" s="8">
        <v>0</v>
      </c>
      <c r="AS115" s="8">
        <v>0</v>
      </c>
      <c r="AT115" s="8">
        <v>0</v>
      </c>
      <c r="AU115" s="8">
        <v>0</v>
      </c>
      <c r="AV115" s="8">
        <v>0</v>
      </c>
      <c r="AW115" s="8">
        <v>0</v>
      </c>
      <c r="AX115" s="8">
        <v>0</v>
      </c>
      <c r="AY115" s="8">
        <v>0</v>
      </c>
      <c r="AZ115" s="8">
        <v>0</v>
      </c>
      <c r="BA115" s="8">
        <v>0</v>
      </c>
      <c r="BB115" s="8">
        <v>1756687.4293829999</v>
      </c>
      <c r="BC115" s="8">
        <v>1756687.4293829999</v>
      </c>
      <c r="BD115" s="8">
        <v>2448433.5574609996</v>
      </c>
      <c r="BE115" s="8">
        <v>4205120.9868439995</v>
      </c>
      <c r="BF115" s="8">
        <v>3069390.5844609994</v>
      </c>
      <c r="BG115" s="8">
        <v>7274511.5713049993</v>
      </c>
      <c r="BH115" s="8">
        <v>1933660.1820779999</v>
      </c>
      <c r="BI115" s="8">
        <v>9208171.7533829994</v>
      </c>
      <c r="BJ115" s="8">
        <v>1862871.081</v>
      </c>
      <c r="BK115" s="8">
        <v>11071042.834383</v>
      </c>
      <c r="BL115" s="8">
        <v>915586.06453900097</v>
      </c>
      <c r="BM115" s="8">
        <v>11986628.898922</v>
      </c>
      <c r="BN115" s="8">
        <v>70789.101078000007</v>
      </c>
      <c r="BO115" s="8">
        <v>12057418</v>
      </c>
      <c r="BP115" s="9" t="s">
        <v>536</v>
      </c>
    </row>
    <row r="116" spans="1:68" ht="24.95" hidden="1" customHeight="1" outlineLevel="1" x14ac:dyDescent="0.25">
      <c r="A116" s="2">
        <v>8</v>
      </c>
      <c r="B116" s="2">
        <v>10</v>
      </c>
      <c r="C116" s="3" t="s">
        <v>300</v>
      </c>
      <c r="D116" s="11" t="s">
        <v>301</v>
      </c>
      <c r="E116" s="5" t="s">
        <v>302</v>
      </c>
      <c r="F116" s="5" t="s">
        <v>58</v>
      </c>
      <c r="G116" s="5" t="s">
        <v>58</v>
      </c>
      <c r="H116" s="5">
        <v>1</v>
      </c>
      <c r="I116" s="5" t="s">
        <v>59</v>
      </c>
      <c r="J116" s="5" t="s">
        <v>60</v>
      </c>
      <c r="K116" s="5" t="s">
        <v>48</v>
      </c>
      <c r="L116" s="6">
        <v>5407500</v>
      </c>
      <c r="M116" s="6">
        <v>4596375</v>
      </c>
      <c r="N116" s="6">
        <v>0</v>
      </c>
      <c r="O116" s="6">
        <v>0</v>
      </c>
      <c r="P116" s="6">
        <v>4596375</v>
      </c>
      <c r="Q116" s="6">
        <v>0</v>
      </c>
      <c r="R116" s="7">
        <v>0.85</v>
      </c>
      <c r="S116" s="6">
        <v>0</v>
      </c>
      <c r="T116" s="6">
        <v>811125</v>
      </c>
      <c r="U116" s="6">
        <v>811125</v>
      </c>
      <c r="V116" s="7">
        <v>0.15</v>
      </c>
      <c r="W116" s="6">
        <v>0</v>
      </c>
      <c r="X116" s="7">
        <v>0</v>
      </c>
      <c r="Y116" s="6">
        <v>0</v>
      </c>
      <c r="Z116" s="7">
        <v>0</v>
      </c>
      <c r="AA116" s="6">
        <v>0</v>
      </c>
      <c r="AB116" s="7">
        <v>0</v>
      </c>
      <c r="AC116" s="8">
        <v>0</v>
      </c>
      <c r="AD116" s="8">
        <v>0</v>
      </c>
      <c r="AE116" s="8">
        <v>0</v>
      </c>
      <c r="AF116" s="8">
        <v>0</v>
      </c>
      <c r="AG116" s="8">
        <v>0</v>
      </c>
      <c r="AH116" s="8">
        <v>0</v>
      </c>
      <c r="AI116" s="8">
        <v>0</v>
      </c>
      <c r="AJ116" s="8">
        <v>0</v>
      </c>
      <c r="AK116" s="8">
        <v>0</v>
      </c>
      <c r="AL116" s="8">
        <v>0</v>
      </c>
      <c r="AM116" s="8">
        <v>0</v>
      </c>
      <c r="AN116" s="8">
        <v>0</v>
      </c>
      <c r="AO116" s="8">
        <v>0</v>
      </c>
      <c r="AP116" s="8">
        <v>0</v>
      </c>
      <c r="AQ116" s="8">
        <v>0</v>
      </c>
      <c r="AR116" s="8">
        <v>0</v>
      </c>
      <c r="AS116" s="8">
        <v>0</v>
      </c>
      <c r="AT116" s="8">
        <v>0</v>
      </c>
      <c r="AU116" s="8">
        <v>0</v>
      </c>
      <c r="AV116" s="8">
        <v>0</v>
      </c>
      <c r="AW116" s="8">
        <v>0</v>
      </c>
      <c r="AX116" s="8">
        <v>0</v>
      </c>
      <c r="AY116" s="8">
        <v>0</v>
      </c>
      <c r="AZ116" s="8">
        <v>0</v>
      </c>
      <c r="BA116" s="8">
        <v>0</v>
      </c>
      <c r="BB116" s="8">
        <v>759060.68875000009</v>
      </c>
      <c r="BC116" s="8">
        <v>759060.68875000009</v>
      </c>
      <c r="BD116" s="8">
        <v>820606.15000000014</v>
      </c>
      <c r="BE116" s="8">
        <v>1579666.8387500001</v>
      </c>
      <c r="BF116" s="8">
        <v>1112552.5687499999</v>
      </c>
      <c r="BG116" s="8">
        <v>2692219.4074999997</v>
      </c>
      <c r="BH116" s="8">
        <v>1136223.8999999999</v>
      </c>
      <c r="BI116" s="8">
        <v>3828443.3074999996</v>
      </c>
      <c r="BJ116" s="8">
        <v>706386.23125000112</v>
      </c>
      <c r="BK116" s="8">
        <v>4534829.5387500003</v>
      </c>
      <c r="BL116" s="8">
        <v>61545.46125</v>
      </c>
      <c r="BM116" s="8">
        <v>4596375</v>
      </c>
      <c r="BN116" s="8">
        <v>0</v>
      </c>
      <c r="BO116" s="8">
        <v>4596375</v>
      </c>
      <c r="BP116" s="9" t="s">
        <v>177</v>
      </c>
    </row>
    <row r="117" spans="1:68" ht="24.95" hidden="1" customHeight="1" outlineLevel="1" x14ac:dyDescent="0.25">
      <c r="A117" s="2">
        <v>8</v>
      </c>
      <c r="B117" s="2">
        <v>10</v>
      </c>
      <c r="C117" s="3" t="s">
        <v>300</v>
      </c>
      <c r="D117" s="11" t="s">
        <v>301</v>
      </c>
      <c r="E117" s="5" t="s">
        <v>302</v>
      </c>
      <c r="F117" s="5" t="s">
        <v>58</v>
      </c>
      <c r="G117" s="5" t="s">
        <v>58</v>
      </c>
      <c r="H117" s="5">
        <v>2</v>
      </c>
      <c r="I117" s="5" t="s">
        <v>59</v>
      </c>
      <c r="J117" s="5" t="s">
        <v>60</v>
      </c>
      <c r="K117" s="5" t="s">
        <v>48</v>
      </c>
      <c r="L117" s="6">
        <v>5407500</v>
      </c>
      <c r="M117" s="6">
        <v>4596375</v>
      </c>
      <c r="N117" s="6">
        <v>0</v>
      </c>
      <c r="O117" s="6">
        <v>0</v>
      </c>
      <c r="P117" s="6">
        <v>4596375</v>
      </c>
      <c r="Q117" s="6">
        <v>0</v>
      </c>
      <c r="R117" s="7">
        <v>0.85</v>
      </c>
      <c r="S117" s="6">
        <v>0</v>
      </c>
      <c r="T117" s="6">
        <v>811125</v>
      </c>
      <c r="U117" s="6">
        <v>811125</v>
      </c>
      <c r="V117" s="7">
        <v>0.15</v>
      </c>
      <c r="W117" s="6">
        <v>0</v>
      </c>
      <c r="X117" s="7">
        <v>0</v>
      </c>
      <c r="Y117" s="6">
        <v>0</v>
      </c>
      <c r="Z117" s="7">
        <v>0</v>
      </c>
      <c r="AA117" s="6">
        <v>571789.04999999993</v>
      </c>
      <c r="AB117" s="7">
        <v>0.12439999999999998</v>
      </c>
      <c r="AC117" s="8">
        <v>0</v>
      </c>
      <c r="AD117" s="8">
        <v>0</v>
      </c>
      <c r="AE117" s="8">
        <v>0</v>
      </c>
      <c r="AF117" s="8">
        <v>0</v>
      </c>
      <c r="AG117" s="8">
        <v>0</v>
      </c>
      <c r="AH117" s="8">
        <v>0</v>
      </c>
      <c r="AI117" s="8">
        <v>0</v>
      </c>
      <c r="AJ117" s="8">
        <v>0</v>
      </c>
      <c r="AK117" s="8">
        <v>0</v>
      </c>
      <c r="AL117" s="8">
        <v>0</v>
      </c>
      <c r="AM117" s="8">
        <v>0</v>
      </c>
      <c r="AN117" s="8">
        <v>0</v>
      </c>
      <c r="AO117" s="8">
        <v>0</v>
      </c>
      <c r="AP117" s="8">
        <v>0</v>
      </c>
      <c r="AQ117" s="8">
        <v>0</v>
      </c>
      <c r="AR117" s="8">
        <v>0</v>
      </c>
      <c r="AS117" s="8">
        <v>0</v>
      </c>
      <c r="AT117" s="8">
        <v>0</v>
      </c>
      <c r="AU117" s="8">
        <v>0</v>
      </c>
      <c r="AV117" s="8">
        <v>0</v>
      </c>
      <c r="AW117" s="8">
        <v>0</v>
      </c>
      <c r="AX117" s="8">
        <v>0</v>
      </c>
      <c r="AY117" s="8">
        <v>0</v>
      </c>
      <c r="AZ117" s="8">
        <v>0</v>
      </c>
      <c r="BA117" s="8">
        <v>0</v>
      </c>
      <c r="BB117" s="8">
        <v>0</v>
      </c>
      <c r="BC117" s="8">
        <v>0</v>
      </c>
      <c r="BD117" s="8">
        <v>0</v>
      </c>
      <c r="BE117" s="8">
        <v>0</v>
      </c>
      <c r="BF117" s="8">
        <v>759060.68875000009</v>
      </c>
      <c r="BG117" s="8">
        <v>759060.68875000009</v>
      </c>
      <c r="BH117" s="8">
        <v>820606.15000000014</v>
      </c>
      <c r="BI117" s="8">
        <v>1579666.8387500001</v>
      </c>
      <c r="BJ117" s="8">
        <v>1112552.5687499999</v>
      </c>
      <c r="BK117" s="8">
        <v>2692219.4074999997</v>
      </c>
      <c r="BL117" s="8">
        <v>998332.64999999991</v>
      </c>
      <c r="BM117" s="8">
        <v>3690552.0574999996</v>
      </c>
      <c r="BN117" s="8">
        <v>905822.9425</v>
      </c>
      <c r="BO117" s="8">
        <v>4596375</v>
      </c>
      <c r="BP117" s="9" t="s">
        <v>177</v>
      </c>
    </row>
    <row r="118" spans="1:68" ht="84.95" customHeight="1" collapsed="1" x14ac:dyDescent="0.25">
      <c r="A118" s="2">
        <v>8</v>
      </c>
      <c r="B118" s="2">
        <v>10</v>
      </c>
      <c r="C118" s="2" t="s">
        <v>300</v>
      </c>
      <c r="D118" s="23" t="s">
        <v>497</v>
      </c>
      <c r="E118" s="5" t="s">
        <v>302</v>
      </c>
      <c r="F118" s="2"/>
      <c r="G118" s="9"/>
      <c r="H118" s="2"/>
      <c r="I118" s="2"/>
      <c r="J118" s="2" t="s">
        <v>60</v>
      </c>
      <c r="K118" s="2" t="s">
        <v>48</v>
      </c>
      <c r="L118" s="8">
        <v>10815000</v>
      </c>
      <c r="M118" s="8">
        <v>9192750</v>
      </c>
      <c r="N118" s="8">
        <v>0</v>
      </c>
      <c r="O118" s="8">
        <v>0</v>
      </c>
      <c r="P118" s="8">
        <v>9192750</v>
      </c>
      <c r="Q118" s="8">
        <v>0</v>
      </c>
      <c r="R118" s="10">
        <v>0.85</v>
      </c>
      <c r="S118" s="8">
        <v>0</v>
      </c>
      <c r="T118" s="8">
        <v>1622250</v>
      </c>
      <c r="U118" s="8">
        <v>1622250</v>
      </c>
      <c r="V118" s="10">
        <v>0.15</v>
      </c>
      <c r="W118" s="8">
        <v>0</v>
      </c>
      <c r="X118" s="10">
        <v>0</v>
      </c>
      <c r="Y118" s="8">
        <v>0</v>
      </c>
      <c r="Z118" s="10">
        <v>0</v>
      </c>
      <c r="AA118" s="8">
        <v>571789.04999999993</v>
      </c>
      <c r="AB118" s="10">
        <v>6.2199999999999991E-2</v>
      </c>
      <c r="AC118" s="8">
        <v>0</v>
      </c>
      <c r="AD118" s="8">
        <v>0</v>
      </c>
      <c r="AE118" s="8">
        <v>0</v>
      </c>
      <c r="AF118" s="8">
        <v>0</v>
      </c>
      <c r="AG118" s="8">
        <v>0</v>
      </c>
      <c r="AH118" s="8">
        <v>0</v>
      </c>
      <c r="AI118" s="8">
        <v>0</v>
      </c>
      <c r="AJ118" s="8">
        <v>0</v>
      </c>
      <c r="AK118" s="8">
        <v>0</v>
      </c>
      <c r="AL118" s="8">
        <v>0</v>
      </c>
      <c r="AM118" s="8">
        <v>0</v>
      </c>
      <c r="AN118" s="8">
        <v>0</v>
      </c>
      <c r="AO118" s="8">
        <v>0</v>
      </c>
      <c r="AP118" s="8">
        <v>0</v>
      </c>
      <c r="AQ118" s="8">
        <v>0</v>
      </c>
      <c r="AR118" s="8">
        <v>0</v>
      </c>
      <c r="AS118" s="8">
        <v>0</v>
      </c>
      <c r="AT118" s="8">
        <v>0</v>
      </c>
      <c r="AU118" s="8">
        <v>0</v>
      </c>
      <c r="AV118" s="8">
        <v>0</v>
      </c>
      <c r="AW118" s="8">
        <v>0</v>
      </c>
      <c r="AX118" s="8">
        <v>0</v>
      </c>
      <c r="AY118" s="8">
        <v>0</v>
      </c>
      <c r="AZ118" s="8">
        <v>0</v>
      </c>
      <c r="BA118" s="8">
        <v>0</v>
      </c>
      <c r="BB118" s="8">
        <v>759060.68875000009</v>
      </c>
      <c r="BC118" s="8">
        <v>759060.68875000009</v>
      </c>
      <c r="BD118" s="8">
        <v>820606.15000000014</v>
      </c>
      <c r="BE118" s="8">
        <v>1579666.8387500001</v>
      </c>
      <c r="BF118" s="8">
        <v>1871613.2574999998</v>
      </c>
      <c r="BG118" s="8">
        <v>3451280.0962499999</v>
      </c>
      <c r="BH118" s="8">
        <v>1956830.05</v>
      </c>
      <c r="BI118" s="8">
        <v>5408110.1462500002</v>
      </c>
      <c r="BJ118" s="8">
        <v>1818938.800000001</v>
      </c>
      <c r="BK118" s="8">
        <v>7227048.94625</v>
      </c>
      <c r="BL118" s="8">
        <v>1059878.1112499998</v>
      </c>
      <c r="BM118" s="8">
        <v>8286927.0574999992</v>
      </c>
      <c r="BN118" s="8">
        <v>905822.9425</v>
      </c>
      <c r="BO118" s="8">
        <v>9192750</v>
      </c>
      <c r="BP118" s="9"/>
    </row>
    <row r="119" spans="1:68" ht="24.95" hidden="1" customHeight="1" outlineLevel="1" x14ac:dyDescent="0.25">
      <c r="A119" s="2">
        <v>8</v>
      </c>
      <c r="B119" s="2">
        <v>10</v>
      </c>
      <c r="C119" s="3" t="s">
        <v>300</v>
      </c>
      <c r="D119" s="11" t="s">
        <v>303</v>
      </c>
      <c r="E119" s="5" t="s">
        <v>304</v>
      </c>
      <c r="F119" s="5" t="s">
        <v>58</v>
      </c>
      <c r="G119" s="5" t="s">
        <v>58</v>
      </c>
      <c r="H119" s="5">
        <v>1</v>
      </c>
      <c r="I119" s="5" t="s">
        <v>59</v>
      </c>
      <c r="J119" s="5" t="s">
        <v>60</v>
      </c>
      <c r="K119" s="5" t="s">
        <v>48</v>
      </c>
      <c r="L119" s="6">
        <v>11446897</v>
      </c>
      <c r="M119" s="6">
        <v>9729862</v>
      </c>
      <c r="N119" s="6">
        <v>0</v>
      </c>
      <c r="O119" s="6">
        <v>0</v>
      </c>
      <c r="P119" s="6">
        <v>9729862</v>
      </c>
      <c r="Q119" s="6">
        <v>0</v>
      </c>
      <c r="R119" s="7">
        <v>0.84999996068803629</v>
      </c>
      <c r="S119" s="6">
        <v>0</v>
      </c>
      <c r="T119" s="6">
        <v>1717035</v>
      </c>
      <c r="U119" s="6">
        <v>1717035</v>
      </c>
      <c r="V119" s="7">
        <v>0.15000003931196376</v>
      </c>
      <c r="W119" s="6">
        <v>0</v>
      </c>
      <c r="X119" s="7">
        <v>0</v>
      </c>
      <c r="Y119" s="6">
        <v>0</v>
      </c>
      <c r="Z119" s="7">
        <v>0</v>
      </c>
      <c r="AA119" s="6">
        <v>0</v>
      </c>
      <c r="AB119" s="7">
        <v>0</v>
      </c>
      <c r="AC119" s="8">
        <v>0</v>
      </c>
      <c r="AD119" s="8">
        <v>0</v>
      </c>
      <c r="AE119" s="8">
        <v>0</v>
      </c>
      <c r="AF119" s="8">
        <v>0</v>
      </c>
      <c r="AG119" s="8">
        <v>0</v>
      </c>
      <c r="AH119" s="8">
        <v>0</v>
      </c>
      <c r="AI119" s="8">
        <v>0</v>
      </c>
      <c r="AJ119" s="8">
        <v>0</v>
      </c>
      <c r="AK119" s="8">
        <v>0</v>
      </c>
      <c r="AL119" s="8">
        <v>0</v>
      </c>
      <c r="AM119" s="8">
        <v>0</v>
      </c>
      <c r="AN119" s="8">
        <v>0</v>
      </c>
      <c r="AO119" s="8">
        <v>0</v>
      </c>
      <c r="AP119" s="8">
        <v>0</v>
      </c>
      <c r="AQ119" s="8">
        <v>0</v>
      </c>
      <c r="AR119" s="8">
        <v>0</v>
      </c>
      <c r="AS119" s="8">
        <v>0</v>
      </c>
      <c r="AT119" s="8">
        <v>0</v>
      </c>
      <c r="AU119" s="8">
        <v>0</v>
      </c>
      <c r="AV119" s="8">
        <v>0</v>
      </c>
      <c r="AW119" s="8">
        <v>0</v>
      </c>
      <c r="AX119" s="8">
        <v>0</v>
      </c>
      <c r="AY119" s="8">
        <v>0</v>
      </c>
      <c r="AZ119" s="8">
        <v>0</v>
      </c>
      <c r="BA119" s="8">
        <v>0</v>
      </c>
      <c r="BB119" s="8">
        <v>745031.20241777541</v>
      </c>
      <c r="BC119" s="8">
        <v>745031.20241777541</v>
      </c>
      <c r="BD119" s="8">
        <v>2771064.0468400302</v>
      </c>
      <c r="BE119" s="8">
        <v>3516095.2492578058</v>
      </c>
      <c r="BF119" s="8">
        <v>3716689.0031054709</v>
      </c>
      <c r="BG119" s="8">
        <v>7232784.2523632767</v>
      </c>
      <c r="BH119" s="8">
        <v>2309169.7225773507</v>
      </c>
      <c r="BI119" s="8">
        <v>9541953.9749406278</v>
      </c>
      <c r="BJ119" s="8">
        <v>187908.02505937198</v>
      </c>
      <c r="BK119" s="8">
        <v>9729862</v>
      </c>
      <c r="BL119" s="8">
        <v>0</v>
      </c>
      <c r="BM119" s="8">
        <v>9729862</v>
      </c>
      <c r="BN119" s="8">
        <v>0</v>
      </c>
      <c r="BO119" s="8">
        <v>9729862</v>
      </c>
      <c r="BP119" s="9" t="s">
        <v>177</v>
      </c>
    </row>
    <row r="120" spans="1:68" ht="24.95" hidden="1" customHeight="1" outlineLevel="1" x14ac:dyDescent="0.25">
      <c r="A120" s="2">
        <v>8</v>
      </c>
      <c r="B120" s="2">
        <v>10</v>
      </c>
      <c r="C120" s="3" t="s">
        <v>300</v>
      </c>
      <c r="D120" s="11" t="s">
        <v>303</v>
      </c>
      <c r="E120" s="5" t="s">
        <v>304</v>
      </c>
      <c r="F120" s="5" t="s">
        <v>58</v>
      </c>
      <c r="G120" s="5" t="s">
        <v>58</v>
      </c>
      <c r="H120" s="5">
        <v>2</v>
      </c>
      <c r="I120" s="5" t="s">
        <v>59</v>
      </c>
      <c r="J120" s="5" t="s">
        <v>60</v>
      </c>
      <c r="K120" s="5" t="s">
        <v>48</v>
      </c>
      <c r="L120" s="6">
        <v>11446895</v>
      </c>
      <c r="M120" s="6">
        <v>9729861</v>
      </c>
      <c r="N120" s="6">
        <v>0</v>
      </c>
      <c r="O120" s="6">
        <v>0</v>
      </c>
      <c r="P120" s="6">
        <v>9729861</v>
      </c>
      <c r="Q120" s="6">
        <v>0</v>
      </c>
      <c r="R120" s="7">
        <v>0.85000002183998369</v>
      </c>
      <c r="S120" s="6">
        <v>0</v>
      </c>
      <c r="T120" s="6">
        <v>1717034</v>
      </c>
      <c r="U120" s="6">
        <v>1717034</v>
      </c>
      <c r="V120" s="7">
        <v>0.14999997816001631</v>
      </c>
      <c r="W120" s="6">
        <v>0</v>
      </c>
      <c r="X120" s="7">
        <v>0</v>
      </c>
      <c r="Y120" s="6">
        <v>0</v>
      </c>
      <c r="Z120" s="7">
        <v>0</v>
      </c>
      <c r="AA120" s="6">
        <v>1210394.7705999999</v>
      </c>
      <c r="AB120" s="7">
        <v>0.12440000639269153</v>
      </c>
      <c r="AC120" s="8">
        <v>0</v>
      </c>
      <c r="AD120" s="8">
        <v>0</v>
      </c>
      <c r="AE120" s="8">
        <v>0</v>
      </c>
      <c r="AF120" s="8">
        <v>0</v>
      </c>
      <c r="AG120" s="8">
        <v>0</v>
      </c>
      <c r="AH120" s="8">
        <v>0</v>
      </c>
      <c r="AI120" s="8">
        <v>0</v>
      </c>
      <c r="AJ120" s="8">
        <v>0</v>
      </c>
      <c r="AK120" s="8">
        <v>0</v>
      </c>
      <c r="AL120" s="8">
        <v>0</v>
      </c>
      <c r="AM120" s="8">
        <v>0</v>
      </c>
      <c r="AN120" s="8">
        <v>0</v>
      </c>
      <c r="AO120" s="8">
        <v>0</v>
      </c>
      <c r="AP120" s="8">
        <v>0</v>
      </c>
      <c r="AQ120" s="8">
        <v>0</v>
      </c>
      <c r="AR120" s="8">
        <v>0</v>
      </c>
      <c r="AS120" s="8">
        <v>0</v>
      </c>
      <c r="AT120" s="8">
        <v>0</v>
      </c>
      <c r="AU120" s="8">
        <v>0</v>
      </c>
      <c r="AV120" s="8">
        <v>0</v>
      </c>
      <c r="AW120" s="8">
        <v>0</v>
      </c>
      <c r="AX120" s="8">
        <v>0</v>
      </c>
      <c r="AY120" s="8">
        <v>0</v>
      </c>
      <c r="AZ120" s="8">
        <v>0</v>
      </c>
      <c r="BA120" s="8">
        <v>0</v>
      </c>
      <c r="BB120" s="8">
        <v>0</v>
      </c>
      <c r="BC120" s="8">
        <v>0</v>
      </c>
      <c r="BD120" s="8">
        <v>0</v>
      </c>
      <c r="BE120" s="8">
        <v>0</v>
      </c>
      <c r="BF120" s="8">
        <v>1531281.2762198909</v>
      </c>
      <c r="BG120" s="8">
        <v>1531281.2762198909</v>
      </c>
      <c r="BH120" s="8">
        <v>2048564.2276360097</v>
      </c>
      <c r="BI120" s="8">
        <v>3579845.5038559008</v>
      </c>
      <c r="BJ120" s="8">
        <v>3652939.268858979</v>
      </c>
      <c r="BK120" s="8">
        <v>7232784.7727148794</v>
      </c>
      <c r="BL120" s="8">
        <v>2309168.284331996</v>
      </c>
      <c r="BM120" s="8">
        <v>9541953.0570468754</v>
      </c>
      <c r="BN120" s="8">
        <v>187907.94295312505</v>
      </c>
      <c r="BO120" s="8">
        <v>9729861</v>
      </c>
      <c r="BP120" s="9" t="s">
        <v>177</v>
      </c>
    </row>
    <row r="121" spans="1:68" ht="24.95" hidden="1" customHeight="1" outlineLevel="1" x14ac:dyDescent="0.25">
      <c r="A121" s="2">
        <v>8</v>
      </c>
      <c r="B121" s="2">
        <v>10</v>
      </c>
      <c r="C121" s="3" t="s">
        <v>300</v>
      </c>
      <c r="D121" s="11" t="s">
        <v>303</v>
      </c>
      <c r="E121" s="5" t="s">
        <v>304</v>
      </c>
      <c r="F121" s="5" t="s">
        <v>58</v>
      </c>
      <c r="G121" s="5" t="s">
        <v>58</v>
      </c>
      <c r="H121" s="5">
        <v>3</v>
      </c>
      <c r="I121" s="5" t="s">
        <v>59</v>
      </c>
      <c r="J121" s="5" t="s">
        <v>60</v>
      </c>
      <c r="K121" s="5" t="s">
        <v>48</v>
      </c>
      <c r="L121" s="6">
        <v>11446894</v>
      </c>
      <c r="M121" s="6">
        <v>9729860</v>
      </c>
      <c r="N121" s="6">
        <v>0</v>
      </c>
      <c r="O121" s="6">
        <v>0</v>
      </c>
      <c r="P121" s="6">
        <v>9729860</v>
      </c>
      <c r="Q121" s="6">
        <v>0</v>
      </c>
      <c r="R121" s="7">
        <v>0.85000000873599424</v>
      </c>
      <c r="S121" s="6">
        <v>0</v>
      </c>
      <c r="T121" s="6">
        <v>1717034</v>
      </c>
      <c r="U121" s="6">
        <v>1717034</v>
      </c>
      <c r="V121" s="7">
        <v>0.14999999126400576</v>
      </c>
      <c r="W121" s="6">
        <v>0</v>
      </c>
      <c r="X121" s="7">
        <v>0</v>
      </c>
      <c r="Y121" s="6">
        <v>0</v>
      </c>
      <c r="Z121" s="7">
        <v>0</v>
      </c>
      <c r="AA121" s="6">
        <v>605053.82624110556</v>
      </c>
      <c r="AB121" s="7">
        <v>6.2185255105531384E-2</v>
      </c>
      <c r="AC121" s="8">
        <v>0</v>
      </c>
      <c r="AD121" s="8">
        <v>0</v>
      </c>
      <c r="AE121" s="8">
        <v>0</v>
      </c>
      <c r="AF121" s="8">
        <v>0</v>
      </c>
      <c r="AG121" s="8">
        <v>0</v>
      </c>
      <c r="AH121" s="8">
        <v>0</v>
      </c>
      <c r="AI121" s="8">
        <v>0</v>
      </c>
      <c r="AJ121" s="8">
        <v>0</v>
      </c>
      <c r="AK121" s="8">
        <v>0</v>
      </c>
      <c r="AL121" s="8">
        <v>0</v>
      </c>
      <c r="AM121" s="8">
        <v>0</v>
      </c>
      <c r="AN121" s="8">
        <v>0</v>
      </c>
      <c r="AO121" s="8">
        <v>0</v>
      </c>
      <c r="AP121" s="8">
        <v>0</v>
      </c>
      <c r="AQ121" s="8">
        <v>0</v>
      </c>
      <c r="AR121" s="8">
        <v>0</v>
      </c>
      <c r="AS121" s="8">
        <v>0</v>
      </c>
      <c r="AT121" s="8">
        <v>0</v>
      </c>
      <c r="AU121" s="8">
        <v>0</v>
      </c>
      <c r="AV121" s="8">
        <v>0</v>
      </c>
      <c r="AW121" s="8">
        <v>0</v>
      </c>
      <c r="AX121" s="8">
        <v>0</v>
      </c>
      <c r="AY121" s="8">
        <v>0</v>
      </c>
      <c r="AZ121" s="8">
        <v>0</v>
      </c>
      <c r="BA121" s="8">
        <v>0</v>
      </c>
      <c r="BB121" s="8">
        <v>0</v>
      </c>
      <c r="BC121" s="8">
        <v>0</v>
      </c>
      <c r="BD121" s="8">
        <v>0</v>
      </c>
      <c r="BE121" s="8">
        <v>0</v>
      </c>
      <c r="BF121" s="8">
        <v>0</v>
      </c>
      <c r="BG121" s="8">
        <v>0</v>
      </c>
      <c r="BH121" s="8">
        <v>1531281.2526129577</v>
      </c>
      <c r="BI121" s="8">
        <v>1531281.2526129577</v>
      </c>
      <c r="BJ121" s="8">
        <v>2048564.1960544058</v>
      </c>
      <c r="BK121" s="8">
        <v>3579845.4486673633</v>
      </c>
      <c r="BL121" s="8">
        <v>3652939.2125435947</v>
      </c>
      <c r="BM121" s="8">
        <v>7232784.6612109579</v>
      </c>
      <c r="BN121" s="8">
        <v>2497075.3387890421</v>
      </c>
      <c r="BO121" s="8">
        <v>9729860</v>
      </c>
      <c r="BP121" s="9" t="s">
        <v>177</v>
      </c>
    </row>
    <row r="122" spans="1:68" ht="84.95" customHeight="1" collapsed="1" x14ac:dyDescent="0.25">
      <c r="A122" s="2">
        <v>8</v>
      </c>
      <c r="B122" s="2">
        <v>10</v>
      </c>
      <c r="C122" s="2" t="s">
        <v>300</v>
      </c>
      <c r="D122" s="23" t="s">
        <v>498</v>
      </c>
      <c r="E122" s="5" t="s">
        <v>304</v>
      </c>
      <c r="F122" s="2"/>
      <c r="G122" s="9"/>
      <c r="H122" s="2"/>
      <c r="I122" s="2"/>
      <c r="J122" s="2" t="s">
        <v>60</v>
      </c>
      <c r="K122" s="2" t="s">
        <v>48</v>
      </c>
      <c r="L122" s="8">
        <v>34340686</v>
      </c>
      <c r="M122" s="8">
        <v>29189583</v>
      </c>
      <c r="N122" s="8">
        <v>0</v>
      </c>
      <c r="O122" s="8">
        <v>0</v>
      </c>
      <c r="P122" s="8">
        <v>29189583</v>
      </c>
      <c r="Q122" s="8">
        <v>0</v>
      </c>
      <c r="R122" s="10">
        <v>0.84999999708800222</v>
      </c>
      <c r="S122" s="8">
        <v>0</v>
      </c>
      <c r="T122" s="8">
        <v>5151103</v>
      </c>
      <c r="U122" s="8">
        <v>5151103</v>
      </c>
      <c r="V122" s="10">
        <v>0.15000000291199775</v>
      </c>
      <c r="W122" s="8">
        <v>0</v>
      </c>
      <c r="X122" s="10">
        <v>0</v>
      </c>
      <c r="Y122" s="8">
        <v>0</v>
      </c>
      <c r="Z122" s="10">
        <v>0</v>
      </c>
      <c r="AA122" s="8">
        <v>1815448.5968411055</v>
      </c>
      <c r="AB122" s="10">
        <v>6.2195085035682267E-2</v>
      </c>
      <c r="AC122" s="8">
        <v>0</v>
      </c>
      <c r="AD122" s="8">
        <v>0</v>
      </c>
      <c r="AE122" s="8">
        <v>0</v>
      </c>
      <c r="AF122" s="8">
        <v>0</v>
      </c>
      <c r="AG122" s="8">
        <v>0</v>
      </c>
      <c r="AH122" s="8">
        <v>0</v>
      </c>
      <c r="AI122" s="8">
        <v>0</v>
      </c>
      <c r="AJ122" s="8">
        <v>0</v>
      </c>
      <c r="AK122" s="8">
        <v>0</v>
      </c>
      <c r="AL122" s="8">
        <v>0</v>
      </c>
      <c r="AM122" s="8">
        <v>0</v>
      </c>
      <c r="AN122" s="8">
        <v>0</v>
      </c>
      <c r="AO122" s="8">
        <v>0</v>
      </c>
      <c r="AP122" s="8">
        <v>0</v>
      </c>
      <c r="AQ122" s="8">
        <v>0</v>
      </c>
      <c r="AR122" s="8">
        <v>0</v>
      </c>
      <c r="AS122" s="8">
        <v>0</v>
      </c>
      <c r="AT122" s="8">
        <v>0</v>
      </c>
      <c r="AU122" s="8">
        <v>0</v>
      </c>
      <c r="AV122" s="8">
        <v>0</v>
      </c>
      <c r="AW122" s="8">
        <v>0</v>
      </c>
      <c r="AX122" s="8">
        <v>0</v>
      </c>
      <c r="AY122" s="8">
        <v>0</v>
      </c>
      <c r="AZ122" s="8">
        <v>0</v>
      </c>
      <c r="BA122" s="8">
        <v>0</v>
      </c>
      <c r="BB122" s="8">
        <v>745031.20241777541</v>
      </c>
      <c r="BC122" s="8">
        <v>745031.20241777541</v>
      </c>
      <c r="BD122" s="8">
        <v>2771064.0468400302</v>
      </c>
      <c r="BE122" s="8">
        <v>3516095.2492578058</v>
      </c>
      <c r="BF122" s="8">
        <v>5247970.2793253623</v>
      </c>
      <c r="BG122" s="8">
        <v>8764065.5285831671</v>
      </c>
      <c r="BH122" s="8">
        <v>5889015.2028263183</v>
      </c>
      <c r="BI122" s="8">
        <v>14653080.731409486</v>
      </c>
      <c r="BJ122" s="8">
        <v>5889411.4899727572</v>
      </c>
      <c r="BK122" s="8">
        <v>20542492.221382242</v>
      </c>
      <c r="BL122" s="8">
        <v>5962107.4968755906</v>
      </c>
      <c r="BM122" s="8">
        <v>26504599.718257833</v>
      </c>
      <c r="BN122" s="8">
        <v>2684983.2817421672</v>
      </c>
      <c r="BO122" s="8">
        <v>29189583</v>
      </c>
      <c r="BP122" s="9"/>
    </row>
    <row r="123" spans="1:68" ht="84.95" customHeight="1" x14ac:dyDescent="0.25">
      <c r="A123" s="2">
        <v>8</v>
      </c>
      <c r="B123" s="2">
        <v>10</v>
      </c>
      <c r="C123" s="2" t="s">
        <v>300</v>
      </c>
      <c r="D123" s="23" t="s">
        <v>499</v>
      </c>
      <c r="E123" s="5" t="s">
        <v>305</v>
      </c>
      <c r="F123" s="5" t="s">
        <v>58</v>
      </c>
      <c r="G123" s="5" t="s">
        <v>58</v>
      </c>
      <c r="H123" s="5" t="s">
        <v>58</v>
      </c>
      <c r="I123" s="5" t="s">
        <v>59</v>
      </c>
      <c r="J123" s="5" t="s">
        <v>60</v>
      </c>
      <c r="K123" s="5" t="s">
        <v>48</v>
      </c>
      <c r="L123" s="6">
        <v>20000000</v>
      </c>
      <c r="M123" s="6">
        <v>17000000</v>
      </c>
      <c r="N123" s="6">
        <v>0</v>
      </c>
      <c r="O123" s="6">
        <v>0</v>
      </c>
      <c r="P123" s="6">
        <v>17000000</v>
      </c>
      <c r="Q123" s="6">
        <v>0</v>
      </c>
      <c r="R123" s="7">
        <v>0.85</v>
      </c>
      <c r="S123" s="6">
        <v>0</v>
      </c>
      <c r="T123" s="6">
        <v>3000000</v>
      </c>
      <c r="U123" s="6">
        <v>3000000</v>
      </c>
      <c r="V123" s="7">
        <v>0.15</v>
      </c>
      <c r="W123" s="6">
        <v>0</v>
      </c>
      <c r="X123" s="7">
        <v>0</v>
      </c>
      <c r="Y123" s="6">
        <v>0</v>
      </c>
      <c r="Z123" s="7">
        <v>0</v>
      </c>
      <c r="AA123" s="6">
        <v>1136435.537053586</v>
      </c>
      <c r="AB123" s="7">
        <v>6.6849149238446232E-2</v>
      </c>
      <c r="AC123" s="8">
        <v>0</v>
      </c>
      <c r="AD123" s="8">
        <v>0</v>
      </c>
      <c r="AE123" s="8">
        <v>0</v>
      </c>
      <c r="AF123" s="8">
        <v>0</v>
      </c>
      <c r="AG123" s="8">
        <v>0</v>
      </c>
      <c r="AH123" s="8">
        <v>0</v>
      </c>
      <c r="AI123" s="8">
        <v>0</v>
      </c>
      <c r="AJ123" s="8">
        <v>0</v>
      </c>
      <c r="AK123" s="8">
        <v>0</v>
      </c>
      <c r="AL123" s="8">
        <v>0</v>
      </c>
      <c r="AM123" s="8">
        <v>0</v>
      </c>
      <c r="AN123" s="8">
        <v>0</v>
      </c>
      <c r="AO123" s="8">
        <v>0</v>
      </c>
      <c r="AP123" s="8">
        <v>0</v>
      </c>
      <c r="AQ123" s="8">
        <v>0</v>
      </c>
      <c r="AR123" s="8">
        <v>0</v>
      </c>
      <c r="AS123" s="8">
        <v>0</v>
      </c>
      <c r="AT123" s="8">
        <v>0</v>
      </c>
      <c r="AU123" s="8">
        <v>0</v>
      </c>
      <c r="AV123" s="8">
        <v>0</v>
      </c>
      <c r="AW123" s="8">
        <v>0</v>
      </c>
      <c r="AX123" s="8">
        <v>0</v>
      </c>
      <c r="AY123" s="8">
        <v>0</v>
      </c>
      <c r="AZ123" s="8">
        <v>0</v>
      </c>
      <c r="BA123" s="8">
        <v>0</v>
      </c>
      <c r="BB123" s="8">
        <v>3302250</v>
      </c>
      <c r="BC123" s="8">
        <v>3302250</v>
      </c>
      <c r="BD123" s="8">
        <v>4592125</v>
      </c>
      <c r="BE123" s="8">
        <v>7894375</v>
      </c>
      <c r="BF123" s="8">
        <v>5225375</v>
      </c>
      <c r="BG123" s="8">
        <v>13119750</v>
      </c>
      <c r="BH123" s="8">
        <v>3580625</v>
      </c>
      <c r="BI123" s="8">
        <v>16700375</v>
      </c>
      <c r="BJ123" s="8">
        <v>299625</v>
      </c>
      <c r="BK123" s="8">
        <v>17000000</v>
      </c>
      <c r="BL123" s="8">
        <v>0</v>
      </c>
      <c r="BM123" s="8">
        <v>17000000</v>
      </c>
      <c r="BN123" s="8">
        <v>0</v>
      </c>
      <c r="BO123" s="8">
        <v>17000000</v>
      </c>
      <c r="BP123" s="9" t="s">
        <v>177</v>
      </c>
    </row>
    <row r="124" spans="1:68" ht="84.95" customHeight="1" x14ac:dyDescent="0.25">
      <c r="A124" s="2">
        <v>8</v>
      </c>
      <c r="B124" s="2">
        <v>10</v>
      </c>
      <c r="C124" s="2" t="s">
        <v>300</v>
      </c>
      <c r="D124" s="23" t="s">
        <v>500</v>
      </c>
      <c r="E124" s="5" t="s">
        <v>306</v>
      </c>
      <c r="F124" s="5" t="s">
        <v>58</v>
      </c>
      <c r="G124" s="5" t="s">
        <v>58</v>
      </c>
      <c r="H124" s="5" t="s">
        <v>58</v>
      </c>
      <c r="I124" s="5" t="s">
        <v>64</v>
      </c>
      <c r="J124" s="5" t="s">
        <v>60</v>
      </c>
      <c r="K124" s="5" t="s">
        <v>48</v>
      </c>
      <c r="L124" s="6">
        <v>1500000</v>
      </c>
      <c r="M124" s="6">
        <v>1275000</v>
      </c>
      <c r="N124" s="6">
        <v>0</v>
      </c>
      <c r="O124" s="6">
        <v>0</v>
      </c>
      <c r="P124" s="6">
        <v>1275000</v>
      </c>
      <c r="Q124" s="6">
        <v>0</v>
      </c>
      <c r="R124" s="7">
        <v>0.85</v>
      </c>
      <c r="S124" s="6">
        <v>0</v>
      </c>
      <c r="T124" s="6">
        <v>225000</v>
      </c>
      <c r="U124" s="6">
        <v>225000</v>
      </c>
      <c r="V124" s="7">
        <v>0.15</v>
      </c>
      <c r="W124" s="6">
        <v>0</v>
      </c>
      <c r="X124" s="7">
        <v>0</v>
      </c>
      <c r="Y124" s="6">
        <v>0</v>
      </c>
      <c r="Z124" s="7">
        <v>0</v>
      </c>
      <c r="AA124" s="6">
        <v>0</v>
      </c>
      <c r="AB124" s="7">
        <v>0</v>
      </c>
      <c r="AC124" s="8">
        <v>0</v>
      </c>
      <c r="AD124" s="8">
        <v>0</v>
      </c>
      <c r="AE124" s="8">
        <v>0</v>
      </c>
      <c r="AF124" s="8">
        <v>0</v>
      </c>
      <c r="AG124" s="8">
        <v>0</v>
      </c>
      <c r="AH124" s="8">
        <v>0</v>
      </c>
      <c r="AI124" s="8">
        <v>0</v>
      </c>
      <c r="AJ124" s="8">
        <v>0</v>
      </c>
      <c r="AK124" s="8">
        <v>148750</v>
      </c>
      <c r="AL124" s="8">
        <v>148750</v>
      </c>
      <c r="AM124" s="8">
        <v>0</v>
      </c>
      <c r="AN124" s="8">
        <v>148750</v>
      </c>
      <c r="AO124" s="8">
        <v>0</v>
      </c>
      <c r="AP124" s="8">
        <v>148750</v>
      </c>
      <c r="AQ124" s="8">
        <v>148750</v>
      </c>
      <c r="AR124" s="8">
        <v>297500</v>
      </c>
      <c r="AS124" s="8">
        <v>0</v>
      </c>
      <c r="AT124" s="8">
        <v>297500</v>
      </c>
      <c r="AU124" s="8">
        <v>0</v>
      </c>
      <c r="AV124" s="8">
        <v>297500</v>
      </c>
      <c r="AW124" s="8">
        <v>148750</v>
      </c>
      <c r="AX124" s="8">
        <v>446250</v>
      </c>
      <c r="AY124" s="8">
        <v>0</v>
      </c>
      <c r="AZ124" s="8">
        <v>446250</v>
      </c>
      <c r="BA124" s="8">
        <v>446250</v>
      </c>
      <c r="BB124" s="8">
        <v>573750</v>
      </c>
      <c r="BC124" s="8">
        <v>1020000</v>
      </c>
      <c r="BD124" s="8">
        <v>191250</v>
      </c>
      <c r="BE124" s="8">
        <v>1211250</v>
      </c>
      <c r="BF124" s="8">
        <v>63750</v>
      </c>
      <c r="BG124" s="8">
        <v>1275000</v>
      </c>
      <c r="BH124" s="8">
        <v>0</v>
      </c>
      <c r="BI124" s="8">
        <v>1275000</v>
      </c>
      <c r="BJ124" s="8">
        <v>0</v>
      </c>
      <c r="BK124" s="8">
        <v>1275000</v>
      </c>
      <c r="BL124" s="8">
        <v>0</v>
      </c>
      <c r="BM124" s="8">
        <v>1275000</v>
      </c>
      <c r="BN124" s="8">
        <v>0</v>
      </c>
      <c r="BO124" s="8">
        <v>1275000</v>
      </c>
      <c r="BP124" s="9" t="s">
        <v>307</v>
      </c>
    </row>
    <row r="125" spans="1:68" ht="24.95" hidden="1" customHeight="1" outlineLevel="1" x14ac:dyDescent="0.25">
      <c r="A125" s="2">
        <v>8</v>
      </c>
      <c r="B125" s="2">
        <v>10</v>
      </c>
      <c r="C125" s="3" t="s">
        <v>308</v>
      </c>
      <c r="D125" s="11" t="s">
        <v>309</v>
      </c>
      <c r="E125" s="5" t="s">
        <v>310</v>
      </c>
      <c r="F125" s="5" t="s">
        <v>311</v>
      </c>
      <c r="G125" s="5" t="s">
        <v>312</v>
      </c>
      <c r="H125" s="5" t="s">
        <v>58</v>
      </c>
      <c r="I125" s="5" t="s">
        <v>64</v>
      </c>
      <c r="J125" s="5" t="s">
        <v>60</v>
      </c>
      <c r="K125" s="5" t="s">
        <v>48</v>
      </c>
      <c r="L125" s="6">
        <v>13960884</v>
      </c>
      <c r="M125" s="6">
        <v>11866751</v>
      </c>
      <c r="N125" s="6">
        <v>0</v>
      </c>
      <c r="O125" s="6">
        <v>0</v>
      </c>
      <c r="P125" s="6">
        <v>11866751</v>
      </c>
      <c r="Q125" s="6">
        <v>0</v>
      </c>
      <c r="R125" s="7">
        <v>0.84999997134851923</v>
      </c>
      <c r="S125" s="6">
        <v>0</v>
      </c>
      <c r="T125" s="6">
        <v>2094133</v>
      </c>
      <c r="U125" s="6">
        <v>2094133</v>
      </c>
      <c r="V125" s="7">
        <v>0.15000002865148082</v>
      </c>
      <c r="W125" s="6">
        <v>0</v>
      </c>
      <c r="X125" s="7">
        <v>0</v>
      </c>
      <c r="Y125" s="6">
        <v>0</v>
      </c>
      <c r="Z125" s="7">
        <v>0</v>
      </c>
      <c r="AA125" s="6">
        <v>0</v>
      </c>
      <c r="AB125" s="7">
        <v>0</v>
      </c>
      <c r="AC125" s="8">
        <v>0</v>
      </c>
      <c r="AD125" s="8">
        <v>0</v>
      </c>
      <c r="AE125" s="8">
        <v>0</v>
      </c>
      <c r="AF125" s="8">
        <v>0</v>
      </c>
      <c r="AG125" s="8">
        <v>0</v>
      </c>
      <c r="AH125" s="8">
        <v>0</v>
      </c>
      <c r="AI125" s="8">
        <v>0</v>
      </c>
      <c r="AJ125" s="8">
        <v>0</v>
      </c>
      <c r="AK125" s="8">
        <v>0</v>
      </c>
      <c r="AL125" s="8">
        <v>0</v>
      </c>
      <c r="AM125" s="8">
        <v>0</v>
      </c>
      <c r="AN125" s="8">
        <v>0</v>
      </c>
      <c r="AO125" s="8">
        <v>0</v>
      </c>
      <c r="AP125" s="8">
        <v>0</v>
      </c>
      <c r="AQ125" s="8">
        <v>0</v>
      </c>
      <c r="AR125" s="8">
        <v>0</v>
      </c>
      <c r="AS125" s="8">
        <v>0</v>
      </c>
      <c r="AT125" s="8">
        <v>0</v>
      </c>
      <c r="AU125" s="8">
        <v>0</v>
      </c>
      <c r="AV125" s="8">
        <v>0</v>
      </c>
      <c r="AW125" s="8">
        <v>0</v>
      </c>
      <c r="AX125" s="8">
        <v>0</v>
      </c>
      <c r="AY125" s="8">
        <v>364861.39500000002</v>
      </c>
      <c r="AZ125" s="8">
        <v>364861.39500000002</v>
      </c>
      <c r="BA125" s="8">
        <v>364861.39500000002</v>
      </c>
      <c r="BB125" s="8">
        <v>2108496.087705608</v>
      </c>
      <c r="BC125" s="8">
        <v>2473357.482705608</v>
      </c>
      <c r="BD125" s="8">
        <v>2928070.2538017044</v>
      </c>
      <c r="BE125" s="8">
        <v>5401427.7365073124</v>
      </c>
      <c r="BF125" s="8">
        <v>2052945.2023625919</v>
      </c>
      <c r="BG125" s="8">
        <v>7454372.9388699047</v>
      </c>
      <c r="BH125" s="8">
        <v>1976928.4458624362</v>
      </c>
      <c r="BI125" s="8">
        <v>9431301.3847323414</v>
      </c>
      <c r="BJ125" s="8">
        <v>2237210.4645889476</v>
      </c>
      <c r="BK125" s="8">
        <v>11668511.849321289</v>
      </c>
      <c r="BL125" s="8">
        <v>198238.66675534521</v>
      </c>
      <c r="BM125" s="8">
        <v>11866750.516076634</v>
      </c>
      <c r="BN125" s="8">
        <v>0</v>
      </c>
      <c r="BO125" s="8">
        <v>11866750.516076634</v>
      </c>
      <c r="BP125" s="9" t="s">
        <v>313</v>
      </c>
    </row>
    <row r="126" spans="1:68" ht="24.95" hidden="1" customHeight="1" outlineLevel="1" x14ac:dyDescent="0.25">
      <c r="A126" s="2">
        <v>8</v>
      </c>
      <c r="B126" s="2">
        <v>10</v>
      </c>
      <c r="C126" s="3" t="s">
        <v>308</v>
      </c>
      <c r="D126" s="11" t="s">
        <v>309</v>
      </c>
      <c r="E126" s="5" t="s">
        <v>310</v>
      </c>
      <c r="F126" s="5" t="s">
        <v>314</v>
      </c>
      <c r="G126" s="5" t="s">
        <v>315</v>
      </c>
      <c r="H126" s="5">
        <v>1</v>
      </c>
      <c r="I126" s="5" t="s">
        <v>59</v>
      </c>
      <c r="J126" s="5" t="s">
        <v>60</v>
      </c>
      <c r="K126" s="5" t="s">
        <v>48</v>
      </c>
      <c r="L126" s="6">
        <v>3090262</v>
      </c>
      <c r="M126" s="6">
        <v>2626723</v>
      </c>
      <c r="N126" s="6">
        <v>0</v>
      </c>
      <c r="O126" s="6">
        <v>0</v>
      </c>
      <c r="P126" s="6">
        <v>2626723</v>
      </c>
      <c r="Q126" s="6">
        <v>0</v>
      </c>
      <c r="R126" s="7">
        <v>0.85000009707914737</v>
      </c>
      <c r="S126" s="6">
        <v>0</v>
      </c>
      <c r="T126" s="6">
        <v>463539</v>
      </c>
      <c r="U126" s="6">
        <v>463539</v>
      </c>
      <c r="V126" s="7">
        <v>0.14999990292085266</v>
      </c>
      <c r="W126" s="6">
        <v>0</v>
      </c>
      <c r="X126" s="7">
        <v>0</v>
      </c>
      <c r="Y126" s="6">
        <v>0</v>
      </c>
      <c r="Z126" s="7">
        <v>0</v>
      </c>
      <c r="AA126" s="6">
        <v>0</v>
      </c>
      <c r="AB126" s="7">
        <v>0</v>
      </c>
      <c r="AC126" s="8">
        <v>0</v>
      </c>
      <c r="AD126" s="8">
        <v>0</v>
      </c>
      <c r="AE126" s="8">
        <v>0</v>
      </c>
      <c r="AF126" s="8">
        <v>0</v>
      </c>
      <c r="AG126" s="8">
        <v>0</v>
      </c>
      <c r="AH126" s="8">
        <v>0</v>
      </c>
      <c r="AI126" s="8">
        <v>0</v>
      </c>
      <c r="AJ126" s="8">
        <v>0</v>
      </c>
      <c r="AK126" s="8">
        <v>0</v>
      </c>
      <c r="AL126" s="8">
        <v>0</v>
      </c>
      <c r="AM126" s="8">
        <v>0</v>
      </c>
      <c r="AN126" s="8">
        <v>0</v>
      </c>
      <c r="AO126" s="8">
        <v>0</v>
      </c>
      <c r="AP126" s="8">
        <v>0</v>
      </c>
      <c r="AQ126" s="8">
        <v>0</v>
      </c>
      <c r="AR126" s="8">
        <v>0</v>
      </c>
      <c r="AS126" s="8">
        <v>0</v>
      </c>
      <c r="AT126" s="8">
        <v>0</v>
      </c>
      <c r="AU126" s="8">
        <v>0</v>
      </c>
      <c r="AV126" s="8">
        <v>0</v>
      </c>
      <c r="AW126" s="8">
        <v>0</v>
      </c>
      <c r="AX126" s="8">
        <v>0</v>
      </c>
      <c r="AY126" s="8">
        <v>0</v>
      </c>
      <c r="AZ126" s="8">
        <v>0</v>
      </c>
      <c r="BA126" s="8">
        <v>0</v>
      </c>
      <c r="BB126" s="8">
        <v>510000.0582474884</v>
      </c>
      <c r="BC126" s="8">
        <v>510000.0582474884</v>
      </c>
      <c r="BD126" s="8">
        <v>595000.06795540312</v>
      </c>
      <c r="BE126" s="8">
        <v>1105000.1262028916</v>
      </c>
      <c r="BF126" s="8">
        <v>850000.09707914735</v>
      </c>
      <c r="BG126" s="8">
        <v>1955000.2232820389</v>
      </c>
      <c r="BH126" s="8">
        <v>671722.77671796083</v>
      </c>
      <c r="BI126" s="8">
        <v>2626723</v>
      </c>
      <c r="BJ126" s="8">
        <v>0</v>
      </c>
      <c r="BK126" s="8">
        <v>2626723</v>
      </c>
      <c r="BL126" s="8">
        <v>0</v>
      </c>
      <c r="BM126" s="8">
        <v>2626723</v>
      </c>
      <c r="BN126" s="8">
        <v>0</v>
      </c>
      <c r="BO126" s="8">
        <v>2626723</v>
      </c>
      <c r="BP126" s="9" t="s">
        <v>316</v>
      </c>
    </row>
    <row r="127" spans="1:68" ht="24.95" hidden="1" customHeight="1" outlineLevel="1" x14ac:dyDescent="0.25">
      <c r="A127" s="2">
        <v>8</v>
      </c>
      <c r="B127" s="2">
        <v>10</v>
      </c>
      <c r="C127" s="3" t="s">
        <v>308</v>
      </c>
      <c r="D127" s="11" t="s">
        <v>309</v>
      </c>
      <c r="E127" s="5" t="s">
        <v>310</v>
      </c>
      <c r="F127" s="5" t="s">
        <v>314</v>
      </c>
      <c r="G127" s="5" t="s">
        <v>315</v>
      </c>
      <c r="H127" s="5">
        <v>2</v>
      </c>
      <c r="I127" s="5" t="s">
        <v>59</v>
      </c>
      <c r="J127" s="5" t="s">
        <v>60</v>
      </c>
      <c r="K127" s="5" t="s">
        <v>48</v>
      </c>
      <c r="L127" s="6">
        <v>1130925</v>
      </c>
      <c r="M127" s="6">
        <v>961286</v>
      </c>
      <c r="N127" s="6">
        <v>0</v>
      </c>
      <c r="O127" s="6">
        <v>0</v>
      </c>
      <c r="P127" s="6">
        <v>961286</v>
      </c>
      <c r="Q127" s="6">
        <v>0</v>
      </c>
      <c r="R127" s="7">
        <v>0.8499997789420165</v>
      </c>
      <c r="S127" s="6">
        <v>0</v>
      </c>
      <c r="T127" s="6">
        <v>169639</v>
      </c>
      <c r="U127" s="6">
        <v>169639</v>
      </c>
      <c r="V127" s="7">
        <v>0.1500002210579835</v>
      </c>
      <c r="W127" s="6">
        <v>0</v>
      </c>
      <c r="X127" s="7">
        <v>0</v>
      </c>
      <c r="Y127" s="6">
        <v>0</v>
      </c>
      <c r="Z127" s="7">
        <v>0</v>
      </c>
      <c r="AA127" s="6">
        <v>0</v>
      </c>
      <c r="AB127" s="7">
        <v>0</v>
      </c>
      <c r="AC127" s="8">
        <v>0</v>
      </c>
      <c r="AD127" s="8">
        <v>0</v>
      </c>
      <c r="AE127" s="8">
        <v>0</v>
      </c>
      <c r="AF127" s="8">
        <v>0</v>
      </c>
      <c r="AG127" s="8">
        <v>0</v>
      </c>
      <c r="AH127" s="8">
        <v>0</v>
      </c>
      <c r="AI127" s="8">
        <v>0</v>
      </c>
      <c r="AJ127" s="8">
        <v>0</v>
      </c>
      <c r="AK127" s="8">
        <v>0</v>
      </c>
      <c r="AL127" s="8">
        <v>0</v>
      </c>
      <c r="AM127" s="8">
        <v>0</v>
      </c>
      <c r="AN127" s="8">
        <v>0</v>
      </c>
      <c r="AO127" s="8">
        <v>0</v>
      </c>
      <c r="AP127" s="8">
        <v>0</v>
      </c>
      <c r="AQ127" s="8">
        <v>0</v>
      </c>
      <c r="AR127" s="8">
        <v>0</v>
      </c>
      <c r="AS127" s="8">
        <v>0</v>
      </c>
      <c r="AT127" s="8">
        <v>0</v>
      </c>
      <c r="AU127" s="8">
        <v>0</v>
      </c>
      <c r="AV127" s="8">
        <v>0</v>
      </c>
      <c r="AW127" s="8">
        <v>0</v>
      </c>
      <c r="AX127" s="8">
        <v>0</v>
      </c>
      <c r="AY127" s="8">
        <v>0</v>
      </c>
      <c r="AZ127" s="8">
        <v>0</v>
      </c>
      <c r="BA127" s="8">
        <v>0</v>
      </c>
      <c r="BB127" s="8">
        <v>0</v>
      </c>
      <c r="BC127" s="8">
        <v>0</v>
      </c>
      <c r="BD127" s="8">
        <v>0</v>
      </c>
      <c r="BE127" s="8">
        <v>0</v>
      </c>
      <c r="BF127" s="8">
        <v>212499.94473550413</v>
      </c>
      <c r="BG127" s="8">
        <v>212499.94473550413</v>
      </c>
      <c r="BH127" s="8">
        <v>212499.94473550413</v>
      </c>
      <c r="BI127" s="8">
        <v>424999.88947100827</v>
      </c>
      <c r="BJ127" s="8">
        <v>183661.15223555933</v>
      </c>
      <c r="BK127" s="8">
        <v>608661.04170656763</v>
      </c>
      <c r="BL127" s="8">
        <v>212499.94473550413</v>
      </c>
      <c r="BM127" s="8">
        <v>821160.98644207173</v>
      </c>
      <c r="BN127" s="8">
        <v>140125.01355792824</v>
      </c>
      <c r="BO127" s="8">
        <v>961286</v>
      </c>
      <c r="BP127" s="9" t="s">
        <v>177</v>
      </c>
    </row>
    <row r="128" spans="1:68" ht="84.95" customHeight="1" collapsed="1" x14ac:dyDescent="0.25">
      <c r="A128" s="2">
        <v>8</v>
      </c>
      <c r="B128" s="2">
        <v>10</v>
      </c>
      <c r="C128" s="2" t="s">
        <v>308</v>
      </c>
      <c r="D128" s="23" t="s">
        <v>501</v>
      </c>
      <c r="E128" s="5" t="s">
        <v>310</v>
      </c>
      <c r="F128" s="2"/>
      <c r="G128" s="9"/>
      <c r="H128" s="2"/>
      <c r="I128" s="2"/>
      <c r="J128" s="2" t="s">
        <v>60</v>
      </c>
      <c r="K128" s="2" t="s">
        <v>48</v>
      </c>
      <c r="L128" s="8">
        <v>18182071</v>
      </c>
      <c r="M128" s="8">
        <v>15454760</v>
      </c>
      <c r="N128" s="8">
        <v>0</v>
      </c>
      <c r="O128" s="8">
        <v>0</v>
      </c>
      <c r="P128" s="8">
        <v>15454760</v>
      </c>
      <c r="Q128" s="8">
        <v>0</v>
      </c>
      <c r="R128" s="10">
        <v>0.84999998075026761</v>
      </c>
      <c r="S128" s="8">
        <v>0</v>
      </c>
      <c r="T128" s="8">
        <v>2727311</v>
      </c>
      <c r="U128" s="8">
        <v>2727311</v>
      </c>
      <c r="V128" s="10">
        <v>0.15000001924973233</v>
      </c>
      <c r="W128" s="8">
        <v>0</v>
      </c>
      <c r="X128" s="10">
        <v>0</v>
      </c>
      <c r="Y128" s="8">
        <v>0</v>
      </c>
      <c r="Z128" s="10">
        <v>0</v>
      </c>
      <c r="AA128" s="8">
        <v>0</v>
      </c>
      <c r="AB128" s="10">
        <v>0</v>
      </c>
      <c r="AC128" s="8">
        <v>0</v>
      </c>
      <c r="AD128" s="8">
        <v>0</v>
      </c>
      <c r="AE128" s="8">
        <v>0</v>
      </c>
      <c r="AF128" s="8">
        <v>0</v>
      </c>
      <c r="AG128" s="8">
        <v>0</v>
      </c>
      <c r="AH128" s="8">
        <v>0</v>
      </c>
      <c r="AI128" s="8">
        <v>0</v>
      </c>
      <c r="AJ128" s="8">
        <v>0</v>
      </c>
      <c r="AK128" s="8">
        <v>0</v>
      </c>
      <c r="AL128" s="8">
        <v>0</v>
      </c>
      <c r="AM128" s="8">
        <v>0</v>
      </c>
      <c r="AN128" s="8">
        <v>0</v>
      </c>
      <c r="AO128" s="8">
        <v>0</v>
      </c>
      <c r="AP128" s="8">
        <v>0</v>
      </c>
      <c r="AQ128" s="8">
        <v>0</v>
      </c>
      <c r="AR128" s="8">
        <v>0</v>
      </c>
      <c r="AS128" s="8">
        <v>0</v>
      </c>
      <c r="AT128" s="8">
        <v>0</v>
      </c>
      <c r="AU128" s="8">
        <v>0</v>
      </c>
      <c r="AV128" s="8">
        <v>0</v>
      </c>
      <c r="AW128" s="8">
        <v>0</v>
      </c>
      <c r="AX128" s="8">
        <v>0</v>
      </c>
      <c r="AY128" s="8">
        <v>364861.39500000002</v>
      </c>
      <c r="AZ128" s="8">
        <v>364861.39500000002</v>
      </c>
      <c r="BA128" s="8">
        <v>364861.39500000002</v>
      </c>
      <c r="BB128" s="8">
        <v>2618496.1459530964</v>
      </c>
      <c r="BC128" s="8">
        <v>2983357.5409530965</v>
      </c>
      <c r="BD128" s="8">
        <v>3523070.3217571075</v>
      </c>
      <c r="BE128" s="8">
        <v>6506427.862710204</v>
      </c>
      <c r="BF128" s="8">
        <v>3115445.2441772432</v>
      </c>
      <c r="BG128" s="8">
        <v>9621873.1068874486</v>
      </c>
      <c r="BH128" s="8">
        <v>2861151.1673159013</v>
      </c>
      <c r="BI128" s="8">
        <v>12483024.274203349</v>
      </c>
      <c r="BJ128" s="8">
        <v>2420871.6168245068</v>
      </c>
      <c r="BK128" s="8">
        <v>14903895.891027857</v>
      </c>
      <c r="BL128" s="8">
        <v>410738.61149084935</v>
      </c>
      <c r="BM128" s="8">
        <v>15314634.502518706</v>
      </c>
      <c r="BN128" s="8">
        <v>140125.01355792824</v>
      </c>
      <c r="BO128" s="8">
        <v>15454759.516076634</v>
      </c>
      <c r="BP128" s="9"/>
    </row>
    <row r="129" spans="1:68" ht="24.95" hidden="1" customHeight="1" outlineLevel="1" x14ac:dyDescent="0.25">
      <c r="A129" s="2">
        <v>8</v>
      </c>
      <c r="B129" s="2">
        <v>10</v>
      </c>
      <c r="C129" s="3" t="s">
        <v>308</v>
      </c>
      <c r="D129" s="11" t="s">
        <v>317</v>
      </c>
      <c r="E129" s="5" t="s">
        <v>318</v>
      </c>
      <c r="F129" s="5" t="s">
        <v>319</v>
      </c>
      <c r="G129" s="5" t="s">
        <v>320</v>
      </c>
      <c r="H129" s="5" t="s">
        <v>58</v>
      </c>
      <c r="I129" s="5" t="s">
        <v>64</v>
      </c>
      <c r="J129" s="5" t="s">
        <v>60</v>
      </c>
      <c r="K129" s="5" t="s">
        <v>48</v>
      </c>
      <c r="L129" s="6">
        <v>3287350</v>
      </c>
      <c r="M129" s="6">
        <v>2794247</v>
      </c>
      <c r="N129" s="6">
        <v>0</v>
      </c>
      <c r="O129" s="6">
        <v>0</v>
      </c>
      <c r="P129" s="6">
        <v>2794247</v>
      </c>
      <c r="Q129" s="6">
        <v>0</v>
      </c>
      <c r="R129" s="7">
        <v>0.84999984790180538</v>
      </c>
      <c r="S129" s="6">
        <v>0</v>
      </c>
      <c r="T129" s="6">
        <v>493103</v>
      </c>
      <c r="U129" s="6">
        <v>493103</v>
      </c>
      <c r="V129" s="7">
        <v>0.15000015209819459</v>
      </c>
      <c r="W129" s="6">
        <v>0</v>
      </c>
      <c r="X129" s="7">
        <v>0</v>
      </c>
      <c r="Y129" s="6">
        <v>0</v>
      </c>
      <c r="Z129" s="7">
        <v>0</v>
      </c>
      <c r="AA129" s="6">
        <v>173761</v>
      </c>
      <c r="AB129" s="7">
        <v>6.2185268517779564E-2</v>
      </c>
      <c r="AC129" s="8">
        <v>0</v>
      </c>
      <c r="AD129" s="8">
        <v>0</v>
      </c>
      <c r="AE129" s="8">
        <v>0</v>
      </c>
      <c r="AF129" s="8">
        <v>0</v>
      </c>
      <c r="AG129" s="8">
        <v>0</v>
      </c>
      <c r="AH129" s="8">
        <v>0</v>
      </c>
      <c r="AI129" s="8">
        <v>0</v>
      </c>
      <c r="AJ129" s="8">
        <v>0</v>
      </c>
      <c r="AK129" s="8">
        <v>0</v>
      </c>
      <c r="AL129" s="8">
        <v>0</v>
      </c>
      <c r="AM129" s="8">
        <v>0</v>
      </c>
      <c r="AN129" s="8">
        <v>0</v>
      </c>
      <c r="AO129" s="8">
        <v>0</v>
      </c>
      <c r="AP129" s="8">
        <v>0</v>
      </c>
      <c r="AQ129" s="8">
        <v>0</v>
      </c>
      <c r="AR129" s="8">
        <v>0</v>
      </c>
      <c r="AS129" s="8">
        <v>0</v>
      </c>
      <c r="AT129" s="8">
        <v>0</v>
      </c>
      <c r="AU129" s="8">
        <v>0</v>
      </c>
      <c r="AV129" s="8">
        <v>0</v>
      </c>
      <c r="AW129" s="8">
        <v>0</v>
      </c>
      <c r="AX129" s="8">
        <v>0</v>
      </c>
      <c r="AY129" s="8">
        <v>41912.82</v>
      </c>
      <c r="AZ129" s="8">
        <v>41912.82</v>
      </c>
      <c r="BA129" s="8">
        <v>41912.82</v>
      </c>
      <c r="BB129" s="8">
        <v>641875.06744733604</v>
      </c>
      <c r="BC129" s="8">
        <v>683787.88744733599</v>
      </c>
      <c r="BD129" s="8">
        <v>916302.55603765952</v>
      </c>
      <c r="BE129" s="8">
        <v>1600090.4434849955</v>
      </c>
      <c r="BF129" s="8">
        <v>463284.59710027836</v>
      </c>
      <c r="BG129" s="8">
        <v>2063375.0405852739</v>
      </c>
      <c r="BH129" s="8">
        <v>424999.92395090271</v>
      </c>
      <c r="BI129" s="8">
        <v>2488374.9645361765</v>
      </c>
      <c r="BJ129" s="8">
        <v>279035.49330379313</v>
      </c>
      <c r="BK129" s="8">
        <v>2767410.4578399695</v>
      </c>
      <c r="BL129" s="8">
        <v>26836.896447830321</v>
      </c>
      <c r="BM129" s="8">
        <v>2794247.3542877999</v>
      </c>
      <c r="BN129" s="8">
        <v>0</v>
      </c>
      <c r="BO129" s="8">
        <v>2794247.3542877999</v>
      </c>
      <c r="BP129" s="9" t="s">
        <v>321</v>
      </c>
    </row>
    <row r="130" spans="1:68" ht="24.95" hidden="1" customHeight="1" outlineLevel="1" x14ac:dyDescent="0.25">
      <c r="A130" s="2">
        <v>8</v>
      </c>
      <c r="B130" s="2">
        <v>10</v>
      </c>
      <c r="C130" s="3" t="s">
        <v>308</v>
      </c>
      <c r="D130" s="11" t="s">
        <v>317</v>
      </c>
      <c r="E130" s="5" t="s">
        <v>318</v>
      </c>
      <c r="F130" s="5" t="s">
        <v>322</v>
      </c>
      <c r="G130" s="5" t="s">
        <v>323</v>
      </c>
      <c r="H130" s="5">
        <v>1</v>
      </c>
      <c r="I130" s="5" t="s">
        <v>59</v>
      </c>
      <c r="J130" s="5" t="s">
        <v>60</v>
      </c>
      <c r="K130" s="5" t="s">
        <v>48</v>
      </c>
      <c r="L130" s="6">
        <v>12614969</v>
      </c>
      <c r="M130" s="6">
        <v>10722723</v>
      </c>
      <c r="N130" s="6">
        <v>0</v>
      </c>
      <c r="O130" s="6">
        <v>0</v>
      </c>
      <c r="P130" s="6">
        <v>10722723</v>
      </c>
      <c r="Q130" s="6">
        <v>0</v>
      </c>
      <c r="R130" s="7">
        <v>0.84999994847391225</v>
      </c>
      <c r="S130" s="6">
        <v>0</v>
      </c>
      <c r="T130" s="6">
        <v>1892246</v>
      </c>
      <c r="U130" s="6">
        <v>1892246</v>
      </c>
      <c r="V130" s="7">
        <v>0.15000005152608778</v>
      </c>
      <c r="W130" s="6">
        <v>0</v>
      </c>
      <c r="X130" s="7">
        <v>0</v>
      </c>
      <c r="Y130" s="6">
        <v>0</v>
      </c>
      <c r="Z130" s="7">
        <v>0</v>
      </c>
      <c r="AA130" s="6">
        <v>666795</v>
      </c>
      <c r="AB130" s="7">
        <v>6.2185230374784461E-2</v>
      </c>
      <c r="AC130" s="8">
        <v>0</v>
      </c>
      <c r="AD130" s="8">
        <v>0</v>
      </c>
      <c r="AE130" s="8">
        <v>0</v>
      </c>
      <c r="AF130" s="8">
        <v>0</v>
      </c>
      <c r="AG130" s="8">
        <v>0</v>
      </c>
      <c r="AH130" s="8">
        <v>0</v>
      </c>
      <c r="AI130" s="8">
        <v>0</v>
      </c>
      <c r="AJ130" s="8">
        <v>0</v>
      </c>
      <c r="AK130" s="8">
        <v>0</v>
      </c>
      <c r="AL130" s="8">
        <v>0</v>
      </c>
      <c r="AM130" s="8">
        <v>0</v>
      </c>
      <c r="AN130" s="8">
        <v>0</v>
      </c>
      <c r="AO130" s="8">
        <v>0</v>
      </c>
      <c r="AP130" s="8">
        <v>0</v>
      </c>
      <c r="AQ130" s="8">
        <v>0</v>
      </c>
      <c r="AR130" s="8">
        <v>0</v>
      </c>
      <c r="AS130" s="8">
        <v>0</v>
      </c>
      <c r="AT130" s="8">
        <v>0</v>
      </c>
      <c r="AU130" s="8">
        <v>0</v>
      </c>
      <c r="AV130" s="8">
        <v>0</v>
      </c>
      <c r="AW130" s="8">
        <v>0</v>
      </c>
      <c r="AX130" s="8">
        <v>0</v>
      </c>
      <c r="AY130" s="8">
        <v>0</v>
      </c>
      <c r="AZ130" s="8">
        <v>0</v>
      </c>
      <c r="BA130" s="8">
        <v>0</v>
      </c>
      <c r="BB130" s="8">
        <v>1019999.9381686947</v>
      </c>
      <c r="BC130" s="8">
        <v>1019999.9381686947</v>
      </c>
      <c r="BD130" s="8">
        <v>1858099.8873639721</v>
      </c>
      <c r="BE130" s="8">
        <v>2878099.8255326669</v>
      </c>
      <c r="BF130" s="8">
        <v>2549999.8454217366</v>
      </c>
      <c r="BG130" s="8">
        <v>5428099.6709544035</v>
      </c>
      <c r="BH130" s="8">
        <v>2974999.8196586929</v>
      </c>
      <c r="BI130" s="8">
        <v>8403099.4906130955</v>
      </c>
      <c r="BJ130" s="8">
        <v>2319623.5662101442</v>
      </c>
      <c r="BK130" s="8">
        <v>10722723.056823239</v>
      </c>
      <c r="BL130" s="8">
        <v>0</v>
      </c>
      <c r="BM130" s="8">
        <v>10722723.056823239</v>
      </c>
      <c r="BN130" s="8">
        <v>0</v>
      </c>
      <c r="BO130" s="8">
        <v>10722723.056823239</v>
      </c>
      <c r="BP130" s="9" t="s">
        <v>324</v>
      </c>
    </row>
    <row r="131" spans="1:68" ht="24.95" hidden="1" customHeight="1" outlineLevel="1" x14ac:dyDescent="0.25">
      <c r="A131" s="2">
        <v>8</v>
      </c>
      <c r="B131" s="2">
        <v>10</v>
      </c>
      <c r="C131" s="3" t="s">
        <v>308</v>
      </c>
      <c r="D131" s="11" t="s">
        <v>317</v>
      </c>
      <c r="E131" s="5" t="s">
        <v>318</v>
      </c>
      <c r="F131" s="5" t="s">
        <v>322</v>
      </c>
      <c r="G131" s="5" t="s">
        <v>323</v>
      </c>
      <c r="H131" s="5">
        <v>2</v>
      </c>
      <c r="I131" s="5" t="s">
        <v>59</v>
      </c>
      <c r="J131" s="5" t="s">
        <v>60</v>
      </c>
      <c r="K131" s="5" t="s">
        <v>48</v>
      </c>
      <c r="L131" s="6">
        <v>12614969</v>
      </c>
      <c r="M131" s="6">
        <v>10722724</v>
      </c>
      <c r="N131" s="6">
        <v>0</v>
      </c>
      <c r="O131" s="6">
        <v>0</v>
      </c>
      <c r="P131" s="6">
        <v>10722724</v>
      </c>
      <c r="Q131" s="6">
        <v>0</v>
      </c>
      <c r="R131" s="7">
        <v>0.85000002774481653</v>
      </c>
      <c r="S131" s="6">
        <v>0</v>
      </c>
      <c r="T131" s="6">
        <v>1892245</v>
      </c>
      <c r="U131" s="6">
        <v>1892245</v>
      </c>
      <c r="V131" s="7">
        <v>0.14999997225518349</v>
      </c>
      <c r="W131" s="6">
        <v>0</v>
      </c>
      <c r="X131" s="7">
        <v>0</v>
      </c>
      <c r="Y131" s="6">
        <v>0</v>
      </c>
      <c r="Z131" s="7">
        <v>0</v>
      </c>
      <c r="AA131" s="6">
        <v>666795</v>
      </c>
      <c r="AB131" s="7">
        <v>6.2185224575397074E-2</v>
      </c>
      <c r="AC131" s="8">
        <v>0</v>
      </c>
      <c r="AD131" s="8">
        <v>0</v>
      </c>
      <c r="AE131" s="8">
        <v>0</v>
      </c>
      <c r="AF131" s="8">
        <v>0</v>
      </c>
      <c r="AG131" s="8">
        <v>0</v>
      </c>
      <c r="AH131" s="8">
        <v>0</v>
      </c>
      <c r="AI131" s="8">
        <v>0</v>
      </c>
      <c r="AJ131" s="8">
        <v>0</v>
      </c>
      <c r="AK131" s="8">
        <v>0</v>
      </c>
      <c r="AL131" s="8">
        <v>0</v>
      </c>
      <c r="AM131" s="8">
        <v>0</v>
      </c>
      <c r="AN131" s="8">
        <v>0</v>
      </c>
      <c r="AO131" s="8">
        <v>0</v>
      </c>
      <c r="AP131" s="8">
        <v>0</v>
      </c>
      <c r="AQ131" s="8">
        <v>0</v>
      </c>
      <c r="AR131" s="8">
        <v>0</v>
      </c>
      <c r="AS131" s="8">
        <v>0</v>
      </c>
      <c r="AT131" s="8">
        <v>0</v>
      </c>
      <c r="AU131" s="8">
        <v>0</v>
      </c>
      <c r="AV131" s="8">
        <v>0</v>
      </c>
      <c r="AW131" s="8">
        <v>0</v>
      </c>
      <c r="AX131" s="8">
        <v>0</v>
      </c>
      <c r="AY131" s="8">
        <v>0</v>
      </c>
      <c r="AZ131" s="8">
        <v>0</v>
      </c>
      <c r="BA131" s="8">
        <v>0</v>
      </c>
      <c r="BB131" s="8">
        <v>1007250.0328776076</v>
      </c>
      <c r="BC131" s="8">
        <v>1007250.0328776076</v>
      </c>
      <c r="BD131" s="8">
        <v>1858100.0606501689</v>
      </c>
      <c r="BE131" s="8">
        <v>2865350.0935277767</v>
      </c>
      <c r="BF131" s="8">
        <v>2550000.0832344494</v>
      </c>
      <c r="BG131" s="8">
        <v>5415350.176762226</v>
      </c>
      <c r="BH131" s="8">
        <v>2975000.0971068577</v>
      </c>
      <c r="BI131" s="8">
        <v>8390350.2738690842</v>
      </c>
      <c r="BJ131" s="8">
        <v>2332373.7261309158</v>
      </c>
      <c r="BK131" s="8">
        <v>10722724</v>
      </c>
      <c r="BL131" s="8">
        <v>0</v>
      </c>
      <c r="BM131" s="8">
        <v>10722724</v>
      </c>
      <c r="BN131" s="8">
        <v>0</v>
      </c>
      <c r="BO131" s="8">
        <v>10722724</v>
      </c>
      <c r="BP131" s="9" t="s">
        <v>177</v>
      </c>
    </row>
    <row r="132" spans="1:68" ht="84.95" customHeight="1" collapsed="1" x14ac:dyDescent="0.25">
      <c r="A132" s="2">
        <v>8</v>
      </c>
      <c r="B132" s="2">
        <v>10</v>
      </c>
      <c r="C132" s="2" t="s">
        <v>308</v>
      </c>
      <c r="D132" s="23" t="s">
        <v>502</v>
      </c>
      <c r="E132" s="9" t="s">
        <v>318</v>
      </c>
      <c r="F132" s="2"/>
      <c r="G132" s="9"/>
      <c r="H132" s="2"/>
      <c r="I132" s="2"/>
      <c r="J132" s="2" t="s">
        <v>60</v>
      </c>
      <c r="K132" s="2" t="s">
        <v>48</v>
      </c>
      <c r="L132" s="8">
        <v>28517288</v>
      </c>
      <c r="M132" s="8">
        <v>24239694</v>
      </c>
      <c r="N132" s="8">
        <v>0</v>
      </c>
      <c r="O132" s="8">
        <v>0</v>
      </c>
      <c r="P132" s="8">
        <v>24239694</v>
      </c>
      <c r="Q132" s="8">
        <v>0</v>
      </c>
      <c r="R132" s="10">
        <v>0.84999997194684151</v>
      </c>
      <c r="S132" s="8">
        <v>0</v>
      </c>
      <c r="T132" s="8">
        <v>4277594</v>
      </c>
      <c r="U132" s="8">
        <v>4277594</v>
      </c>
      <c r="V132" s="10">
        <v>0.15000002805315849</v>
      </c>
      <c r="W132" s="8">
        <v>0</v>
      </c>
      <c r="X132" s="10">
        <v>0</v>
      </c>
      <c r="Y132" s="8">
        <v>0</v>
      </c>
      <c r="Z132" s="10">
        <v>0</v>
      </c>
      <c r="AA132" s="8">
        <v>1507351</v>
      </c>
      <c r="AB132" s="10">
        <v>6.2185232206314153E-2</v>
      </c>
      <c r="AC132" s="8">
        <v>0</v>
      </c>
      <c r="AD132" s="8">
        <v>0</v>
      </c>
      <c r="AE132" s="8">
        <v>0</v>
      </c>
      <c r="AF132" s="8">
        <v>0</v>
      </c>
      <c r="AG132" s="8">
        <v>0</v>
      </c>
      <c r="AH132" s="8">
        <v>0</v>
      </c>
      <c r="AI132" s="8">
        <v>0</v>
      </c>
      <c r="AJ132" s="8">
        <v>0</v>
      </c>
      <c r="AK132" s="8">
        <v>0</v>
      </c>
      <c r="AL132" s="8">
        <v>0</v>
      </c>
      <c r="AM132" s="8">
        <v>0</v>
      </c>
      <c r="AN132" s="8">
        <v>0</v>
      </c>
      <c r="AO132" s="8">
        <v>0</v>
      </c>
      <c r="AP132" s="8">
        <v>0</v>
      </c>
      <c r="AQ132" s="8">
        <v>0</v>
      </c>
      <c r="AR132" s="8">
        <v>0</v>
      </c>
      <c r="AS132" s="8">
        <v>0</v>
      </c>
      <c r="AT132" s="8">
        <v>0</v>
      </c>
      <c r="AU132" s="8">
        <v>0</v>
      </c>
      <c r="AV132" s="8">
        <v>0</v>
      </c>
      <c r="AW132" s="8">
        <v>0</v>
      </c>
      <c r="AX132" s="8">
        <v>0</v>
      </c>
      <c r="AY132" s="8">
        <v>41912.82</v>
      </c>
      <c r="AZ132" s="8">
        <v>41912.82</v>
      </c>
      <c r="BA132" s="8">
        <v>41912.82</v>
      </c>
      <c r="BB132" s="8">
        <v>2669125.0384936384</v>
      </c>
      <c r="BC132" s="8">
        <v>2711037.8584936382</v>
      </c>
      <c r="BD132" s="8">
        <v>4632502.5040518008</v>
      </c>
      <c r="BE132" s="8">
        <v>7343540.36254544</v>
      </c>
      <c r="BF132" s="8">
        <v>5563284.5257564643</v>
      </c>
      <c r="BG132" s="8">
        <v>12906824.888301903</v>
      </c>
      <c r="BH132" s="8">
        <v>6374999.8407164533</v>
      </c>
      <c r="BI132" s="8">
        <v>19281824.729018357</v>
      </c>
      <c r="BJ132" s="8">
        <v>4931032.7856448535</v>
      </c>
      <c r="BK132" s="8">
        <v>24212857.514663208</v>
      </c>
      <c r="BL132" s="8">
        <v>26836.896447830321</v>
      </c>
      <c r="BM132" s="8">
        <v>24239694.411111038</v>
      </c>
      <c r="BN132" s="8">
        <v>0</v>
      </c>
      <c r="BO132" s="8">
        <v>24239694.411111038</v>
      </c>
      <c r="BP132" s="9"/>
    </row>
    <row r="133" spans="1:68" ht="84.95" customHeight="1" x14ac:dyDescent="0.25">
      <c r="A133" s="2">
        <v>8</v>
      </c>
      <c r="B133" s="2">
        <v>10</v>
      </c>
      <c r="C133" s="2" t="s">
        <v>308</v>
      </c>
      <c r="D133" s="23" t="s">
        <v>503</v>
      </c>
      <c r="E133" s="5" t="s">
        <v>325</v>
      </c>
      <c r="F133" s="5" t="s">
        <v>58</v>
      </c>
      <c r="G133" s="5" t="s">
        <v>58</v>
      </c>
      <c r="H133" s="5" t="s">
        <v>58</v>
      </c>
      <c r="I133" s="5" t="s">
        <v>64</v>
      </c>
      <c r="J133" s="5" t="s">
        <v>60</v>
      </c>
      <c r="K133" s="5" t="s">
        <v>48</v>
      </c>
      <c r="L133" s="6">
        <v>9000000</v>
      </c>
      <c r="M133" s="6">
        <v>7650000</v>
      </c>
      <c r="N133" s="6">
        <v>0</v>
      </c>
      <c r="O133" s="6">
        <v>0</v>
      </c>
      <c r="P133" s="6">
        <v>7650000</v>
      </c>
      <c r="Q133" s="6">
        <v>0</v>
      </c>
      <c r="R133" s="7">
        <v>0.85</v>
      </c>
      <c r="S133" s="6">
        <v>0</v>
      </c>
      <c r="T133" s="6">
        <v>1350000</v>
      </c>
      <c r="U133" s="6">
        <v>1350000</v>
      </c>
      <c r="V133" s="7">
        <v>0.15</v>
      </c>
      <c r="W133" s="6">
        <v>0</v>
      </c>
      <c r="X133" s="7">
        <v>0</v>
      </c>
      <c r="Y133" s="6">
        <v>0</v>
      </c>
      <c r="Z133" s="7">
        <v>0</v>
      </c>
      <c r="AA133" s="6">
        <v>475717.20155731501</v>
      </c>
      <c r="AB133" s="7">
        <v>6.2185255105531377E-2</v>
      </c>
      <c r="AC133" s="8">
        <v>0</v>
      </c>
      <c r="AD133" s="8">
        <v>0</v>
      </c>
      <c r="AE133" s="8">
        <v>63217.993499999997</v>
      </c>
      <c r="AF133" s="8">
        <v>63217.993499999997</v>
      </c>
      <c r="AG133" s="8">
        <v>0</v>
      </c>
      <c r="AH133" s="8">
        <v>63217.993499999997</v>
      </c>
      <c r="AI133" s="8">
        <v>0</v>
      </c>
      <c r="AJ133" s="8">
        <v>63217.993499999997</v>
      </c>
      <c r="AK133" s="8">
        <v>0</v>
      </c>
      <c r="AL133" s="8">
        <v>63217.993499999997</v>
      </c>
      <c r="AM133" s="8">
        <v>46631.340000000004</v>
      </c>
      <c r="AN133" s="8">
        <v>109849.33350000001</v>
      </c>
      <c r="AO133" s="8">
        <v>0</v>
      </c>
      <c r="AP133" s="8">
        <v>109849.33350000001</v>
      </c>
      <c r="AQ133" s="8">
        <v>0</v>
      </c>
      <c r="AR133" s="8">
        <v>109849.33350000001</v>
      </c>
      <c r="AS133" s="8">
        <v>464992.245</v>
      </c>
      <c r="AT133" s="8">
        <v>574841.57850000006</v>
      </c>
      <c r="AU133" s="8">
        <v>0</v>
      </c>
      <c r="AV133" s="8">
        <v>574841.57850000006</v>
      </c>
      <c r="AW133" s="8">
        <v>0</v>
      </c>
      <c r="AX133" s="8">
        <v>574841.57850000006</v>
      </c>
      <c r="AY133" s="8">
        <v>802186.65</v>
      </c>
      <c r="AZ133" s="8">
        <v>1377028.2285000002</v>
      </c>
      <c r="BA133" s="8">
        <v>1377028.2285000002</v>
      </c>
      <c r="BB133" s="8">
        <v>3631823.8665000005</v>
      </c>
      <c r="BC133" s="8">
        <v>5008852.0950000007</v>
      </c>
      <c r="BD133" s="8">
        <v>2441029.3474999988</v>
      </c>
      <c r="BE133" s="8">
        <v>7449881.442499999</v>
      </c>
      <c r="BF133" s="8">
        <v>200118.5575</v>
      </c>
      <c r="BG133" s="8">
        <v>7649999.9999999991</v>
      </c>
      <c r="BH133" s="8">
        <v>0</v>
      </c>
      <c r="BI133" s="8">
        <v>7649999.9999999991</v>
      </c>
      <c r="BJ133" s="8">
        <v>0</v>
      </c>
      <c r="BK133" s="8">
        <v>7649999.9999999991</v>
      </c>
      <c r="BL133" s="8">
        <v>0</v>
      </c>
      <c r="BM133" s="8">
        <v>7649999.9999999991</v>
      </c>
      <c r="BN133" s="8">
        <v>0</v>
      </c>
      <c r="BO133" s="8">
        <v>7649999.9999999991</v>
      </c>
      <c r="BP133" s="9" t="s">
        <v>326</v>
      </c>
    </row>
    <row r="134" spans="1:68" ht="84.95" customHeight="1" x14ac:dyDescent="0.25">
      <c r="A134" s="2">
        <v>8</v>
      </c>
      <c r="B134" s="2">
        <v>10</v>
      </c>
      <c r="C134" s="2" t="s">
        <v>308</v>
      </c>
      <c r="D134" s="23" t="s">
        <v>504</v>
      </c>
      <c r="E134" s="5" t="s">
        <v>327</v>
      </c>
      <c r="F134" s="5" t="s">
        <v>58</v>
      </c>
      <c r="G134" s="5" t="s">
        <v>58</v>
      </c>
      <c r="H134" s="5" t="s">
        <v>58</v>
      </c>
      <c r="I134" s="5" t="s">
        <v>64</v>
      </c>
      <c r="J134" s="5" t="s">
        <v>60</v>
      </c>
      <c r="K134" s="5" t="s">
        <v>48</v>
      </c>
      <c r="L134" s="6">
        <v>48927828</v>
      </c>
      <c r="M134" s="6">
        <v>41588653</v>
      </c>
      <c r="N134" s="6">
        <v>0</v>
      </c>
      <c r="O134" s="6">
        <v>0</v>
      </c>
      <c r="P134" s="6">
        <v>41588653</v>
      </c>
      <c r="Q134" s="6">
        <v>0</v>
      </c>
      <c r="R134" s="7">
        <v>0.84999998364938656</v>
      </c>
      <c r="S134" s="6">
        <v>0</v>
      </c>
      <c r="T134" s="6">
        <v>7339175</v>
      </c>
      <c r="U134" s="6">
        <v>7339175</v>
      </c>
      <c r="V134" s="7">
        <v>0.15000001635061339</v>
      </c>
      <c r="W134" s="6">
        <v>0</v>
      </c>
      <c r="X134" s="7">
        <v>0</v>
      </c>
      <c r="Y134" s="6">
        <v>0</v>
      </c>
      <c r="Z134" s="7">
        <v>0</v>
      </c>
      <c r="AA134" s="6">
        <v>2943653.7200307422</v>
      </c>
      <c r="AB134" s="7">
        <v>7.0780213055487567E-2</v>
      </c>
      <c r="AC134" s="8">
        <v>0</v>
      </c>
      <c r="AD134" s="8">
        <v>0</v>
      </c>
      <c r="AE134" s="8">
        <v>0</v>
      </c>
      <c r="AF134" s="8">
        <v>0</v>
      </c>
      <c r="AG134" s="8">
        <v>0</v>
      </c>
      <c r="AH134" s="8">
        <v>0</v>
      </c>
      <c r="AI134" s="8">
        <v>0</v>
      </c>
      <c r="AJ134" s="8">
        <v>0</v>
      </c>
      <c r="AK134" s="8">
        <v>0</v>
      </c>
      <c r="AL134" s="8">
        <v>0</v>
      </c>
      <c r="AM134" s="8">
        <v>0</v>
      </c>
      <c r="AN134" s="8">
        <v>0</v>
      </c>
      <c r="AO134" s="8">
        <v>0</v>
      </c>
      <c r="AP134" s="8">
        <v>0</v>
      </c>
      <c r="AQ134" s="8">
        <v>0</v>
      </c>
      <c r="AR134" s="8">
        <v>0</v>
      </c>
      <c r="AS134" s="8">
        <v>0</v>
      </c>
      <c r="AT134" s="8">
        <v>0</v>
      </c>
      <c r="AU134" s="8">
        <v>0</v>
      </c>
      <c r="AV134" s="8">
        <v>0</v>
      </c>
      <c r="AW134" s="8">
        <v>0</v>
      </c>
      <c r="AX134" s="8">
        <v>0</v>
      </c>
      <c r="AY134" s="8">
        <v>0</v>
      </c>
      <c r="AZ134" s="8">
        <v>0</v>
      </c>
      <c r="BA134" s="8">
        <v>0</v>
      </c>
      <c r="BB134" s="8">
        <v>3399999.9820435853</v>
      </c>
      <c r="BC134" s="8">
        <v>3399999.9820435853</v>
      </c>
      <c r="BD134" s="8">
        <v>6629999.9649849916</v>
      </c>
      <c r="BE134" s="8">
        <v>10029999.947028577</v>
      </c>
      <c r="BF134" s="8">
        <v>10528465.052944601</v>
      </c>
      <c r="BG134" s="8">
        <v>20558464.999973178</v>
      </c>
      <c r="BH134" s="8">
        <v>7406656.0628206395</v>
      </c>
      <c r="BI134" s="8">
        <v>27965121.062793817</v>
      </c>
      <c r="BJ134" s="8">
        <v>7406656.0628206395</v>
      </c>
      <c r="BK134" s="8">
        <v>35371777.125614457</v>
      </c>
      <c r="BL134" s="8">
        <v>6216875.4000000004</v>
      </c>
      <c r="BM134" s="8">
        <v>41588652.525614455</v>
      </c>
      <c r="BN134" s="8">
        <v>0</v>
      </c>
      <c r="BO134" s="8">
        <v>41588652.525614455</v>
      </c>
      <c r="BP134" s="9" t="s">
        <v>328</v>
      </c>
    </row>
    <row r="135" spans="1:68" ht="84.95" customHeight="1" x14ac:dyDescent="0.25">
      <c r="A135" s="2">
        <v>8</v>
      </c>
      <c r="B135" s="2">
        <v>10</v>
      </c>
      <c r="C135" s="2" t="s">
        <v>308</v>
      </c>
      <c r="D135" s="23" t="s">
        <v>505</v>
      </c>
      <c r="E135" s="5" t="s">
        <v>329</v>
      </c>
      <c r="F135" s="5" t="s">
        <v>58</v>
      </c>
      <c r="G135" s="5" t="s">
        <v>58</v>
      </c>
      <c r="H135" s="5" t="s">
        <v>58</v>
      </c>
      <c r="I135" s="5" t="s">
        <v>64</v>
      </c>
      <c r="J135" s="5" t="s">
        <v>60</v>
      </c>
      <c r="K135" s="5" t="s">
        <v>48</v>
      </c>
      <c r="L135" s="6">
        <v>23080688</v>
      </c>
      <c r="M135" s="6">
        <v>19618584</v>
      </c>
      <c r="N135" s="6">
        <v>0</v>
      </c>
      <c r="O135" s="6">
        <v>0</v>
      </c>
      <c r="P135" s="6">
        <v>19618584</v>
      </c>
      <c r="Q135" s="6">
        <v>0</v>
      </c>
      <c r="R135" s="7">
        <v>0.84999996533898814</v>
      </c>
      <c r="S135" s="6">
        <v>0</v>
      </c>
      <c r="T135" s="6">
        <v>3462104</v>
      </c>
      <c r="U135" s="6">
        <v>3462104</v>
      </c>
      <c r="V135" s="7">
        <v>0.15000003466101183</v>
      </c>
      <c r="W135" s="6">
        <v>0</v>
      </c>
      <c r="X135" s="7">
        <v>0</v>
      </c>
      <c r="Y135" s="6">
        <v>0</v>
      </c>
      <c r="Z135" s="7">
        <v>0</v>
      </c>
      <c r="AA135" s="6">
        <v>1219986.6508492962</v>
      </c>
      <c r="AB135" s="7">
        <v>6.2185255105531377E-2</v>
      </c>
      <c r="AC135" s="8">
        <v>0</v>
      </c>
      <c r="AD135" s="8">
        <v>0</v>
      </c>
      <c r="AE135" s="8">
        <v>0</v>
      </c>
      <c r="AF135" s="8">
        <v>0</v>
      </c>
      <c r="AG135" s="8">
        <v>0</v>
      </c>
      <c r="AH135" s="8">
        <v>0</v>
      </c>
      <c r="AI135" s="8">
        <v>0</v>
      </c>
      <c r="AJ135" s="8">
        <v>0</v>
      </c>
      <c r="AK135" s="8">
        <v>0</v>
      </c>
      <c r="AL135" s="8">
        <v>0</v>
      </c>
      <c r="AM135" s="8">
        <v>0</v>
      </c>
      <c r="AN135" s="8">
        <v>0</v>
      </c>
      <c r="AO135" s="8">
        <v>0</v>
      </c>
      <c r="AP135" s="8">
        <v>0</v>
      </c>
      <c r="AQ135" s="8">
        <v>0</v>
      </c>
      <c r="AR135" s="8">
        <v>0</v>
      </c>
      <c r="AS135" s="8">
        <v>0</v>
      </c>
      <c r="AT135" s="8">
        <v>0</v>
      </c>
      <c r="AU135" s="8">
        <v>0</v>
      </c>
      <c r="AV135" s="8">
        <v>0</v>
      </c>
      <c r="AW135" s="8">
        <v>0</v>
      </c>
      <c r="AX135" s="8">
        <v>0</v>
      </c>
      <c r="AY135" s="8">
        <v>0</v>
      </c>
      <c r="AZ135" s="8">
        <v>0</v>
      </c>
      <c r="BA135" s="8">
        <v>0</v>
      </c>
      <c r="BB135" s="8">
        <v>2020714.1825999985</v>
      </c>
      <c r="BC135" s="8">
        <v>2020714.1825999985</v>
      </c>
      <c r="BD135" s="8">
        <v>4041428.5351999905</v>
      </c>
      <c r="BE135" s="8">
        <v>6062142.7177999895</v>
      </c>
      <c r="BF135" s="8">
        <v>4600558.2573999865</v>
      </c>
      <c r="BG135" s="8">
        <v>10662700.975199975</v>
      </c>
      <c r="BH135" s="8">
        <v>4549548.9434800278</v>
      </c>
      <c r="BI135" s="8">
        <v>15212249.918680003</v>
      </c>
      <c r="BJ135" s="8">
        <v>4406334.081319998</v>
      </c>
      <c r="BK135" s="8">
        <v>19618584</v>
      </c>
      <c r="BL135" s="8">
        <v>0</v>
      </c>
      <c r="BM135" s="8">
        <v>19618584</v>
      </c>
      <c r="BN135" s="8">
        <v>0</v>
      </c>
      <c r="BO135" s="8">
        <v>19618584</v>
      </c>
      <c r="BP135" s="9" t="s">
        <v>177</v>
      </c>
    </row>
    <row r="136" spans="1:68" ht="24.95" hidden="1" customHeight="1" outlineLevel="1" x14ac:dyDescent="0.25">
      <c r="A136" s="2">
        <v>8</v>
      </c>
      <c r="B136" s="2">
        <v>10</v>
      </c>
      <c r="C136" s="3" t="s">
        <v>308</v>
      </c>
      <c r="D136" s="11" t="s">
        <v>330</v>
      </c>
      <c r="E136" s="5" t="s">
        <v>331</v>
      </c>
      <c r="F136" s="5" t="s">
        <v>332</v>
      </c>
      <c r="G136" s="5" t="s">
        <v>333</v>
      </c>
      <c r="H136" s="5" t="s">
        <v>58</v>
      </c>
      <c r="I136" s="5" t="s">
        <v>64</v>
      </c>
      <c r="J136" s="5" t="s">
        <v>60</v>
      </c>
      <c r="K136" s="5" t="s">
        <v>48</v>
      </c>
      <c r="L136" s="6">
        <v>5850000</v>
      </c>
      <c r="M136" s="6">
        <v>4972500</v>
      </c>
      <c r="N136" s="6">
        <v>0</v>
      </c>
      <c r="O136" s="6">
        <v>0</v>
      </c>
      <c r="P136" s="6">
        <v>4972500</v>
      </c>
      <c r="Q136" s="6">
        <v>0</v>
      </c>
      <c r="R136" s="7">
        <v>0.85</v>
      </c>
      <c r="S136" s="6">
        <v>0</v>
      </c>
      <c r="T136" s="6">
        <v>877500</v>
      </c>
      <c r="U136" s="6">
        <v>877500</v>
      </c>
      <c r="V136" s="7">
        <v>0.15</v>
      </c>
      <c r="W136" s="6">
        <v>0</v>
      </c>
      <c r="X136" s="7">
        <v>0</v>
      </c>
      <c r="Y136" s="6">
        <v>0</v>
      </c>
      <c r="Z136" s="7">
        <v>0</v>
      </c>
      <c r="AA136" s="6">
        <v>309216.18101225479</v>
      </c>
      <c r="AB136" s="7">
        <v>6.2185255105531384E-2</v>
      </c>
      <c r="AC136" s="8">
        <v>0</v>
      </c>
      <c r="AD136" s="8">
        <v>0</v>
      </c>
      <c r="AE136" s="8">
        <v>0</v>
      </c>
      <c r="AF136" s="8">
        <v>0</v>
      </c>
      <c r="AG136" s="8">
        <v>0</v>
      </c>
      <c r="AH136" s="8">
        <v>0</v>
      </c>
      <c r="AI136" s="8">
        <v>0</v>
      </c>
      <c r="AJ136" s="8">
        <v>0</v>
      </c>
      <c r="AK136" s="8">
        <v>0</v>
      </c>
      <c r="AL136" s="8">
        <v>0</v>
      </c>
      <c r="AM136" s="8">
        <v>0</v>
      </c>
      <c r="AN136" s="8">
        <v>0</v>
      </c>
      <c r="AO136" s="8">
        <v>0</v>
      </c>
      <c r="AP136" s="8">
        <v>0</v>
      </c>
      <c r="AQ136" s="8">
        <v>0</v>
      </c>
      <c r="AR136" s="8">
        <v>0</v>
      </c>
      <c r="AS136" s="8">
        <v>0</v>
      </c>
      <c r="AT136" s="8">
        <v>0</v>
      </c>
      <c r="AU136" s="8">
        <v>102147.39</v>
      </c>
      <c r="AV136" s="8">
        <v>102147.39</v>
      </c>
      <c r="AW136" s="8">
        <v>255370.005</v>
      </c>
      <c r="AX136" s="8">
        <v>357517.39500000002</v>
      </c>
      <c r="AY136" s="8">
        <v>153221.85</v>
      </c>
      <c r="AZ136" s="8">
        <v>510739.245</v>
      </c>
      <c r="BA136" s="8">
        <v>510739.245</v>
      </c>
      <c r="BB136" s="8">
        <v>623847.63</v>
      </c>
      <c r="BC136" s="8">
        <v>1134586.875</v>
      </c>
      <c r="BD136" s="8">
        <v>607871.14624999999</v>
      </c>
      <c r="BE136" s="8">
        <v>1742458.02125</v>
      </c>
      <c r="BF136" s="8">
        <v>996485.06874999998</v>
      </c>
      <c r="BG136" s="8">
        <v>2738943.09</v>
      </c>
      <c r="BH136" s="8">
        <v>866592.55781249993</v>
      </c>
      <c r="BI136" s="8">
        <v>3605535.6478124997</v>
      </c>
      <c r="BJ136" s="8">
        <v>853560.86249999993</v>
      </c>
      <c r="BK136" s="8">
        <v>4459096.5103124995</v>
      </c>
      <c r="BL136" s="8">
        <v>468511.42500000092</v>
      </c>
      <c r="BM136" s="8">
        <v>4927607.9353125002</v>
      </c>
      <c r="BN136" s="8">
        <v>44892.064687499995</v>
      </c>
      <c r="BO136" s="8">
        <v>4972500</v>
      </c>
      <c r="BP136" s="9" t="s">
        <v>328</v>
      </c>
    </row>
    <row r="137" spans="1:68" ht="24.95" hidden="1" customHeight="1" outlineLevel="1" x14ac:dyDescent="0.25">
      <c r="A137" s="2">
        <v>8</v>
      </c>
      <c r="B137" s="2">
        <v>10</v>
      </c>
      <c r="C137" s="3" t="s">
        <v>334</v>
      </c>
      <c r="D137" s="11" t="s">
        <v>330</v>
      </c>
      <c r="E137" s="5" t="s">
        <v>331</v>
      </c>
      <c r="F137" s="5" t="s">
        <v>335</v>
      </c>
      <c r="G137" s="5" t="s">
        <v>336</v>
      </c>
      <c r="H137" s="5" t="s">
        <v>58</v>
      </c>
      <c r="I137" s="5" t="s">
        <v>64</v>
      </c>
      <c r="J137" s="5" t="s">
        <v>60</v>
      </c>
      <c r="K137" s="5" t="s">
        <v>48</v>
      </c>
      <c r="L137" s="6">
        <v>5214359</v>
      </c>
      <c r="M137" s="6">
        <v>4432205</v>
      </c>
      <c r="N137" s="6">
        <v>0</v>
      </c>
      <c r="O137" s="6">
        <v>0</v>
      </c>
      <c r="P137" s="6">
        <v>4432205</v>
      </c>
      <c r="Q137" s="6">
        <v>0</v>
      </c>
      <c r="R137" s="7">
        <v>0.84999997123328097</v>
      </c>
      <c r="S137" s="6">
        <v>0</v>
      </c>
      <c r="T137" s="6">
        <v>782154</v>
      </c>
      <c r="U137" s="6">
        <v>782154</v>
      </c>
      <c r="V137" s="7">
        <v>0.15000002876671897</v>
      </c>
      <c r="W137" s="6">
        <v>0</v>
      </c>
      <c r="X137" s="7">
        <v>0</v>
      </c>
      <c r="Y137" s="6">
        <v>0</v>
      </c>
      <c r="Z137" s="7">
        <v>0</v>
      </c>
      <c r="AA137" s="6">
        <v>275617.79860501172</v>
      </c>
      <c r="AB137" s="7">
        <v>6.2185255105531384E-2</v>
      </c>
      <c r="AC137" s="8">
        <v>0</v>
      </c>
      <c r="AD137" s="8">
        <v>0</v>
      </c>
      <c r="AE137" s="8">
        <v>0</v>
      </c>
      <c r="AF137" s="8">
        <v>0</v>
      </c>
      <c r="AG137" s="8">
        <v>0</v>
      </c>
      <c r="AH137" s="8">
        <v>0</v>
      </c>
      <c r="AI137" s="8">
        <v>0</v>
      </c>
      <c r="AJ137" s="8">
        <v>0</v>
      </c>
      <c r="AK137" s="8">
        <v>0</v>
      </c>
      <c r="AL137" s="8">
        <v>0</v>
      </c>
      <c r="AM137" s="8">
        <v>0</v>
      </c>
      <c r="AN137" s="8">
        <v>0</v>
      </c>
      <c r="AO137" s="8">
        <v>0</v>
      </c>
      <c r="AP137" s="8">
        <v>0</v>
      </c>
      <c r="AQ137" s="8">
        <v>0</v>
      </c>
      <c r="AR137" s="8">
        <v>0</v>
      </c>
      <c r="AS137" s="8">
        <v>0</v>
      </c>
      <c r="AT137" s="8">
        <v>0</v>
      </c>
      <c r="AU137" s="8">
        <v>0</v>
      </c>
      <c r="AV137" s="8">
        <v>0</v>
      </c>
      <c r="AW137" s="8">
        <v>0</v>
      </c>
      <c r="AX137" s="8">
        <v>0</v>
      </c>
      <c r="AY137" s="8">
        <v>0</v>
      </c>
      <c r="AZ137" s="8">
        <v>0</v>
      </c>
      <c r="BA137" s="8">
        <v>0</v>
      </c>
      <c r="BB137" s="8">
        <v>177034.59400858282</v>
      </c>
      <c r="BC137" s="8">
        <v>177034.59400858282</v>
      </c>
      <c r="BD137" s="8">
        <v>531227.03202157735</v>
      </c>
      <c r="BE137" s="8">
        <v>708261.62603016011</v>
      </c>
      <c r="BF137" s="8">
        <v>616227.02914490539</v>
      </c>
      <c r="BG137" s="8">
        <v>1324488.6551750656</v>
      </c>
      <c r="BH137" s="8">
        <v>1278560.8192294105</v>
      </c>
      <c r="BI137" s="8">
        <v>2603049.4744044761</v>
      </c>
      <c r="BJ137" s="8">
        <v>1108560.8249827542</v>
      </c>
      <c r="BK137" s="8">
        <v>3711610.2993872305</v>
      </c>
      <c r="BL137" s="8">
        <v>720594.70061276993</v>
      </c>
      <c r="BM137" s="8">
        <v>4432205</v>
      </c>
      <c r="BN137" s="8">
        <v>0</v>
      </c>
      <c r="BO137" s="8">
        <v>4432205</v>
      </c>
      <c r="BP137" s="9" t="s">
        <v>177</v>
      </c>
    </row>
    <row r="138" spans="1:68" ht="84.95" customHeight="1" collapsed="1" x14ac:dyDescent="0.25">
      <c r="A138" s="2">
        <v>8</v>
      </c>
      <c r="B138" s="2">
        <v>10</v>
      </c>
      <c r="C138" s="2" t="s">
        <v>334</v>
      </c>
      <c r="D138" s="23" t="s">
        <v>506</v>
      </c>
      <c r="E138" s="5" t="s">
        <v>331</v>
      </c>
      <c r="F138" s="2"/>
      <c r="G138" s="9"/>
      <c r="H138" s="2"/>
      <c r="I138" s="2"/>
      <c r="J138" s="2" t="s">
        <v>60</v>
      </c>
      <c r="K138" s="2" t="s">
        <v>48</v>
      </c>
      <c r="L138" s="8">
        <v>11064359</v>
      </c>
      <c r="M138" s="8">
        <v>9404705</v>
      </c>
      <c r="N138" s="8">
        <v>0</v>
      </c>
      <c r="O138" s="8">
        <v>0</v>
      </c>
      <c r="P138" s="8">
        <v>9404705</v>
      </c>
      <c r="Q138" s="8">
        <v>0</v>
      </c>
      <c r="R138" s="10">
        <v>0.84999998644295616</v>
      </c>
      <c r="S138" s="8">
        <v>0</v>
      </c>
      <c r="T138" s="8">
        <v>1659654</v>
      </c>
      <c r="U138" s="8">
        <v>1659654</v>
      </c>
      <c r="V138" s="10">
        <v>0.15000001355704384</v>
      </c>
      <c r="W138" s="8">
        <v>0</v>
      </c>
      <c r="X138" s="10">
        <v>0</v>
      </c>
      <c r="Y138" s="8">
        <v>0</v>
      </c>
      <c r="Z138" s="10">
        <v>0</v>
      </c>
      <c r="AA138" s="8">
        <v>584833.97961726645</v>
      </c>
      <c r="AB138" s="10">
        <v>6.2185255105531377E-2</v>
      </c>
      <c r="AC138" s="8">
        <v>0</v>
      </c>
      <c r="AD138" s="8">
        <v>0</v>
      </c>
      <c r="AE138" s="8">
        <v>0</v>
      </c>
      <c r="AF138" s="8">
        <v>0</v>
      </c>
      <c r="AG138" s="8">
        <v>0</v>
      </c>
      <c r="AH138" s="8">
        <v>0</v>
      </c>
      <c r="AI138" s="8">
        <v>0</v>
      </c>
      <c r="AJ138" s="8">
        <v>0</v>
      </c>
      <c r="AK138" s="8">
        <v>0</v>
      </c>
      <c r="AL138" s="8">
        <v>0</v>
      </c>
      <c r="AM138" s="8">
        <v>0</v>
      </c>
      <c r="AN138" s="8">
        <v>0</v>
      </c>
      <c r="AO138" s="8">
        <v>0</v>
      </c>
      <c r="AP138" s="8">
        <v>0</v>
      </c>
      <c r="AQ138" s="8">
        <v>0</v>
      </c>
      <c r="AR138" s="8">
        <v>0</v>
      </c>
      <c r="AS138" s="8">
        <v>0</v>
      </c>
      <c r="AT138" s="8">
        <v>0</v>
      </c>
      <c r="AU138" s="8">
        <v>102147.39</v>
      </c>
      <c r="AV138" s="8">
        <v>102147.39</v>
      </c>
      <c r="AW138" s="8">
        <v>255370.005</v>
      </c>
      <c r="AX138" s="8">
        <v>357517.39500000002</v>
      </c>
      <c r="AY138" s="8">
        <v>153221.85</v>
      </c>
      <c r="AZ138" s="8">
        <v>510739.245</v>
      </c>
      <c r="BA138" s="8">
        <v>510739.245</v>
      </c>
      <c r="BB138" s="8">
        <v>800882.22400858277</v>
      </c>
      <c r="BC138" s="8">
        <v>1311621.4690085829</v>
      </c>
      <c r="BD138" s="8">
        <v>1139098.1782715772</v>
      </c>
      <c r="BE138" s="8">
        <v>2450719.6472801603</v>
      </c>
      <c r="BF138" s="8">
        <v>1612712.0978949054</v>
      </c>
      <c r="BG138" s="8">
        <v>4063431.7451750655</v>
      </c>
      <c r="BH138" s="8">
        <v>2145153.3770419103</v>
      </c>
      <c r="BI138" s="8">
        <v>6208585.1222169753</v>
      </c>
      <c r="BJ138" s="8">
        <v>1962121.6874827542</v>
      </c>
      <c r="BK138" s="8">
        <v>8170706.80969973</v>
      </c>
      <c r="BL138" s="8">
        <v>1189106.1256127709</v>
      </c>
      <c r="BM138" s="8">
        <v>9359812.9353125002</v>
      </c>
      <c r="BN138" s="8">
        <v>44892.064687499995</v>
      </c>
      <c r="BO138" s="8">
        <v>9404705</v>
      </c>
      <c r="BP138" s="9"/>
    </row>
    <row r="139" spans="1:68" ht="24.95" hidden="1" customHeight="1" outlineLevel="1" x14ac:dyDescent="0.25">
      <c r="A139" s="2">
        <v>8</v>
      </c>
      <c r="B139" s="2">
        <v>10</v>
      </c>
      <c r="C139" s="3" t="s">
        <v>337</v>
      </c>
      <c r="D139" s="11" t="s">
        <v>338</v>
      </c>
      <c r="E139" s="5" t="s">
        <v>339</v>
      </c>
      <c r="F139" s="5" t="s">
        <v>340</v>
      </c>
      <c r="G139" s="5" t="s">
        <v>341</v>
      </c>
      <c r="H139" s="5" t="s">
        <v>58</v>
      </c>
      <c r="I139" s="5" t="s">
        <v>64</v>
      </c>
      <c r="J139" s="5" t="s">
        <v>60</v>
      </c>
      <c r="K139" s="5" t="s">
        <v>48</v>
      </c>
      <c r="L139" s="6">
        <v>0</v>
      </c>
      <c r="M139" s="6">
        <v>0</v>
      </c>
      <c r="N139" s="6">
        <v>0</v>
      </c>
      <c r="O139" s="6">
        <v>0</v>
      </c>
      <c r="P139" s="6">
        <v>0</v>
      </c>
      <c r="Q139" s="6">
        <v>0</v>
      </c>
      <c r="R139" s="7" t="e">
        <v>#DIV/0!</v>
      </c>
      <c r="S139" s="6">
        <v>0</v>
      </c>
      <c r="T139" s="6">
        <v>0</v>
      </c>
      <c r="U139" s="6">
        <v>0</v>
      </c>
      <c r="V139" s="7" t="e">
        <v>#DIV/0!</v>
      </c>
      <c r="W139" s="6">
        <v>0</v>
      </c>
      <c r="X139" s="7" t="e">
        <v>#DIV/0!</v>
      </c>
      <c r="Y139" s="6">
        <v>0</v>
      </c>
      <c r="Z139" s="7" t="e">
        <v>#DIV/0!</v>
      </c>
      <c r="AA139" s="6">
        <v>0</v>
      </c>
      <c r="AB139" s="7" t="e">
        <v>#DIV/0!</v>
      </c>
      <c r="AC139" s="8">
        <v>0</v>
      </c>
      <c r="AD139" s="8">
        <v>0</v>
      </c>
      <c r="AE139" s="8">
        <v>0</v>
      </c>
      <c r="AF139" s="8">
        <v>0</v>
      </c>
      <c r="AG139" s="8">
        <v>0</v>
      </c>
      <c r="AH139" s="8">
        <v>0</v>
      </c>
      <c r="AI139" s="8">
        <v>0</v>
      </c>
      <c r="AJ139" s="8">
        <v>0</v>
      </c>
      <c r="AK139" s="8">
        <v>0</v>
      </c>
      <c r="AL139" s="8">
        <v>0</v>
      </c>
      <c r="AM139" s="8">
        <v>0</v>
      </c>
      <c r="AN139" s="8">
        <v>0</v>
      </c>
      <c r="AO139" s="8">
        <v>0</v>
      </c>
      <c r="AP139" s="8">
        <v>0</v>
      </c>
      <c r="AQ139" s="8">
        <v>0</v>
      </c>
      <c r="AR139" s="8">
        <v>0</v>
      </c>
      <c r="AS139" s="8">
        <v>0</v>
      </c>
      <c r="AT139" s="8">
        <v>0</v>
      </c>
      <c r="AU139" s="8">
        <v>0</v>
      </c>
      <c r="AV139" s="8">
        <v>0</v>
      </c>
      <c r="AW139" s="8">
        <v>0</v>
      </c>
      <c r="AX139" s="8">
        <v>0</v>
      </c>
      <c r="AY139" s="8">
        <v>0</v>
      </c>
      <c r="AZ139" s="8">
        <v>0</v>
      </c>
      <c r="BA139" s="8">
        <v>0</v>
      </c>
      <c r="BB139" s="8">
        <v>0</v>
      </c>
      <c r="BC139" s="8">
        <v>0</v>
      </c>
      <c r="BD139" s="8">
        <v>0</v>
      </c>
      <c r="BE139" s="8">
        <v>0</v>
      </c>
      <c r="BF139" s="8">
        <v>0</v>
      </c>
      <c r="BG139" s="8">
        <v>0</v>
      </c>
      <c r="BH139" s="8">
        <v>0</v>
      </c>
      <c r="BI139" s="8">
        <v>0</v>
      </c>
      <c r="BJ139" s="8">
        <v>0</v>
      </c>
      <c r="BK139" s="8">
        <v>0</v>
      </c>
      <c r="BL139" s="8">
        <v>0</v>
      </c>
      <c r="BM139" s="8">
        <v>0</v>
      </c>
      <c r="BN139" s="8">
        <v>0</v>
      </c>
      <c r="BO139" s="8">
        <v>0</v>
      </c>
      <c r="BP139" s="9" t="s">
        <v>342</v>
      </c>
    </row>
    <row r="140" spans="1:68" ht="24.95" hidden="1" customHeight="1" outlineLevel="1" x14ac:dyDescent="0.25">
      <c r="A140" s="2">
        <v>8</v>
      </c>
      <c r="B140" s="2">
        <v>10</v>
      </c>
      <c r="C140" s="3" t="s">
        <v>337</v>
      </c>
      <c r="D140" s="11" t="s">
        <v>338</v>
      </c>
      <c r="E140" s="5" t="s">
        <v>339</v>
      </c>
      <c r="F140" s="5" t="s">
        <v>338</v>
      </c>
      <c r="G140" s="5" t="s">
        <v>339</v>
      </c>
      <c r="H140" s="5" t="s">
        <v>58</v>
      </c>
      <c r="I140" s="5" t="s">
        <v>64</v>
      </c>
      <c r="J140" s="5" t="s">
        <v>60</v>
      </c>
      <c r="K140" s="5" t="s">
        <v>48</v>
      </c>
      <c r="L140" s="6">
        <v>27034565</v>
      </c>
      <c r="M140" s="6">
        <v>22979380</v>
      </c>
      <c r="N140" s="6">
        <v>0</v>
      </c>
      <c r="O140" s="6">
        <v>0</v>
      </c>
      <c r="P140" s="6">
        <v>22979380</v>
      </c>
      <c r="Q140" s="6">
        <v>0</v>
      </c>
      <c r="R140" s="7">
        <v>0.84999999075257915</v>
      </c>
      <c r="S140" s="6">
        <v>0</v>
      </c>
      <c r="T140" s="6">
        <v>4055185</v>
      </c>
      <c r="U140" s="6">
        <v>4055185</v>
      </c>
      <c r="V140" s="7">
        <v>0.15000000924742085</v>
      </c>
      <c r="W140" s="6">
        <v>0</v>
      </c>
      <c r="X140" s="7">
        <v>0</v>
      </c>
      <c r="Y140" s="6">
        <v>0</v>
      </c>
      <c r="Z140" s="7">
        <v>0</v>
      </c>
      <c r="AA140" s="6">
        <v>1428979</v>
      </c>
      <c r="AB140" s="7">
        <v>6.2185272187500272E-2</v>
      </c>
      <c r="AC140" s="8">
        <v>0</v>
      </c>
      <c r="AD140" s="8">
        <v>0</v>
      </c>
      <c r="AE140" s="8">
        <v>0</v>
      </c>
      <c r="AF140" s="8">
        <v>0</v>
      </c>
      <c r="AG140" s="8">
        <v>0</v>
      </c>
      <c r="AH140" s="8">
        <v>0</v>
      </c>
      <c r="AI140" s="8">
        <v>0</v>
      </c>
      <c r="AJ140" s="8">
        <v>0</v>
      </c>
      <c r="AK140" s="8">
        <v>0</v>
      </c>
      <c r="AL140" s="8">
        <v>0</v>
      </c>
      <c r="AM140" s="8">
        <v>0</v>
      </c>
      <c r="AN140" s="8">
        <v>0</v>
      </c>
      <c r="AO140" s="8">
        <v>0</v>
      </c>
      <c r="AP140" s="8">
        <v>0</v>
      </c>
      <c r="AQ140" s="8">
        <v>0</v>
      </c>
      <c r="AR140" s="8">
        <v>0</v>
      </c>
      <c r="AS140" s="8">
        <v>0</v>
      </c>
      <c r="AT140" s="8">
        <v>0</v>
      </c>
      <c r="AU140" s="8">
        <v>0</v>
      </c>
      <c r="AV140" s="8">
        <v>0</v>
      </c>
      <c r="AW140" s="8">
        <v>0</v>
      </c>
      <c r="AX140" s="8">
        <v>0</v>
      </c>
      <c r="AY140" s="8">
        <v>262220.58</v>
      </c>
      <c r="AZ140" s="8">
        <v>262220.58</v>
      </c>
      <c r="BA140" s="8">
        <v>262220.58</v>
      </c>
      <c r="BB140" s="8">
        <v>4901161.7650550436</v>
      </c>
      <c r="BC140" s="8">
        <v>5163382.3450550437</v>
      </c>
      <c r="BD140" s="8">
        <v>4818345.6475796821</v>
      </c>
      <c r="BE140" s="8">
        <v>9981727.9926347248</v>
      </c>
      <c r="BF140" s="8">
        <v>3042160.0088033718</v>
      </c>
      <c r="BG140" s="8">
        <v>13023888.001438096</v>
      </c>
      <c r="BH140" s="8">
        <v>4699083.7349771699</v>
      </c>
      <c r="BI140" s="8">
        <v>17722971.736415267</v>
      </c>
      <c r="BJ140" s="8">
        <v>3599382.8472883301</v>
      </c>
      <c r="BK140" s="8">
        <v>21322354.583703596</v>
      </c>
      <c r="BL140" s="8">
        <v>1556619.162765044</v>
      </c>
      <c r="BM140" s="8">
        <v>22878973.746468641</v>
      </c>
      <c r="BN140" s="8">
        <v>100406.24890764841</v>
      </c>
      <c r="BO140" s="8">
        <v>22979379.995376289</v>
      </c>
      <c r="BP140" s="9" t="s">
        <v>343</v>
      </c>
    </row>
    <row r="141" spans="1:68" ht="84.95" customHeight="1" collapsed="1" x14ac:dyDescent="0.25">
      <c r="A141" s="2">
        <v>8</v>
      </c>
      <c r="B141" s="2">
        <v>10</v>
      </c>
      <c r="C141" s="2" t="s">
        <v>337</v>
      </c>
      <c r="D141" s="23" t="s">
        <v>507</v>
      </c>
      <c r="E141" s="5" t="s">
        <v>339</v>
      </c>
      <c r="F141" s="2"/>
      <c r="G141" s="9"/>
      <c r="H141" s="2"/>
      <c r="I141" s="2"/>
      <c r="J141" s="2" t="s">
        <v>60</v>
      </c>
      <c r="K141" s="2" t="s">
        <v>48</v>
      </c>
      <c r="L141" s="8">
        <v>27034565</v>
      </c>
      <c r="M141" s="8">
        <v>22979380</v>
      </c>
      <c r="N141" s="8">
        <v>0</v>
      </c>
      <c r="O141" s="8">
        <v>0</v>
      </c>
      <c r="P141" s="8">
        <v>22979380</v>
      </c>
      <c r="Q141" s="8">
        <v>0</v>
      </c>
      <c r="R141" s="10">
        <v>0.84999999075257915</v>
      </c>
      <c r="S141" s="8">
        <v>0</v>
      </c>
      <c r="T141" s="8">
        <v>4055185</v>
      </c>
      <c r="U141" s="8">
        <v>4055185</v>
      </c>
      <c r="V141" s="10">
        <v>0.15000000924742085</v>
      </c>
      <c r="W141" s="8">
        <v>0</v>
      </c>
      <c r="X141" s="10">
        <v>0</v>
      </c>
      <c r="Y141" s="8">
        <v>0</v>
      </c>
      <c r="Z141" s="10">
        <v>0</v>
      </c>
      <c r="AA141" s="8">
        <v>1428979</v>
      </c>
      <c r="AB141" s="10">
        <v>6.2185272187500272E-2</v>
      </c>
      <c r="AC141" s="8">
        <v>0</v>
      </c>
      <c r="AD141" s="8">
        <v>0</v>
      </c>
      <c r="AE141" s="8">
        <v>0</v>
      </c>
      <c r="AF141" s="8">
        <v>0</v>
      </c>
      <c r="AG141" s="8">
        <v>0</v>
      </c>
      <c r="AH141" s="8">
        <v>0</v>
      </c>
      <c r="AI141" s="8">
        <v>0</v>
      </c>
      <c r="AJ141" s="8">
        <v>0</v>
      </c>
      <c r="AK141" s="8">
        <v>0</v>
      </c>
      <c r="AL141" s="8">
        <v>0</v>
      </c>
      <c r="AM141" s="8">
        <v>0</v>
      </c>
      <c r="AN141" s="8">
        <v>0</v>
      </c>
      <c r="AO141" s="8">
        <v>0</v>
      </c>
      <c r="AP141" s="8">
        <v>0</v>
      </c>
      <c r="AQ141" s="8">
        <v>0</v>
      </c>
      <c r="AR141" s="8">
        <v>0</v>
      </c>
      <c r="AS141" s="8">
        <v>0</v>
      </c>
      <c r="AT141" s="8">
        <v>0</v>
      </c>
      <c r="AU141" s="8">
        <v>0</v>
      </c>
      <c r="AV141" s="8">
        <v>0</v>
      </c>
      <c r="AW141" s="8">
        <v>0</v>
      </c>
      <c r="AX141" s="8">
        <v>0</v>
      </c>
      <c r="AY141" s="8">
        <v>262220.58</v>
      </c>
      <c r="AZ141" s="8">
        <v>262220.58</v>
      </c>
      <c r="BA141" s="8">
        <v>262220.58</v>
      </c>
      <c r="BB141" s="8">
        <v>4901161.7650550436</v>
      </c>
      <c r="BC141" s="8">
        <v>5163382.3450550437</v>
      </c>
      <c r="BD141" s="8">
        <v>4818345.6475796821</v>
      </c>
      <c r="BE141" s="8">
        <v>9981727.9926347248</v>
      </c>
      <c r="BF141" s="8">
        <v>3042160.0088033718</v>
      </c>
      <c r="BG141" s="8">
        <v>13023888.001438096</v>
      </c>
      <c r="BH141" s="8">
        <v>4699083.7349771699</v>
      </c>
      <c r="BI141" s="8">
        <v>17722971.736415267</v>
      </c>
      <c r="BJ141" s="8">
        <v>3599382.8472883301</v>
      </c>
      <c r="BK141" s="8">
        <v>21322354.583703596</v>
      </c>
      <c r="BL141" s="8">
        <v>1556619.162765044</v>
      </c>
      <c r="BM141" s="8">
        <v>22878973.746468641</v>
      </c>
      <c r="BN141" s="8">
        <v>100406.24890764841</v>
      </c>
      <c r="BO141" s="8">
        <v>22979379.995376289</v>
      </c>
      <c r="BP141" s="9"/>
    </row>
    <row r="142" spans="1:68" ht="84.95" customHeight="1" x14ac:dyDescent="0.25">
      <c r="A142" s="2">
        <v>8</v>
      </c>
      <c r="B142" s="2">
        <v>10</v>
      </c>
      <c r="C142" s="2" t="s">
        <v>344</v>
      </c>
      <c r="D142" s="23" t="s">
        <v>508</v>
      </c>
      <c r="E142" s="5" t="s">
        <v>345</v>
      </c>
      <c r="F142" s="5" t="s">
        <v>58</v>
      </c>
      <c r="G142" s="5" t="s">
        <v>58</v>
      </c>
      <c r="H142" s="5" t="s">
        <v>58</v>
      </c>
      <c r="I142" s="5" t="s">
        <v>64</v>
      </c>
      <c r="J142" s="5" t="s">
        <v>60</v>
      </c>
      <c r="K142" s="5" t="s">
        <v>48</v>
      </c>
      <c r="L142" s="6">
        <v>21937153</v>
      </c>
      <c r="M142" s="6">
        <v>18646580</v>
      </c>
      <c r="N142" s="6">
        <v>0</v>
      </c>
      <c r="O142" s="6">
        <v>0</v>
      </c>
      <c r="P142" s="6">
        <v>18646580</v>
      </c>
      <c r="Q142" s="6">
        <v>0</v>
      </c>
      <c r="R142" s="7">
        <v>0.84999999772076162</v>
      </c>
      <c r="S142" s="6">
        <v>0</v>
      </c>
      <c r="T142" s="6">
        <v>3290573</v>
      </c>
      <c r="U142" s="6">
        <v>3290573</v>
      </c>
      <c r="V142" s="7">
        <v>0.15000000227923832</v>
      </c>
      <c r="W142" s="6">
        <v>0</v>
      </c>
      <c r="X142" s="7">
        <v>0</v>
      </c>
      <c r="Y142" s="6">
        <v>0</v>
      </c>
      <c r="Z142" s="7">
        <v>0</v>
      </c>
      <c r="AA142" s="6">
        <v>1159542.3341456992</v>
      </c>
      <c r="AB142" s="7">
        <v>6.218525510553137E-2</v>
      </c>
      <c r="AC142" s="8">
        <v>0</v>
      </c>
      <c r="AD142" s="8">
        <v>0</v>
      </c>
      <c r="AE142" s="8">
        <v>0</v>
      </c>
      <c r="AF142" s="8">
        <v>0</v>
      </c>
      <c r="AG142" s="8">
        <v>0</v>
      </c>
      <c r="AH142" s="8">
        <v>0</v>
      </c>
      <c r="AI142" s="8">
        <v>0</v>
      </c>
      <c r="AJ142" s="8">
        <v>0</v>
      </c>
      <c r="AK142" s="8">
        <v>0</v>
      </c>
      <c r="AL142" s="8">
        <v>0</v>
      </c>
      <c r="AM142" s="8">
        <v>0</v>
      </c>
      <c r="AN142" s="8">
        <v>0</v>
      </c>
      <c r="AO142" s="8">
        <v>0</v>
      </c>
      <c r="AP142" s="8">
        <v>0</v>
      </c>
      <c r="AQ142" s="8">
        <v>0</v>
      </c>
      <c r="AR142" s="8">
        <v>0</v>
      </c>
      <c r="AS142" s="8">
        <v>0</v>
      </c>
      <c r="AT142" s="8">
        <v>0</v>
      </c>
      <c r="AU142" s="8">
        <v>113366.88</v>
      </c>
      <c r="AV142" s="8">
        <v>113366.88</v>
      </c>
      <c r="AW142" s="8">
        <v>151155.77523670549</v>
      </c>
      <c r="AX142" s="8">
        <v>264522.6552367055</v>
      </c>
      <c r="AY142" s="8">
        <v>113366.88</v>
      </c>
      <c r="AZ142" s="8">
        <v>377889.5352367055</v>
      </c>
      <c r="BA142" s="8">
        <v>377889.5352367055</v>
      </c>
      <c r="BB142" s="8">
        <v>2474833.7071138402</v>
      </c>
      <c r="BC142" s="8">
        <v>2852723.2423505457</v>
      </c>
      <c r="BD142" s="8">
        <v>2549999.9931622851</v>
      </c>
      <c r="BE142" s="8">
        <v>5402723.2355128303</v>
      </c>
      <c r="BF142" s="8">
        <v>3339026.0432340456</v>
      </c>
      <c r="BG142" s="8">
        <v>8741749.2787468769</v>
      </c>
      <c r="BH142" s="8">
        <v>3403001.1283749989</v>
      </c>
      <c r="BI142" s="8">
        <v>12144750.407121876</v>
      </c>
      <c r="BJ142" s="8">
        <v>3403001.1283749989</v>
      </c>
      <c r="BK142" s="8">
        <v>15547751.535496876</v>
      </c>
      <c r="BL142" s="8">
        <v>2843603.379875002</v>
      </c>
      <c r="BM142" s="8">
        <v>18391354.915371876</v>
      </c>
      <c r="BN142" s="8">
        <v>255225.0846281249</v>
      </c>
      <c r="BO142" s="8">
        <v>18646580</v>
      </c>
      <c r="BP142" s="9" t="s">
        <v>343</v>
      </c>
    </row>
    <row r="143" spans="1:68" ht="84.95" customHeight="1" x14ac:dyDescent="0.25">
      <c r="A143" s="2">
        <v>8</v>
      </c>
      <c r="B143" s="2">
        <v>10</v>
      </c>
      <c r="C143" s="2" t="s">
        <v>344</v>
      </c>
      <c r="D143" s="23" t="s">
        <v>509</v>
      </c>
      <c r="E143" s="5" t="s">
        <v>346</v>
      </c>
      <c r="F143" s="5" t="s">
        <v>58</v>
      </c>
      <c r="G143" s="5" t="s">
        <v>58</v>
      </c>
      <c r="H143" s="5" t="s">
        <v>58</v>
      </c>
      <c r="I143" s="5" t="s">
        <v>64</v>
      </c>
      <c r="J143" s="5" t="s">
        <v>60</v>
      </c>
      <c r="K143" s="5" t="s">
        <v>48</v>
      </c>
      <c r="L143" s="6">
        <v>12936510</v>
      </c>
      <c r="M143" s="6">
        <v>10996033</v>
      </c>
      <c r="N143" s="6">
        <v>0</v>
      </c>
      <c r="O143" s="6">
        <v>0</v>
      </c>
      <c r="P143" s="6">
        <v>10996033</v>
      </c>
      <c r="Q143" s="6">
        <v>0</v>
      </c>
      <c r="R143" s="7">
        <v>0.84999996134969946</v>
      </c>
      <c r="S143" s="6">
        <v>0</v>
      </c>
      <c r="T143" s="6">
        <v>1940477</v>
      </c>
      <c r="U143" s="6">
        <v>1940477</v>
      </c>
      <c r="V143" s="7">
        <v>0.15000003865030059</v>
      </c>
      <c r="W143" s="6">
        <v>0</v>
      </c>
      <c r="X143" s="7">
        <v>0</v>
      </c>
      <c r="Y143" s="6">
        <v>0</v>
      </c>
      <c r="Z143" s="7">
        <v>0</v>
      </c>
      <c r="AA143" s="6">
        <v>683791.11725384148</v>
      </c>
      <c r="AB143" s="7">
        <v>6.2185255105531377E-2</v>
      </c>
      <c r="AC143" s="8">
        <v>0</v>
      </c>
      <c r="AD143" s="8">
        <v>0</v>
      </c>
      <c r="AE143" s="8">
        <v>0</v>
      </c>
      <c r="AF143" s="8">
        <v>0</v>
      </c>
      <c r="AG143" s="8">
        <v>0</v>
      </c>
      <c r="AH143" s="8">
        <v>0</v>
      </c>
      <c r="AI143" s="8">
        <v>0</v>
      </c>
      <c r="AJ143" s="8">
        <v>0</v>
      </c>
      <c r="AK143" s="8">
        <v>0</v>
      </c>
      <c r="AL143" s="8">
        <v>0</v>
      </c>
      <c r="AM143" s="8">
        <v>0</v>
      </c>
      <c r="AN143" s="8">
        <v>0</v>
      </c>
      <c r="AO143" s="8">
        <v>0</v>
      </c>
      <c r="AP143" s="8">
        <v>0</v>
      </c>
      <c r="AQ143" s="8">
        <v>0</v>
      </c>
      <c r="AR143" s="8">
        <v>0</v>
      </c>
      <c r="AS143" s="8">
        <v>0</v>
      </c>
      <c r="AT143" s="8">
        <v>0</v>
      </c>
      <c r="AU143" s="8">
        <v>65838.195000000007</v>
      </c>
      <c r="AV143" s="8">
        <v>65838.195000000007</v>
      </c>
      <c r="AW143" s="8">
        <v>207854.32500000001</v>
      </c>
      <c r="AX143" s="8">
        <v>273692.52</v>
      </c>
      <c r="AY143" s="8">
        <v>127810.82674326391</v>
      </c>
      <c r="AZ143" s="8">
        <v>401503.34674326394</v>
      </c>
      <c r="BA143" s="8">
        <v>401503.34674326394</v>
      </c>
      <c r="BB143" s="8">
        <v>2444647.0850895895</v>
      </c>
      <c r="BC143" s="8">
        <v>2846150.4318328532</v>
      </c>
      <c r="BD143" s="8">
        <v>2915533.7824279275</v>
      </c>
      <c r="BE143" s="8">
        <v>5761684.2142607812</v>
      </c>
      <c r="BF143" s="8">
        <v>1868588.4564585192</v>
      </c>
      <c r="BG143" s="8">
        <v>7630272.6707193004</v>
      </c>
      <c r="BH143" s="8">
        <v>1781031.8300148016</v>
      </c>
      <c r="BI143" s="8">
        <v>9411304.500734102</v>
      </c>
      <c r="BJ143" s="8">
        <v>1451151.1120147866</v>
      </c>
      <c r="BK143" s="8">
        <v>10862455.612748889</v>
      </c>
      <c r="BL143" s="8">
        <v>133577.38725111011</v>
      </c>
      <c r="BM143" s="8">
        <v>10996033</v>
      </c>
      <c r="BN143" s="8">
        <v>0</v>
      </c>
      <c r="BO143" s="8">
        <v>10996033</v>
      </c>
      <c r="BP143" s="9" t="s">
        <v>343</v>
      </c>
    </row>
    <row r="144" spans="1:68" ht="84.95" customHeight="1" x14ac:dyDescent="0.25">
      <c r="A144" s="2">
        <v>8</v>
      </c>
      <c r="B144" s="2">
        <v>10</v>
      </c>
      <c r="C144" s="2" t="s">
        <v>344</v>
      </c>
      <c r="D144" s="23" t="s">
        <v>510</v>
      </c>
      <c r="E144" s="5" t="s">
        <v>347</v>
      </c>
      <c r="F144" s="5" t="s">
        <v>58</v>
      </c>
      <c r="G144" s="5" t="s">
        <v>58</v>
      </c>
      <c r="H144" s="5" t="s">
        <v>58</v>
      </c>
      <c r="I144" s="5" t="s">
        <v>64</v>
      </c>
      <c r="J144" s="5" t="s">
        <v>60</v>
      </c>
      <c r="K144" s="5" t="s">
        <v>48</v>
      </c>
      <c r="L144" s="6">
        <v>6490095</v>
      </c>
      <c r="M144" s="6">
        <v>5516580</v>
      </c>
      <c r="N144" s="6">
        <v>0</v>
      </c>
      <c r="O144" s="6">
        <v>0</v>
      </c>
      <c r="P144" s="6">
        <v>5516580</v>
      </c>
      <c r="Q144" s="6">
        <v>0</v>
      </c>
      <c r="R144" s="7">
        <v>0.84999988443928787</v>
      </c>
      <c r="S144" s="6">
        <v>0</v>
      </c>
      <c r="T144" s="6">
        <v>973515</v>
      </c>
      <c r="U144" s="6">
        <v>973515</v>
      </c>
      <c r="V144" s="7">
        <v>0.15000011556071213</v>
      </c>
      <c r="W144" s="6">
        <v>0</v>
      </c>
      <c r="X144" s="7">
        <v>0</v>
      </c>
      <c r="Y144" s="6">
        <v>0</v>
      </c>
      <c r="Z144" s="7">
        <v>0</v>
      </c>
      <c r="AA144" s="6">
        <v>343049.93461007229</v>
      </c>
      <c r="AB144" s="7">
        <v>6.2185255105531377E-2</v>
      </c>
      <c r="AC144" s="8">
        <v>0</v>
      </c>
      <c r="AD144" s="8">
        <v>0</v>
      </c>
      <c r="AE144" s="8">
        <v>0</v>
      </c>
      <c r="AF144" s="8">
        <v>0</v>
      </c>
      <c r="AG144" s="8">
        <v>0</v>
      </c>
      <c r="AH144" s="8">
        <v>0</v>
      </c>
      <c r="AI144" s="8">
        <v>0</v>
      </c>
      <c r="AJ144" s="8">
        <v>0</v>
      </c>
      <c r="AK144" s="8">
        <v>0</v>
      </c>
      <c r="AL144" s="8">
        <v>0</v>
      </c>
      <c r="AM144" s="8">
        <v>0</v>
      </c>
      <c r="AN144" s="8">
        <v>0</v>
      </c>
      <c r="AO144" s="8">
        <v>0</v>
      </c>
      <c r="AP144" s="8">
        <v>0</v>
      </c>
      <c r="AQ144" s="8">
        <v>0</v>
      </c>
      <c r="AR144" s="8">
        <v>0</v>
      </c>
      <c r="AS144" s="8">
        <v>0</v>
      </c>
      <c r="AT144" s="8">
        <v>0</v>
      </c>
      <c r="AU144" s="8">
        <v>55360.754999999997</v>
      </c>
      <c r="AV144" s="8">
        <v>55360.754999999997</v>
      </c>
      <c r="AW144" s="8">
        <v>174780.315</v>
      </c>
      <c r="AX144" s="8">
        <v>230141.07</v>
      </c>
      <c r="AY144" s="8">
        <v>107473.88609996466</v>
      </c>
      <c r="AZ144" s="8">
        <v>337614.95609996468</v>
      </c>
      <c r="BA144" s="8">
        <v>337614.95609996468</v>
      </c>
      <c r="BB144" s="8">
        <v>716051.84940003185</v>
      </c>
      <c r="BC144" s="8">
        <v>1053666.8054999965</v>
      </c>
      <c r="BD144" s="8">
        <v>661989.26000004623</v>
      </c>
      <c r="BE144" s="8">
        <v>1715656.0655000429</v>
      </c>
      <c r="BF144" s="8">
        <v>1219827.0490098807</v>
      </c>
      <c r="BG144" s="8">
        <v>2935483.1145099234</v>
      </c>
      <c r="BH144" s="8">
        <v>975215.9922156824</v>
      </c>
      <c r="BI144" s="8">
        <v>3910699.1067256057</v>
      </c>
      <c r="BJ144" s="8">
        <v>857628.54500214243</v>
      </c>
      <c r="BK144" s="8">
        <v>4768327.6517277481</v>
      </c>
      <c r="BL144" s="8">
        <v>684502.35693930578</v>
      </c>
      <c r="BM144" s="8">
        <v>5452830.0086670537</v>
      </c>
      <c r="BN144" s="8">
        <v>63749.991332946585</v>
      </c>
      <c r="BO144" s="8">
        <v>5516580</v>
      </c>
      <c r="BP144" s="9" t="s">
        <v>343</v>
      </c>
    </row>
    <row r="145" spans="1:68" ht="24.95" hidden="1" customHeight="1" outlineLevel="1" x14ac:dyDescent="0.25">
      <c r="A145" s="2">
        <v>9</v>
      </c>
      <c r="B145" s="2">
        <v>9</v>
      </c>
      <c r="C145" s="3" t="s">
        <v>348</v>
      </c>
      <c r="D145" s="11" t="s">
        <v>349</v>
      </c>
      <c r="E145" s="5" t="s">
        <v>350</v>
      </c>
      <c r="F145" s="5" t="s">
        <v>351</v>
      </c>
      <c r="G145" s="5" t="s">
        <v>352</v>
      </c>
      <c r="H145" s="5" t="s">
        <v>58</v>
      </c>
      <c r="I145" s="5" t="s">
        <v>64</v>
      </c>
      <c r="J145" s="5" t="s">
        <v>258</v>
      </c>
      <c r="K145" s="5" t="s">
        <v>48</v>
      </c>
      <c r="L145" s="6">
        <v>29205260</v>
      </c>
      <c r="M145" s="6">
        <v>24824471</v>
      </c>
      <c r="N145" s="6">
        <v>0</v>
      </c>
      <c r="O145" s="6">
        <v>0</v>
      </c>
      <c r="P145" s="6">
        <v>24824471</v>
      </c>
      <c r="Q145" s="6">
        <v>0</v>
      </c>
      <c r="R145" s="7">
        <v>0.85</v>
      </c>
      <c r="S145" s="6">
        <v>0</v>
      </c>
      <c r="T145" s="6">
        <v>4380789</v>
      </c>
      <c r="U145" s="6">
        <v>2625393</v>
      </c>
      <c r="V145" s="7">
        <v>8.9894525849110743E-2</v>
      </c>
      <c r="W145" s="6">
        <v>0</v>
      </c>
      <c r="X145" s="7">
        <v>0</v>
      </c>
      <c r="Y145" s="6">
        <v>1755396</v>
      </c>
      <c r="Z145" s="7">
        <v>6.0105474150889258E-2</v>
      </c>
      <c r="AA145" s="6">
        <v>1186026.9999999991</v>
      </c>
      <c r="AB145" s="7">
        <v>4.7776526637767991E-2</v>
      </c>
      <c r="AC145" s="8">
        <v>0</v>
      </c>
      <c r="AD145" s="8">
        <v>0</v>
      </c>
      <c r="AE145" s="8">
        <v>230008.72500000001</v>
      </c>
      <c r="AF145" s="8">
        <v>230008.72500000001</v>
      </c>
      <c r="AG145" s="8">
        <v>380508.70500000002</v>
      </c>
      <c r="AH145" s="8">
        <v>610517.43000000005</v>
      </c>
      <c r="AI145" s="8">
        <v>0</v>
      </c>
      <c r="AJ145" s="8">
        <v>610517.43000000005</v>
      </c>
      <c r="AK145" s="8">
        <v>0</v>
      </c>
      <c r="AL145" s="8">
        <v>610517.43000000005</v>
      </c>
      <c r="AM145" s="8">
        <v>459247.86</v>
      </c>
      <c r="AN145" s="8">
        <v>1069765.29</v>
      </c>
      <c r="AO145" s="8">
        <v>0</v>
      </c>
      <c r="AP145" s="8">
        <v>1069765.29</v>
      </c>
      <c r="AQ145" s="8">
        <v>0</v>
      </c>
      <c r="AR145" s="8">
        <v>1069765.29</v>
      </c>
      <c r="AS145" s="8">
        <v>704324.79</v>
      </c>
      <c r="AT145" s="8">
        <v>1774090.08</v>
      </c>
      <c r="AU145" s="8">
        <v>0</v>
      </c>
      <c r="AV145" s="8">
        <v>1774090.08</v>
      </c>
      <c r="AW145" s="8">
        <v>0</v>
      </c>
      <c r="AX145" s="8">
        <v>1774090.08</v>
      </c>
      <c r="AY145" s="8">
        <v>694314</v>
      </c>
      <c r="AZ145" s="8">
        <v>2468404.08</v>
      </c>
      <c r="BA145" s="8">
        <v>2468404.08</v>
      </c>
      <c r="BB145" s="8">
        <v>4849956.3254364543</v>
      </c>
      <c r="BC145" s="8">
        <v>7318360.4054364543</v>
      </c>
      <c r="BD145" s="8">
        <v>3468955.2807050054</v>
      </c>
      <c r="BE145" s="8">
        <v>10787315.686141459</v>
      </c>
      <c r="BF145" s="8">
        <v>3374779.0911798738</v>
      </c>
      <c r="BG145" s="8">
        <v>14162094.777321333</v>
      </c>
      <c r="BH145" s="8">
        <v>3519827.6338627217</v>
      </c>
      <c r="BI145" s="8">
        <v>17681922.411184054</v>
      </c>
      <c r="BJ145" s="8">
        <v>2938158.8641610378</v>
      </c>
      <c r="BK145" s="8">
        <v>20620081.275345091</v>
      </c>
      <c r="BL145" s="8">
        <v>2550168.5924116056</v>
      </c>
      <c r="BM145" s="8">
        <v>23170249.867756695</v>
      </c>
      <c r="BN145" s="8">
        <v>1654221.1322433059</v>
      </c>
      <c r="BO145" s="8">
        <v>24824471</v>
      </c>
      <c r="BP145" s="9" t="s">
        <v>353</v>
      </c>
    </row>
    <row r="146" spans="1:68" ht="24.95" hidden="1" customHeight="1" outlineLevel="1" x14ac:dyDescent="0.25">
      <c r="A146" s="2">
        <v>9</v>
      </c>
      <c r="B146" s="2">
        <v>9</v>
      </c>
      <c r="C146" s="3" t="s">
        <v>348</v>
      </c>
      <c r="D146" s="11" t="s">
        <v>349</v>
      </c>
      <c r="E146" s="5" t="s">
        <v>350</v>
      </c>
      <c r="F146" s="5" t="s">
        <v>354</v>
      </c>
      <c r="G146" s="5" t="s">
        <v>355</v>
      </c>
      <c r="H146" s="5" t="s">
        <v>58</v>
      </c>
      <c r="I146" s="5" t="s">
        <v>64</v>
      </c>
      <c r="J146" s="5" t="s">
        <v>258</v>
      </c>
      <c r="K146" s="5" t="s">
        <v>48</v>
      </c>
      <c r="L146" s="6">
        <v>40043677</v>
      </c>
      <c r="M146" s="6">
        <v>34037125</v>
      </c>
      <c r="N146" s="6">
        <v>0</v>
      </c>
      <c r="O146" s="6">
        <v>0</v>
      </c>
      <c r="P146" s="6">
        <v>34037125</v>
      </c>
      <c r="Q146" s="6">
        <v>0</v>
      </c>
      <c r="R146" s="7">
        <v>0.84999998876227079</v>
      </c>
      <c r="S146" s="6">
        <v>0</v>
      </c>
      <c r="T146" s="6">
        <v>6006552</v>
      </c>
      <c r="U146" s="6">
        <v>6006552</v>
      </c>
      <c r="V146" s="7">
        <v>0.15000001123772924</v>
      </c>
      <c r="W146" s="6">
        <v>0</v>
      </c>
      <c r="X146" s="7">
        <v>0</v>
      </c>
      <c r="Y146" s="6">
        <v>0</v>
      </c>
      <c r="Z146" s="7">
        <v>0</v>
      </c>
      <c r="AA146" s="6">
        <v>0</v>
      </c>
      <c r="AB146" s="7">
        <v>0</v>
      </c>
      <c r="AC146" s="8">
        <v>0</v>
      </c>
      <c r="AD146" s="8">
        <v>0</v>
      </c>
      <c r="AE146" s="8">
        <v>9155.52</v>
      </c>
      <c r="AF146" s="8">
        <v>9155.52</v>
      </c>
      <c r="AG146" s="8">
        <v>0</v>
      </c>
      <c r="AH146" s="8">
        <v>9155.52</v>
      </c>
      <c r="AI146" s="8">
        <v>0</v>
      </c>
      <c r="AJ146" s="8">
        <v>9155.52</v>
      </c>
      <c r="AK146" s="8">
        <v>1089395.19</v>
      </c>
      <c r="AL146" s="8">
        <v>1098550.71</v>
      </c>
      <c r="AM146" s="8">
        <v>0</v>
      </c>
      <c r="AN146" s="8">
        <v>1098550.71</v>
      </c>
      <c r="AO146" s="8">
        <v>0</v>
      </c>
      <c r="AP146" s="8">
        <v>1098550.71</v>
      </c>
      <c r="AQ146" s="8">
        <v>757206.18</v>
      </c>
      <c r="AR146" s="8">
        <v>1855756.8900000001</v>
      </c>
      <c r="AS146" s="8">
        <v>0</v>
      </c>
      <c r="AT146" s="8">
        <v>1855756.8900000001</v>
      </c>
      <c r="AU146" s="8">
        <v>0</v>
      </c>
      <c r="AV146" s="8">
        <v>1855756.8900000001</v>
      </c>
      <c r="AW146" s="8">
        <v>1317132.6300000001</v>
      </c>
      <c r="AX146" s="8">
        <v>3172889.5200000005</v>
      </c>
      <c r="AY146" s="8">
        <v>0</v>
      </c>
      <c r="AZ146" s="8">
        <v>3172889.5200000005</v>
      </c>
      <c r="BA146" s="8">
        <v>3172889.5200000005</v>
      </c>
      <c r="BB146" s="8">
        <v>8846039.4134338535</v>
      </c>
      <c r="BC146" s="8">
        <v>12018928.933433853</v>
      </c>
      <c r="BD146" s="8">
        <v>8506934.4425310269</v>
      </c>
      <c r="BE146" s="8">
        <v>20525863.37596488</v>
      </c>
      <c r="BF146" s="8">
        <v>4839337.1085198112</v>
      </c>
      <c r="BG146" s="8">
        <v>25365200.484484691</v>
      </c>
      <c r="BH146" s="8">
        <v>4541911.7637020284</v>
      </c>
      <c r="BI146" s="8">
        <v>29907112.248186719</v>
      </c>
      <c r="BJ146" s="8">
        <v>2149635.7433475368</v>
      </c>
      <c r="BK146" s="8">
        <v>32056747.991534255</v>
      </c>
      <c r="BL146" s="8">
        <v>1903790.6919782804</v>
      </c>
      <c r="BM146" s="8">
        <v>33960538.683512539</v>
      </c>
      <c r="BN146" s="8">
        <v>76586.316487463177</v>
      </c>
      <c r="BO146" s="8">
        <v>34037125</v>
      </c>
      <c r="BP146" s="9" t="s">
        <v>356</v>
      </c>
    </row>
    <row r="147" spans="1:68" ht="24.95" hidden="1" customHeight="1" outlineLevel="1" x14ac:dyDescent="0.25">
      <c r="A147" s="2">
        <v>9</v>
      </c>
      <c r="B147" s="2">
        <v>9</v>
      </c>
      <c r="C147" s="3" t="s">
        <v>348</v>
      </c>
      <c r="D147" s="11" t="s">
        <v>349</v>
      </c>
      <c r="E147" s="5" t="s">
        <v>350</v>
      </c>
      <c r="F147" s="5" t="s">
        <v>357</v>
      </c>
      <c r="G147" s="5" t="s">
        <v>358</v>
      </c>
      <c r="H147" s="5" t="s">
        <v>58</v>
      </c>
      <c r="I147" s="5" t="s">
        <v>64</v>
      </c>
      <c r="J147" s="5" t="s">
        <v>258</v>
      </c>
      <c r="K147" s="5" t="s">
        <v>48</v>
      </c>
      <c r="L147" s="6">
        <v>19920206</v>
      </c>
      <c r="M147" s="6">
        <v>16932175</v>
      </c>
      <c r="N147" s="6">
        <v>0</v>
      </c>
      <c r="O147" s="6">
        <v>0</v>
      </c>
      <c r="P147" s="6">
        <v>16932175</v>
      </c>
      <c r="Q147" s="6">
        <v>0</v>
      </c>
      <c r="R147" s="7">
        <v>0.84999999497997158</v>
      </c>
      <c r="S147" s="6">
        <v>0</v>
      </c>
      <c r="T147" s="6">
        <v>2988031</v>
      </c>
      <c r="U147" s="6">
        <v>2988031</v>
      </c>
      <c r="V147" s="7">
        <v>0.15000000502002842</v>
      </c>
      <c r="W147" s="6">
        <v>0</v>
      </c>
      <c r="X147" s="7">
        <v>0</v>
      </c>
      <c r="Y147" s="6">
        <v>0</v>
      </c>
      <c r="Z147" s="7">
        <v>0</v>
      </c>
      <c r="AA147" s="6">
        <v>4250000.0000000037</v>
      </c>
      <c r="AB147" s="7">
        <v>0.25100142184923102</v>
      </c>
      <c r="AC147" s="8">
        <v>0</v>
      </c>
      <c r="AD147" s="8">
        <v>0</v>
      </c>
      <c r="AE147" s="8">
        <v>3070.71</v>
      </c>
      <c r="AF147" s="8">
        <v>3070.71</v>
      </c>
      <c r="AG147" s="8">
        <v>0</v>
      </c>
      <c r="AH147" s="8">
        <v>3070.71</v>
      </c>
      <c r="AI147" s="8">
        <v>0</v>
      </c>
      <c r="AJ147" s="8">
        <v>3070.71</v>
      </c>
      <c r="AK147" s="8">
        <v>140283.405</v>
      </c>
      <c r="AL147" s="8">
        <v>143354.11499999999</v>
      </c>
      <c r="AM147" s="8">
        <v>0</v>
      </c>
      <c r="AN147" s="8">
        <v>143354.11499999999</v>
      </c>
      <c r="AO147" s="8">
        <v>0</v>
      </c>
      <c r="AP147" s="8">
        <v>143354.11499999999</v>
      </c>
      <c r="AQ147" s="8">
        <v>279593.73</v>
      </c>
      <c r="AR147" s="8">
        <v>422947.84499999997</v>
      </c>
      <c r="AS147" s="8">
        <v>0</v>
      </c>
      <c r="AT147" s="8">
        <v>422947.84499999997</v>
      </c>
      <c r="AU147" s="8">
        <v>0</v>
      </c>
      <c r="AV147" s="8">
        <v>422947.84499999997</v>
      </c>
      <c r="AW147" s="8">
        <v>140283.405</v>
      </c>
      <c r="AX147" s="8">
        <v>563231.25</v>
      </c>
      <c r="AY147" s="8">
        <v>0</v>
      </c>
      <c r="AZ147" s="8">
        <v>563231.25</v>
      </c>
      <c r="BA147" s="8">
        <v>563231.25</v>
      </c>
      <c r="BB147" s="8">
        <v>5030291.2329633571</v>
      </c>
      <c r="BC147" s="8">
        <v>5593522.4829633571</v>
      </c>
      <c r="BD147" s="8">
        <v>2331074.3304828713</v>
      </c>
      <c r="BE147" s="8">
        <v>7924596.8134462284</v>
      </c>
      <c r="BF147" s="8">
        <v>2814220.0970044532</v>
      </c>
      <c r="BG147" s="8">
        <v>10738816.910450682</v>
      </c>
      <c r="BH147" s="8">
        <v>2527012.870888175</v>
      </c>
      <c r="BI147" s="8">
        <v>13265829.781338857</v>
      </c>
      <c r="BJ147" s="8">
        <v>2498993.0407411582</v>
      </c>
      <c r="BK147" s="8">
        <v>15764822.822080016</v>
      </c>
      <c r="BL147" s="8">
        <v>1067488.9752347693</v>
      </c>
      <c r="BM147" s="8">
        <v>16832311.797314785</v>
      </c>
      <c r="BN147" s="8">
        <v>99863.202685216325</v>
      </c>
      <c r="BO147" s="8">
        <v>16932175</v>
      </c>
      <c r="BP147" s="9" t="s">
        <v>359</v>
      </c>
    </row>
    <row r="148" spans="1:68" ht="84.95" customHeight="1" collapsed="1" x14ac:dyDescent="0.25">
      <c r="A148" s="2">
        <v>9</v>
      </c>
      <c r="B148" s="2">
        <v>9</v>
      </c>
      <c r="C148" s="2" t="s">
        <v>348</v>
      </c>
      <c r="D148" s="23" t="s">
        <v>511</v>
      </c>
      <c r="E148" s="5" t="s">
        <v>350</v>
      </c>
      <c r="F148" s="2"/>
      <c r="G148" s="9"/>
      <c r="H148" s="2"/>
      <c r="I148" s="2"/>
      <c r="J148" s="2" t="s">
        <v>258</v>
      </c>
      <c r="K148" s="2" t="s">
        <v>48</v>
      </c>
      <c r="L148" s="8">
        <v>89169143</v>
      </c>
      <c r="M148" s="8">
        <v>75793771</v>
      </c>
      <c r="N148" s="8">
        <v>0</v>
      </c>
      <c r="O148" s="8">
        <v>0</v>
      </c>
      <c r="P148" s="8">
        <v>75793771</v>
      </c>
      <c r="Q148" s="8">
        <v>0</v>
      </c>
      <c r="R148" s="10">
        <v>0.84999999383194702</v>
      </c>
      <c r="S148" s="8">
        <v>0</v>
      </c>
      <c r="T148" s="8">
        <v>13375372</v>
      </c>
      <c r="U148" s="8">
        <v>11619976</v>
      </c>
      <c r="V148" s="10">
        <v>0.13031386877857512</v>
      </c>
      <c r="W148" s="8">
        <v>0</v>
      </c>
      <c r="X148" s="10">
        <v>0</v>
      </c>
      <c r="Y148" s="8">
        <v>1755396</v>
      </c>
      <c r="Z148" s="10">
        <v>1.9686137389477883E-2</v>
      </c>
      <c r="AA148" s="8">
        <v>5436027.0000000028</v>
      </c>
      <c r="AB148" s="10">
        <v>7.1721289603073085E-2</v>
      </c>
      <c r="AC148" s="8">
        <v>0</v>
      </c>
      <c r="AD148" s="8">
        <v>0</v>
      </c>
      <c r="AE148" s="8">
        <v>242234.95499999999</v>
      </c>
      <c r="AF148" s="8">
        <v>242234.95499999999</v>
      </c>
      <c r="AG148" s="8">
        <v>380508.70500000002</v>
      </c>
      <c r="AH148" s="8">
        <v>622743.66</v>
      </c>
      <c r="AI148" s="8">
        <v>0</v>
      </c>
      <c r="AJ148" s="8">
        <v>622743.66</v>
      </c>
      <c r="AK148" s="8">
        <v>1229678.595</v>
      </c>
      <c r="AL148" s="8">
        <v>1852422.2550000001</v>
      </c>
      <c r="AM148" s="8">
        <v>459247.86</v>
      </c>
      <c r="AN148" s="8">
        <v>2311670.1150000002</v>
      </c>
      <c r="AO148" s="8">
        <v>0</v>
      </c>
      <c r="AP148" s="8">
        <v>2311670.1150000002</v>
      </c>
      <c r="AQ148" s="8">
        <v>1036799.91</v>
      </c>
      <c r="AR148" s="8">
        <v>3348470.0250000004</v>
      </c>
      <c r="AS148" s="8">
        <v>704324.79</v>
      </c>
      <c r="AT148" s="8">
        <v>4052794.8150000004</v>
      </c>
      <c r="AU148" s="8">
        <v>0</v>
      </c>
      <c r="AV148" s="8">
        <v>4052794.8150000004</v>
      </c>
      <c r="AW148" s="8">
        <v>1457416.0350000001</v>
      </c>
      <c r="AX148" s="8">
        <v>5510210.8500000006</v>
      </c>
      <c r="AY148" s="8">
        <v>694314</v>
      </c>
      <c r="AZ148" s="8">
        <v>6204524.8500000006</v>
      </c>
      <c r="BA148" s="8">
        <v>6204524.8500000006</v>
      </c>
      <c r="BB148" s="8">
        <v>18726286.971833665</v>
      </c>
      <c r="BC148" s="8">
        <v>24930811.821833666</v>
      </c>
      <c r="BD148" s="8">
        <v>14306964.053718902</v>
      </c>
      <c r="BE148" s="8">
        <v>39237775.875552572</v>
      </c>
      <c r="BF148" s="8">
        <v>11028336.296704138</v>
      </c>
      <c r="BG148" s="8">
        <v>50266112.172256708</v>
      </c>
      <c r="BH148" s="8">
        <v>10588752.268452926</v>
      </c>
      <c r="BI148" s="8">
        <v>60854864.440709628</v>
      </c>
      <c r="BJ148" s="8">
        <v>7586787.6482497323</v>
      </c>
      <c r="BK148" s="8">
        <v>68441652.088959366</v>
      </c>
      <c r="BL148" s="8">
        <v>5521448.2596246554</v>
      </c>
      <c r="BM148" s="8">
        <v>73963100.348584026</v>
      </c>
      <c r="BN148" s="8">
        <v>1830670.6514159855</v>
      </c>
      <c r="BO148" s="8">
        <v>75793771</v>
      </c>
      <c r="BP148" s="9"/>
    </row>
    <row r="149" spans="1:68" ht="84.95" customHeight="1" x14ac:dyDescent="0.25">
      <c r="A149" s="2">
        <v>9</v>
      </c>
      <c r="B149" s="2">
        <v>9</v>
      </c>
      <c r="C149" s="2" t="s">
        <v>348</v>
      </c>
      <c r="D149" s="23" t="s">
        <v>512</v>
      </c>
      <c r="E149" s="5" t="s">
        <v>360</v>
      </c>
      <c r="F149" s="5" t="s">
        <v>58</v>
      </c>
      <c r="G149" s="5" t="s">
        <v>58</v>
      </c>
      <c r="H149" s="5" t="s">
        <v>58</v>
      </c>
      <c r="I149" s="5" t="s">
        <v>64</v>
      </c>
      <c r="J149" s="5" t="s">
        <v>153</v>
      </c>
      <c r="K149" s="5" t="s">
        <v>48</v>
      </c>
      <c r="L149" s="6">
        <v>5175000</v>
      </c>
      <c r="M149" s="6">
        <v>4398750</v>
      </c>
      <c r="N149" s="6">
        <v>0</v>
      </c>
      <c r="O149" s="6">
        <v>0</v>
      </c>
      <c r="P149" s="6">
        <v>4398750</v>
      </c>
      <c r="Q149" s="6">
        <v>0</v>
      </c>
      <c r="R149" s="7">
        <v>0.85</v>
      </c>
      <c r="S149" s="6">
        <v>0</v>
      </c>
      <c r="T149" s="6">
        <v>776250</v>
      </c>
      <c r="U149" s="6">
        <v>776250</v>
      </c>
      <c r="V149" s="7">
        <v>0.15</v>
      </c>
      <c r="W149" s="6">
        <v>0</v>
      </c>
      <c r="X149" s="7">
        <v>0</v>
      </c>
      <c r="Y149" s="6">
        <v>0</v>
      </c>
      <c r="Z149" s="7">
        <v>0</v>
      </c>
      <c r="AA149" s="6">
        <v>273537.39717623964</v>
      </c>
      <c r="AB149" s="7">
        <v>6.2185256533387814E-2</v>
      </c>
      <c r="AC149" s="8">
        <v>0</v>
      </c>
      <c r="AD149" s="8">
        <v>0</v>
      </c>
      <c r="AE149" s="8">
        <v>0</v>
      </c>
      <c r="AF149" s="8">
        <v>0</v>
      </c>
      <c r="AG149" s="8">
        <v>0</v>
      </c>
      <c r="AH149" s="8">
        <v>0</v>
      </c>
      <c r="AI149" s="8">
        <v>0</v>
      </c>
      <c r="AJ149" s="8">
        <v>0</v>
      </c>
      <c r="AK149" s="8">
        <v>0</v>
      </c>
      <c r="AL149" s="8">
        <v>0</v>
      </c>
      <c r="AM149" s="8">
        <v>0</v>
      </c>
      <c r="AN149" s="8">
        <v>0</v>
      </c>
      <c r="AO149" s="8">
        <v>0</v>
      </c>
      <c r="AP149" s="8">
        <v>0</v>
      </c>
      <c r="AQ149" s="8">
        <v>0</v>
      </c>
      <c r="AR149" s="8">
        <v>0</v>
      </c>
      <c r="AS149" s="8">
        <v>0</v>
      </c>
      <c r="AT149" s="8">
        <v>0</v>
      </c>
      <c r="AU149" s="8">
        <v>0</v>
      </c>
      <c r="AV149" s="8">
        <v>0</v>
      </c>
      <c r="AW149" s="8">
        <v>0</v>
      </c>
      <c r="AX149" s="8">
        <v>0</v>
      </c>
      <c r="AY149" s="8">
        <v>6827.625</v>
      </c>
      <c r="AZ149" s="8">
        <v>6827.625</v>
      </c>
      <c r="BA149" s="8">
        <v>6827.625</v>
      </c>
      <c r="BB149" s="8">
        <v>426986.875</v>
      </c>
      <c r="BC149" s="8">
        <v>433814.5</v>
      </c>
      <c r="BD149" s="8">
        <v>613130.5</v>
      </c>
      <c r="BE149" s="8">
        <v>1046945</v>
      </c>
      <c r="BF149" s="8">
        <v>841690.984375</v>
      </c>
      <c r="BG149" s="8">
        <v>1888635.984375</v>
      </c>
      <c r="BH149" s="8">
        <v>859211.875</v>
      </c>
      <c r="BI149" s="8">
        <v>2747847.859375</v>
      </c>
      <c r="BJ149" s="8">
        <v>859211.875</v>
      </c>
      <c r="BK149" s="8">
        <v>3607059.734375</v>
      </c>
      <c r="BL149" s="8">
        <v>727249.375</v>
      </c>
      <c r="BM149" s="8">
        <v>4334309.109375</v>
      </c>
      <c r="BN149" s="8">
        <v>64440.890625</v>
      </c>
      <c r="BO149" s="8">
        <v>4398750</v>
      </c>
      <c r="BP149" s="9" t="s">
        <v>361</v>
      </c>
    </row>
    <row r="150" spans="1:68" ht="84.95" customHeight="1" x14ac:dyDescent="0.25">
      <c r="A150" s="2">
        <v>9</v>
      </c>
      <c r="B150" s="2">
        <v>9</v>
      </c>
      <c r="C150" s="2" t="s">
        <v>348</v>
      </c>
      <c r="D150" s="23" t="s">
        <v>513</v>
      </c>
      <c r="E150" s="5" t="s">
        <v>362</v>
      </c>
      <c r="F150" s="5" t="s">
        <v>58</v>
      </c>
      <c r="G150" s="5" t="s">
        <v>58</v>
      </c>
      <c r="H150" s="5" t="s">
        <v>58</v>
      </c>
      <c r="I150" s="5" t="s">
        <v>64</v>
      </c>
      <c r="J150" s="5" t="s">
        <v>153</v>
      </c>
      <c r="K150" s="5" t="s">
        <v>48</v>
      </c>
      <c r="L150" s="6">
        <v>4232693</v>
      </c>
      <c r="M150" s="6">
        <v>3597789</v>
      </c>
      <c r="N150" s="6">
        <v>0</v>
      </c>
      <c r="O150" s="6">
        <v>0</v>
      </c>
      <c r="P150" s="6">
        <v>3597789</v>
      </c>
      <c r="Q150" s="6">
        <v>0</v>
      </c>
      <c r="R150" s="7">
        <v>0.84999998818718958</v>
      </c>
      <c r="S150" s="6">
        <v>0</v>
      </c>
      <c r="T150" s="6">
        <v>634904</v>
      </c>
      <c r="U150" s="6">
        <v>634904</v>
      </c>
      <c r="V150" s="7">
        <v>0.15000001181281042</v>
      </c>
      <c r="W150" s="6">
        <v>0</v>
      </c>
      <c r="X150" s="7">
        <v>0</v>
      </c>
      <c r="Y150" s="6">
        <v>0</v>
      </c>
      <c r="Z150" s="7">
        <v>0</v>
      </c>
      <c r="AA150" s="6">
        <v>223729.4319180008</v>
      </c>
      <c r="AB150" s="7">
        <v>6.2185256533387814E-2</v>
      </c>
      <c r="AC150" s="8">
        <v>0</v>
      </c>
      <c r="AD150" s="8">
        <v>0</v>
      </c>
      <c r="AE150" s="8">
        <v>0</v>
      </c>
      <c r="AF150" s="8">
        <v>0</v>
      </c>
      <c r="AG150" s="8">
        <v>0</v>
      </c>
      <c r="AH150" s="8">
        <v>0</v>
      </c>
      <c r="AI150" s="8">
        <v>0</v>
      </c>
      <c r="AJ150" s="8">
        <v>0</v>
      </c>
      <c r="AK150" s="8">
        <v>0</v>
      </c>
      <c r="AL150" s="8">
        <v>0</v>
      </c>
      <c r="AM150" s="8">
        <v>0</v>
      </c>
      <c r="AN150" s="8">
        <v>0</v>
      </c>
      <c r="AO150" s="8">
        <v>0</v>
      </c>
      <c r="AP150" s="8">
        <v>0</v>
      </c>
      <c r="AQ150" s="8">
        <v>0</v>
      </c>
      <c r="AR150" s="8">
        <v>0</v>
      </c>
      <c r="AS150" s="8">
        <v>0</v>
      </c>
      <c r="AT150" s="8">
        <v>0</v>
      </c>
      <c r="AU150" s="8">
        <v>0</v>
      </c>
      <c r="AV150" s="8">
        <v>0</v>
      </c>
      <c r="AW150" s="8">
        <v>0</v>
      </c>
      <c r="AX150" s="8">
        <v>0</v>
      </c>
      <c r="AY150" s="8">
        <v>13655.249810227217</v>
      </c>
      <c r="AZ150" s="8">
        <v>13655.249810227217</v>
      </c>
      <c r="BA150" s="8">
        <v>13655.249810227217</v>
      </c>
      <c r="BB150" s="8">
        <v>424838.49409583927</v>
      </c>
      <c r="BC150" s="8">
        <v>438493.74390606646</v>
      </c>
      <c r="BD150" s="8">
        <v>471261.24345068261</v>
      </c>
      <c r="BE150" s="8">
        <v>909754.98735674913</v>
      </c>
      <c r="BF150" s="8">
        <v>673815.9112606945</v>
      </c>
      <c r="BG150" s="8">
        <v>1583570.8986174436</v>
      </c>
      <c r="BH150" s="8">
        <v>690130.71540896071</v>
      </c>
      <c r="BI150" s="8">
        <v>2273701.6140264045</v>
      </c>
      <c r="BJ150" s="8">
        <v>690130.71540896071</v>
      </c>
      <c r="BK150" s="8">
        <v>2963832.3294353653</v>
      </c>
      <c r="BL150" s="8">
        <v>582196.86690896272</v>
      </c>
      <c r="BM150" s="8">
        <v>3546029.1963443281</v>
      </c>
      <c r="BN150" s="8">
        <v>51759.803655672054</v>
      </c>
      <c r="BO150" s="8">
        <v>3597789</v>
      </c>
      <c r="BP150" s="9" t="s">
        <v>361</v>
      </c>
    </row>
    <row r="151" spans="1:68" ht="24.95" hidden="1" customHeight="1" outlineLevel="1" x14ac:dyDescent="0.25">
      <c r="A151" s="2">
        <v>9</v>
      </c>
      <c r="B151" s="2">
        <v>9</v>
      </c>
      <c r="C151" s="3" t="s">
        <v>348</v>
      </c>
      <c r="D151" s="11" t="s">
        <v>363</v>
      </c>
      <c r="E151" s="5" t="s">
        <v>364</v>
      </c>
      <c r="F151" s="5" t="s">
        <v>365</v>
      </c>
      <c r="G151" s="5" t="s">
        <v>366</v>
      </c>
      <c r="H151" s="5" t="s">
        <v>58</v>
      </c>
      <c r="I151" s="5" t="s">
        <v>64</v>
      </c>
      <c r="J151" s="5" t="s">
        <v>258</v>
      </c>
      <c r="K151" s="5" t="s">
        <v>48</v>
      </c>
      <c r="L151" s="6">
        <v>1252127</v>
      </c>
      <c r="M151" s="6">
        <v>1064308</v>
      </c>
      <c r="N151" s="6">
        <v>0</v>
      </c>
      <c r="O151" s="6">
        <v>0</v>
      </c>
      <c r="P151" s="6">
        <v>1064308</v>
      </c>
      <c r="Q151" s="6">
        <v>0</v>
      </c>
      <c r="R151" s="7">
        <v>0.85000003993205164</v>
      </c>
      <c r="S151" s="6">
        <v>0</v>
      </c>
      <c r="T151" s="6">
        <v>187819</v>
      </c>
      <c r="U151" s="6">
        <v>187819</v>
      </c>
      <c r="V151" s="7">
        <v>0.14999996006794838</v>
      </c>
      <c r="W151" s="6">
        <v>0</v>
      </c>
      <c r="X151" s="7">
        <v>0</v>
      </c>
      <c r="Y151" s="6">
        <v>0</v>
      </c>
      <c r="Z151" s="7">
        <v>0</v>
      </c>
      <c r="AA151" s="6">
        <v>0</v>
      </c>
      <c r="AB151" s="7">
        <v>0</v>
      </c>
      <c r="AC151" s="8">
        <v>0</v>
      </c>
      <c r="AD151" s="8">
        <v>0</v>
      </c>
      <c r="AE151" s="8">
        <v>0</v>
      </c>
      <c r="AF151" s="8">
        <v>0</v>
      </c>
      <c r="AG151" s="8">
        <v>0</v>
      </c>
      <c r="AH151" s="8">
        <v>0</v>
      </c>
      <c r="AI151" s="8">
        <v>0</v>
      </c>
      <c r="AJ151" s="8">
        <v>0</v>
      </c>
      <c r="AK151" s="8">
        <v>25900.497900000002</v>
      </c>
      <c r="AL151" s="8">
        <v>25900.497900000002</v>
      </c>
      <c r="AM151" s="8">
        <v>0</v>
      </c>
      <c r="AN151" s="8">
        <v>25900.497900000002</v>
      </c>
      <c r="AO151" s="8">
        <v>0</v>
      </c>
      <c r="AP151" s="8">
        <v>25900.497900000002</v>
      </c>
      <c r="AQ151" s="8">
        <v>25900.497900000002</v>
      </c>
      <c r="AR151" s="8">
        <v>51800.995800000004</v>
      </c>
      <c r="AS151" s="8">
        <v>0</v>
      </c>
      <c r="AT151" s="8">
        <v>51800.995800000004</v>
      </c>
      <c r="AU151" s="8">
        <v>0</v>
      </c>
      <c r="AV151" s="8">
        <v>51800.995800000004</v>
      </c>
      <c r="AW151" s="8">
        <v>25900.497900000002</v>
      </c>
      <c r="AX151" s="8">
        <v>77701.493700000006</v>
      </c>
      <c r="AY151" s="8">
        <v>0</v>
      </c>
      <c r="AZ151" s="8">
        <v>77701.493700000006</v>
      </c>
      <c r="BA151" s="8">
        <v>77701.493700000006</v>
      </c>
      <c r="BB151" s="8">
        <v>314150.24118708418</v>
      </c>
      <c r="BC151" s="8">
        <v>391851.73488708417</v>
      </c>
      <c r="BD151" s="8">
        <v>343352.16113030072</v>
      </c>
      <c r="BE151" s="8">
        <v>735203.89601738495</v>
      </c>
      <c r="BF151" s="8">
        <v>235125.01831758258</v>
      </c>
      <c r="BG151" s="8">
        <v>970328.9143349675</v>
      </c>
      <c r="BH151" s="8">
        <v>88396.944152789612</v>
      </c>
      <c r="BI151" s="8">
        <v>1058725.8584877572</v>
      </c>
      <c r="BJ151" s="8">
        <v>5582.1415122427679</v>
      </c>
      <c r="BK151" s="8">
        <v>1064308</v>
      </c>
      <c r="BL151" s="8">
        <v>0</v>
      </c>
      <c r="BM151" s="8">
        <v>1064308</v>
      </c>
      <c r="BN151" s="8">
        <v>0</v>
      </c>
      <c r="BO151" s="8">
        <v>1064308</v>
      </c>
      <c r="BP151" s="9" t="s">
        <v>367</v>
      </c>
    </row>
    <row r="152" spans="1:68" ht="24.95" hidden="1" customHeight="1" outlineLevel="1" x14ac:dyDescent="0.25">
      <c r="A152" s="2">
        <v>9</v>
      </c>
      <c r="B152" s="2">
        <v>9</v>
      </c>
      <c r="C152" s="3" t="s">
        <v>348</v>
      </c>
      <c r="D152" s="11" t="s">
        <v>363</v>
      </c>
      <c r="E152" s="5" t="s">
        <v>364</v>
      </c>
      <c r="F152" s="5" t="s">
        <v>368</v>
      </c>
      <c r="G152" s="5" t="s">
        <v>369</v>
      </c>
      <c r="H152" s="5" t="s">
        <v>58</v>
      </c>
      <c r="I152" s="5" t="s">
        <v>64</v>
      </c>
      <c r="J152" s="5" t="s">
        <v>258</v>
      </c>
      <c r="K152" s="5" t="s">
        <v>48</v>
      </c>
      <c r="L152" s="6">
        <v>1323271</v>
      </c>
      <c r="M152" s="6">
        <v>1124780</v>
      </c>
      <c r="N152" s="6">
        <v>0</v>
      </c>
      <c r="O152" s="6">
        <v>0</v>
      </c>
      <c r="P152" s="6">
        <v>1124780</v>
      </c>
      <c r="Q152" s="6">
        <v>0</v>
      </c>
      <c r="R152" s="7">
        <v>0.84999973550391417</v>
      </c>
      <c r="S152" s="6">
        <v>0</v>
      </c>
      <c r="T152" s="6">
        <v>198491</v>
      </c>
      <c r="U152" s="6">
        <v>198491</v>
      </c>
      <c r="V152" s="7">
        <v>0.15000026449608583</v>
      </c>
      <c r="W152" s="6">
        <v>0</v>
      </c>
      <c r="X152" s="7">
        <v>0</v>
      </c>
      <c r="Y152" s="6">
        <v>0</v>
      </c>
      <c r="Z152" s="7">
        <v>0</v>
      </c>
      <c r="AA152" s="6">
        <v>0</v>
      </c>
      <c r="AB152" s="7">
        <v>0</v>
      </c>
      <c r="AC152" s="8">
        <v>0</v>
      </c>
      <c r="AD152" s="8">
        <v>0</v>
      </c>
      <c r="AE152" s="8">
        <v>0</v>
      </c>
      <c r="AF152" s="8">
        <v>0</v>
      </c>
      <c r="AG152" s="8">
        <v>0</v>
      </c>
      <c r="AH152" s="8">
        <v>0</v>
      </c>
      <c r="AI152" s="8">
        <v>0</v>
      </c>
      <c r="AJ152" s="8">
        <v>0</v>
      </c>
      <c r="AK152" s="8">
        <v>0</v>
      </c>
      <c r="AL152" s="8">
        <v>0</v>
      </c>
      <c r="AM152" s="8">
        <v>0</v>
      </c>
      <c r="AN152" s="8">
        <v>0</v>
      </c>
      <c r="AO152" s="8">
        <v>0</v>
      </c>
      <c r="AP152" s="8">
        <v>0</v>
      </c>
      <c r="AQ152" s="8">
        <v>0</v>
      </c>
      <c r="AR152" s="8">
        <v>0</v>
      </c>
      <c r="AS152" s="8">
        <v>86045.67</v>
      </c>
      <c r="AT152" s="8">
        <v>86045.67</v>
      </c>
      <c r="AU152" s="8">
        <v>0</v>
      </c>
      <c r="AV152" s="8">
        <v>86045.67</v>
      </c>
      <c r="AW152" s="8">
        <v>0</v>
      </c>
      <c r="AX152" s="8">
        <v>86045.67</v>
      </c>
      <c r="AY152" s="8">
        <v>86045.539950040547</v>
      </c>
      <c r="AZ152" s="8">
        <v>172091.20995004056</v>
      </c>
      <c r="BA152" s="8">
        <v>172091.20995004056</v>
      </c>
      <c r="BB152" s="8">
        <v>260948.76280006141</v>
      </c>
      <c r="BC152" s="8">
        <v>433039.97275010194</v>
      </c>
      <c r="BD152" s="8">
        <v>328997.90137507737</v>
      </c>
      <c r="BE152" s="8">
        <v>762037.87412517937</v>
      </c>
      <c r="BF152" s="8">
        <v>303691.13124983438</v>
      </c>
      <c r="BG152" s="8">
        <v>1065729.0053750137</v>
      </c>
      <c r="BH152" s="8">
        <v>56520.239624986214</v>
      </c>
      <c r="BI152" s="8">
        <v>1122249.2449999999</v>
      </c>
      <c r="BJ152" s="8">
        <v>2530.7550000000078</v>
      </c>
      <c r="BK152" s="8">
        <v>1124780</v>
      </c>
      <c r="BL152" s="8">
        <v>0</v>
      </c>
      <c r="BM152" s="8">
        <v>1124780</v>
      </c>
      <c r="BN152" s="8">
        <v>0</v>
      </c>
      <c r="BO152" s="8">
        <v>1124780</v>
      </c>
      <c r="BP152" s="9" t="s">
        <v>370</v>
      </c>
    </row>
    <row r="153" spans="1:68" ht="24.95" hidden="1" customHeight="1" outlineLevel="1" x14ac:dyDescent="0.25">
      <c r="A153" s="2">
        <v>9</v>
      </c>
      <c r="B153" s="2">
        <v>9</v>
      </c>
      <c r="C153" s="3" t="s">
        <v>348</v>
      </c>
      <c r="D153" s="11" t="s">
        <v>363</v>
      </c>
      <c r="E153" s="5" t="s">
        <v>364</v>
      </c>
      <c r="F153" s="5" t="s">
        <v>371</v>
      </c>
      <c r="G153" s="5" t="s">
        <v>372</v>
      </c>
      <c r="H153" s="5" t="s">
        <v>58</v>
      </c>
      <c r="I153" s="5" t="s">
        <v>64</v>
      </c>
      <c r="J153" s="5" t="s">
        <v>258</v>
      </c>
      <c r="K153" s="5" t="s">
        <v>48</v>
      </c>
      <c r="L153" s="6">
        <v>318054</v>
      </c>
      <c r="M153" s="6">
        <v>270346</v>
      </c>
      <c r="N153" s="6">
        <v>0</v>
      </c>
      <c r="O153" s="6">
        <v>0</v>
      </c>
      <c r="P153" s="6">
        <v>270346</v>
      </c>
      <c r="Q153" s="6">
        <v>0</v>
      </c>
      <c r="R153" s="7">
        <v>0.85000031441201807</v>
      </c>
      <c r="S153" s="6">
        <v>0</v>
      </c>
      <c r="T153" s="6">
        <v>47708</v>
      </c>
      <c r="U153" s="6">
        <v>47708</v>
      </c>
      <c r="V153" s="7">
        <v>0.14999968558798191</v>
      </c>
      <c r="W153" s="6">
        <v>0</v>
      </c>
      <c r="X153" s="7">
        <v>0</v>
      </c>
      <c r="Y153" s="6">
        <v>0</v>
      </c>
      <c r="Z153" s="7">
        <v>0</v>
      </c>
      <c r="AA153" s="6">
        <v>0</v>
      </c>
      <c r="AB153" s="7">
        <v>0</v>
      </c>
      <c r="AC153" s="8">
        <v>0</v>
      </c>
      <c r="AD153" s="8">
        <v>0</v>
      </c>
      <c r="AE153" s="8">
        <v>0</v>
      </c>
      <c r="AF153" s="8">
        <v>0</v>
      </c>
      <c r="AG153" s="8">
        <v>0</v>
      </c>
      <c r="AH153" s="8">
        <v>0</v>
      </c>
      <c r="AI153" s="8">
        <v>0</v>
      </c>
      <c r="AJ153" s="8">
        <v>0</v>
      </c>
      <c r="AK153" s="8">
        <v>0</v>
      </c>
      <c r="AL153" s="8">
        <v>0</v>
      </c>
      <c r="AM153" s="8">
        <v>0</v>
      </c>
      <c r="AN153" s="8">
        <v>0</v>
      </c>
      <c r="AO153" s="8">
        <v>0</v>
      </c>
      <c r="AP153" s="8">
        <v>0</v>
      </c>
      <c r="AQ153" s="8">
        <v>0</v>
      </c>
      <c r="AR153" s="8">
        <v>0</v>
      </c>
      <c r="AS153" s="8">
        <v>0</v>
      </c>
      <c r="AT153" s="8">
        <v>0</v>
      </c>
      <c r="AU153" s="8">
        <v>0</v>
      </c>
      <c r="AV153" s="8">
        <v>0</v>
      </c>
      <c r="AW153" s="8">
        <v>0</v>
      </c>
      <c r="AX153" s="8">
        <v>0</v>
      </c>
      <c r="AY153" s="8">
        <v>0</v>
      </c>
      <c r="AZ153" s="8">
        <v>0</v>
      </c>
      <c r="BA153" s="8">
        <v>0</v>
      </c>
      <c r="BB153" s="8">
        <v>75020.644000232671</v>
      </c>
      <c r="BC153" s="8">
        <v>75020.644000232671</v>
      </c>
      <c r="BD153" s="8">
        <v>81104.48000025154</v>
      </c>
      <c r="BE153" s="8">
        <v>156125.12400048421</v>
      </c>
      <c r="BF153" s="8">
        <v>41925.628008136977</v>
      </c>
      <c r="BG153" s="8">
        <v>198050.75200862117</v>
      </c>
      <c r="BH153" s="8">
        <v>38748.964333100666</v>
      </c>
      <c r="BI153" s="8">
        <v>236799.71634172183</v>
      </c>
      <c r="BJ153" s="8">
        <v>30640.047583272026</v>
      </c>
      <c r="BK153" s="8">
        <v>267439.76392499387</v>
      </c>
      <c r="BL153" s="8">
        <v>2906.2360750061312</v>
      </c>
      <c r="BM153" s="8">
        <v>270346</v>
      </c>
      <c r="BN153" s="8">
        <v>0</v>
      </c>
      <c r="BO153" s="8">
        <v>270346</v>
      </c>
      <c r="BP153" s="9" t="s">
        <v>373</v>
      </c>
    </row>
    <row r="154" spans="1:68" ht="24.95" hidden="1" customHeight="1" outlineLevel="1" x14ac:dyDescent="0.25">
      <c r="A154" s="2">
        <v>9</v>
      </c>
      <c r="B154" s="2">
        <v>9</v>
      </c>
      <c r="C154" s="3" t="s">
        <v>348</v>
      </c>
      <c r="D154" s="11" t="s">
        <v>363</v>
      </c>
      <c r="E154" s="5" t="s">
        <v>364</v>
      </c>
      <c r="F154" s="5" t="s">
        <v>374</v>
      </c>
      <c r="G154" s="5" t="s">
        <v>375</v>
      </c>
      <c r="H154" s="5" t="s">
        <v>58</v>
      </c>
      <c r="I154" s="5" t="s">
        <v>64</v>
      </c>
      <c r="J154" s="5" t="s">
        <v>258</v>
      </c>
      <c r="K154" s="5" t="s">
        <v>48</v>
      </c>
      <c r="L154" s="6">
        <v>6813045</v>
      </c>
      <c r="M154" s="6">
        <v>5791088</v>
      </c>
      <c r="N154" s="6">
        <v>0</v>
      </c>
      <c r="O154" s="6">
        <v>0</v>
      </c>
      <c r="P154" s="6">
        <v>5791088</v>
      </c>
      <c r="Q154" s="6">
        <v>0</v>
      </c>
      <c r="R154" s="7">
        <v>0.84999996330568783</v>
      </c>
      <c r="S154" s="6">
        <v>0</v>
      </c>
      <c r="T154" s="6">
        <v>1021957</v>
      </c>
      <c r="U154" s="6">
        <v>1021957</v>
      </c>
      <c r="V154" s="7">
        <v>0.15000003669431217</v>
      </c>
      <c r="W154" s="6">
        <v>0</v>
      </c>
      <c r="X154" s="7">
        <v>0</v>
      </c>
      <c r="Y154" s="6">
        <v>0</v>
      </c>
      <c r="Z154" s="7">
        <v>0</v>
      </c>
      <c r="AA154" s="6">
        <v>0</v>
      </c>
      <c r="AB154" s="7">
        <v>0</v>
      </c>
      <c r="AC154" s="8">
        <v>0</v>
      </c>
      <c r="AD154" s="8">
        <v>0</v>
      </c>
      <c r="AE154" s="8">
        <v>0</v>
      </c>
      <c r="AF154" s="8">
        <v>0</v>
      </c>
      <c r="AG154" s="8">
        <v>0</v>
      </c>
      <c r="AH154" s="8">
        <v>0</v>
      </c>
      <c r="AI154" s="8">
        <v>0</v>
      </c>
      <c r="AJ154" s="8">
        <v>0</v>
      </c>
      <c r="AK154" s="8">
        <v>0</v>
      </c>
      <c r="AL154" s="8">
        <v>0</v>
      </c>
      <c r="AM154" s="8">
        <v>0</v>
      </c>
      <c r="AN154" s="8">
        <v>0</v>
      </c>
      <c r="AO154" s="8">
        <v>0</v>
      </c>
      <c r="AP154" s="8">
        <v>0</v>
      </c>
      <c r="AQ154" s="8">
        <v>0</v>
      </c>
      <c r="AR154" s="8">
        <v>0</v>
      </c>
      <c r="AS154" s="8">
        <v>0</v>
      </c>
      <c r="AT154" s="8">
        <v>0</v>
      </c>
      <c r="AU154" s="8">
        <v>0</v>
      </c>
      <c r="AV154" s="8">
        <v>0</v>
      </c>
      <c r="AW154" s="8">
        <v>0</v>
      </c>
      <c r="AX154" s="8">
        <v>0</v>
      </c>
      <c r="AY154" s="8">
        <v>311662.21054561069</v>
      </c>
      <c r="AZ154" s="8">
        <v>311662.21054561069</v>
      </c>
      <c r="BA154" s="8">
        <v>311662.21054561069</v>
      </c>
      <c r="BB154" s="8">
        <v>1007754.7374954488</v>
      </c>
      <c r="BC154" s="8">
        <v>1319416.9480410595</v>
      </c>
      <c r="BD154" s="8">
        <v>974171.16669524426</v>
      </c>
      <c r="BE154" s="8">
        <v>2293588.1147363037</v>
      </c>
      <c r="BF154" s="8">
        <v>945696.35917449545</v>
      </c>
      <c r="BG154" s="8">
        <v>3239284.4739107993</v>
      </c>
      <c r="BH154" s="8">
        <v>943465.10927081795</v>
      </c>
      <c r="BI154" s="8">
        <v>4182749.5831816173</v>
      </c>
      <c r="BJ154" s="8">
        <v>943465.10927081795</v>
      </c>
      <c r="BK154" s="8">
        <v>5126214.6924524354</v>
      </c>
      <c r="BL154" s="8">
        <v>446582.94697111007</v>
      </c>
      <c r="BM154" s="8">
        <v>5572797.6394235454</v>
      </c>
      <c r="BN154" s="8">
        <v>218290.36057645344</v>
      </c>
      <c r="BO154" s="8">
        <v>5791087.9999999991</v>
      </c>
      <c r="BP154" s="9" t="s">
        <v>376</v>
      </c>
    </row>
    <row r="155" spans="1:68" ht="84.95" customHeight="1" collapsed="1" x14ac:dyDescent="0.25">
      <c r="A155" s="2">
        <v>9</v>
      </c>
      <c r="B155" s="2">
        <v>9</v>
      </c>
      <c r="C155" s="2" t="s">
        <v>348</v>
      </c>
      <c r="D155" s="23" t="s">
        <v>514</v>
      </c>
      <c r="E155" s="5" t="s">
        <v>364</v>
      </c>
      <c r="F155" s="2"/>
      <c r="G155" s="9"/>
      <c r="H155" s="2"/>
      <c r="I155" s="2"/>
      <c r="J155" s="2" t="s">
        <v>258</v>
      </c>
      <c r="K155" s="2" t="s">
        <v>48</v>
      </c>
      <c r="L155" s="8">
        <v>9706497</v>
      </c>
      <c r="M155" s="8">
        <v>8250522</v>
      </c>
      <c r="N155" s="8">
        <v>0</v>
      </c>
      <c r="O155" s="8">
        <v>0</v>
      </c>
      <c r="P155" s="8">
        <v>8250522</v>
      </c>
      <c r="Q155" s="8">
        <v>0</v>
      </c>
      <c r="R155" s="10">
        <v>0.84999995363929959</v>
      </c>
      <c r="S155" s="8">
        <v>0</v>
      </c>
      <c r="T155" s="8">
        <v>1455975</v>
      </c>
      <c r="U155" s="8">
        <v>1455975</v>
      </c>
      <c r="V155" s="10">
        <v>0.15000004636070047</v>
      </c>
      <c r="W155" s="8">
        <v>0</v>
      </c>
      <c r="X155" s="10">
        <v>0</v>
      </c>
      <c r="Y155" s="8">
        <v>0</v>
      </c>
      <c r="Z155" s="10">
        <v>0</v>
      </c>
      <c r="AA155" s="8">
        <v>0</v>
      </c>
      <c r="AB155" s="10">
        <v>0</v>
      </c>
      <c r="AC155" s="8">
        <v>0</v>
      </c>
      <c r="AD155" s="8">
        <v>0</v>
      </c>
      <c r="AE155" s="8">
        <v>0</v>
      </c>
      <c r="AF155" s="8">
        <v>0</v>
      </c>
      <c r="AG155" s="8">
        <v>0</v>
      </c>
      <c r="AH155" s="8">
        <v>0</v>
      </c>
      <c r="AI155" s="8">
        <v>0</v>
      </c>
      <c r="AJ155" s="8">
        <v>0</v>
      </c>
      <c r="AK155" s="8">
        <v>25900.497900000002</v>
      </c>
      <c r="AL155" s="8">
        <v>25900.497900000002</v>
      </c>
      <c r="AM155" s="8">
        <v>0</v>
      </c>
      <c r="AN155" s="8">
        <v>25900.497900000002</v>
      </c>
      <c r="AO155" s="8">
        <v>0</v>
      </c>
      <c r="AP155" s="8">
        <v>25900.497900000002</v>
      </c>
      <c r="AQ155" s="8">
        <v>25900.497900000002</v>
      </c>
      <c r="AR155" s="8">
        <v>51800.995800000004</v>
      </c>
      <c r="AS155" s="8">
        <v>86045.67</v>
      </c>
      <c r="AT155" s="8">
        <v>137846.66580000002</v>
      </c>
      <c r="AU155" s="8">
        <v>0</v>
      </c>
      <c r="AV155" s="8">
        <v>137846.66580000002</v>
      </c>
      <c r="AW155" s="8">
        <v>25900.497900000002</v>
      </c>
      <c r="AX155" s="8">
        <v>163747.1637</v>
      </c>
      <c r="AY155" s="8">
        <v>397707.75049565127</v>
      </c>
      <c r="AZ155" s="8">
        <v>561454.91419565119</v>
      </c>
      <c r="BA155" s="8">
        <v>561454.91419565119</v>
      </c>
      <c r="BB155" s="8">
        <v>1657874.3854828272</v>
      </c>
      <c r="BC155" s="8">
        <v>2219329.2996784784</v>
      </c>
      <c r="BD155" s="8">
        <v>1727625.709200874</v>
      </c>
      <c r="BE155" s="8">
        <v>3946955.0088793524</v>
      </c>
      <c r="BF155" s="8">
        <v>1526438.1367500494</v>
      </c>
      <c r="BG155" s="8">
        <v>5473393.1456294023</v>
      </c>
      <c r="BH155" s="8">
        <v>1127131.2573816944</v>
      </c>
      <c r="BI155" s="8">
        <v>6600524.4030110966</v>
      </c>
      <c r="BJ155" s="8">
        <v>982218.05336633278</v>
      </c>
      <c r="BK155" s="8">
        <v>7582742.4563774299</v>
      </c>
      <c r="BL155" s="8">
        <v>449489.1830461162</v>
      </c>
      <c r="BM155" s="8">
        <v>8032231.6394235454</v>
      </c>
      <c r="BN155" s="8">
        <v>218290.36057645344</v>
      </c>
      <c r="BO155" s="8">
        <v>8250521.9999999991</v>
      </c>
      <c r="BP155" s="9"/>
    </row>
    <row r="156" spans="1:68" ht="24.95" hidden="1" customHeight="1" outlineLevel="1" x14ac:dyDescent="0.25">
      <c r="A156" s="2">
        <v>9</v>
      </c>
      <c r="B156" s="2">
        <v>9</v>
      </c>
      <c r="C156" s="3" t="s">
        <v>377</v>
      </c>
      <c r="D156" s="11" t="s">
        <v>378</v>
      </c>
      <c r="E156" s="5" t="s">
        <v>379</v>
      </c>
      <c r="F156" s="5" t="s">
        <v>380</v>
      </c>
      <c r="G156" s="5" t="s">
        <v>381</v>
      </c>
      <c r="H156" s="5" t="s">
        <v>58</v>
      </c>
      <c r="I156" s="5" t="s">
        <v>64</v>
      </c>
      <c r="J156" s="5" t="s">
        <v>258</v>
      </c>
      <c r="K156" s="5" t="s">
        <v>48</v>
      </c>
      <c r="L156" s="6">
        <v>8526615</v>
      </c>
      <c r="M156" s="6">
        <v>7247622</v>
      </c>
      <c r="N156" s="6">
        <v>0</v>
      </c>
      <c r="O156" s="6">
        <v>0</v>
      </c>
      <c r="P156" s="6">
        <v>7247622</v>
      </c>
      <c r="Q156" s="6">
        <v>0</v>
      </c>
      <c r="R156" s="7">
        <v>0.84999991204012382</v>
      </c>
      <c r="S156" s="6">
        <v>0</v>
      </c>
      <c r="T156" s="6">
        <v>1278993</v>
      </c>
      <c r="U156" s="6">
        <v>1278993</v>
      </c>
      <c r="V156" s="7">
        <v>0.15000008795987621</v>
      </c>
      <c r="W156" s="6">
        <v>0</v>
      </c>
      <c r="X156" s="7">
        <v>0</v>
      </c>
      <c r="Y156" s="6">
        <v>0</v>
      </c>
      <c r="Z156" s="7">
        <v>0</v>
      </c>
      <c r="AA156" s="6">
        <v>0</v>
      </c>
      <c r="AB156" s="7">
        <v>0</v>
      </c>
      <c r="AC156" s="8">
        <v>8258.4</v>
      </c>
      <c r="AD156" s="8">
        <v>0</v>
      </c>
      <c r="AE156" s="8">
        <v>21191.05</v>
      </c>
      <c r="AF156" s="8">
        <v>21191.05</v>
      </c>
      <c r="AG156" s="8">
        <v>0</v>
      </c>
      <c r="AH156" s="8">
        <v>21191.05</v>
      </c>
      <c r="AI156" s="8">
        <v>90087.165000000008</v>
      </c>
      <c r="AJ156" s="8">
        <v>111278.21500000001</v>
      </c>
      <c r="AK156" s="8">
        <v>0</v>
      </c>
      <c r="AL156" s="8">
        <v>111278.21500000001</v>
      </c>
      <c r="AM156" s="8">
        <v>0</v>
      </c>
      <c r="AN156" s="8">
        <v>111278.21500000001</v>
      </c>
      <c r="AO156" s="8">
        <v>104103.495</v>
      </c>
      <c r="AP156" s="8">
        <v>215381.71000000002</v>
      </c>
      <c r="AQ156" s="8">
        <v>0</v>
      </c>
      <c r="AR156" s="8">
        <v>215381.71000000002</v>
      </c>
      <c r="AS156" s="8">
        <v>0</v>
      </c>
      <c r="AT156" s="8">
        <v>215381.71000000002</v>
      </c>
      <c r="AU156" s="8">
        <v>108148.05</v>
      </c>
      <c r="AV156" s="8">
        <v>323529.76</v>
      </c>
      <c r="AW156" s="8">
        <v>0</v>
      </c>
      <c r="AX156" s="8">
        <v>323529.76</v>
      </c>
      <c r="AY156" s="8">
        <v>0</v>
      </c>
      <c r="AZ156" s="8">
        <v>323529.76</v>
      </c>
      <c r="BA156" s="8">
        <v>331788.16000000003</v>
      </c>
      <c r="BB156" s="8">
        <v>819522.41789351369</v>
      </c>
      <c r="BC156" s="8">
        <v>1151310.5778935137</v>
      </c>
      <c r="BD156" s="8">
        <v>1113216.1548019233</v>
      </c>
      <c r="BE156" s="8">
        <v>2264526.732695437</v>
      </c>
      <c r="BF156" s="8">
        <v>897177.17028311652</v>
      </c>
      <c r="BG156" s="8">
        <v>3161703.9029785534</v>
      </c>
      <c r="BH156" s="8">
        <v>877500.38419431401</v>
      </c>
      <c r="BI156" s="8">
        <v>4039204.2871728675</v>
      </c>
      <c r="BJ156" s="8">
        <v>857428.21002142713</v>
      </c>
      <c r="BK156" s="8">
        <v>4896632.4971942948</v>
      </c>
      <c r="BL156" s="8">
        <v>1370399.3433148824</v>
      </c>
      <c r="BM156" s="8">
        <v>6267031.8405091772</v>
      </c>
      <c r="BN156" s="8">
        <v>980590.106240822</v>
      </c>
      <c r="BO156" s="8">
        <v>7247621.9467499992</v>
      </c>
      <c r="BP156" s="9" t="s">
        <v>382</v>
      </c>
    </row>
    <row r="157" spans="1:68" ht="24.95" hidden="1" customHeight="1" outlineLevel="1" x14ac:dyDescent="0.25">
      <c r="A157" s="2">
        <v>9</v>
      </c>
      <c r="B157" s="2">
        <v>9</v>
      </c>
      <c r="C157" s="3" t="s">
        <v>377</v>
      </c>
      <c r="D157" s="11" t="s">
        <v>378</v>
      </c>
      <c r="E157" s="5" t="s">
        <v>379</v>
      </c>
      <c r="F157" s="5" t="s">
        <v>383</v>
      </c>
      <c r="G157" s="5" t="s">
        <v>384</v>
      </c>
      <c r="H157" s="5" t="s">
        <v>58</v>
      </c>
      <c r="I157" s="5" t="s">
        <v>64</v>
      </c>
      <c r="J157" s="5" t="s">
        <v>258</v>
      </c>
      <c r="K157" s="5" t="s">
        <v>48</v>
      </c>
      <c r="L157" s="6">
        <v>1079960</v>
      </c>
      <c r="M157" s="6">
        <v>917966</v>
      </c>
      <c r="N157" s="6">
        <v>0</v>
      </c>
      <c r="O157" s="6">
        <v>0</v>
      </c>
      <c r="P157" s="6">
        <v>917966</v>
      </c>
      <c r="Q157" s="6">
        <v>0</v>
      </c>
      <c r="R157" s="7">
        <v>0.85</v>
      </c>
      <c r="S157" s="6">
        <v>0</v>
      </c>
      <c r="T157" s="6">
        <v>161994</v>
      </c>
      <c r="U157" s="6">
        <v>161994</v>
      </c>
      <c r="V157" s="7">
        <v>0.15</v>
      </c>
      <c r="W157" s="6">
        <v>0</v>
      </c>
      <c r="X157" s="7">
        <v>0</v>
      </c>
      <c r="Y157" s="6">
        <v>0</v>
      </c>
      <c r="Z157" s="7">
        <v>0</v>
      </c>
      <c r="AA157" s="6">
        <v>0</v>
      </c>
      <c r="AB157" s="7">
        <v>0</v>
      </c>
      <c r="AC157" s="8">
        <v>0</v>
      </c>
      <c r="AD157" s="8">
        <v>6623.13</v>
      </c>
      <c r="AE157" s="8">
        <v>0</v>
      </c>
      <c r="AF157" s="8">
        <v>6623.13</v>
      </c>
      <c r="AG157" s="8">
        <v>0</v>
      </c>
      <c r="AH157" s="8">
        <v>6623.13</v>
      </c>
      <c r="AI157" s="8">
        <v>14313.915000000001</v>
      </c>
      <c r="AJ157" s="8">
        <v>20937.045000000002</v>
      </c>
      <c r="AK157" s="8">
        <v>0</v>
      </c>
      <c r="AL157" s="8">
        <v>20937.045000000002</v>
      </c>
      <c r="AM157" s="8">
        <v>0</v>
      </c>
      <c r="AN157" s="8">
        <v>20937.045000000002</v>
      </c>
      <c r="AO157" s="8">
        <v>22112.325000000001</v>
      </c>
      <c r="AP157" s="8">
        <v>43049.37</v>
      </c>
      <c r="AQ157" s="8">
        <v>0</v>
      </c>
      <c r="AR157" s="8">
        <v>43049.37</v>
      </c>
      <c r="AS157" s="8">
        <v>0</v>
      </c>
      <c r="AT157" s="8">
        <v>43049.37</v>
      </c>
      <c r="AU157" s="8">
        <v>22513.185000000001</v>
      </c>
      <c r="AV157" s="8">
        <v>65562.555000000008</v>
      </c>
      <c r="AW157" s="8">
        <v>0</v>
      </c>
      <c r="AX157" s="8">
        <v>65562.555000000008</v>
      </c>
      <c r="AY157" s="8">
        <v>0</v>
      </c>
      <c r="AZ157" s="8">
        <v>65562.555000000008</v>
      </c>
      <c r="BA157" s="8">
        <v>65562.555000000008</v>
      </c>
      <c r="BB157" s="8">
        <v>288669.44055</v>
      </c>
      <c r="BC157" s="8">
        <v>354231.99554999999</v>
      </c>
      <c r="BD157" s="8">
        <v>226698.27250000002</v>
      </c>
      <c r="BE157" s="8">
        <v>580930.26805000007</v>
      </c>
      <c r="BF157" s="8">
        <v>29256.532499999998</v>
      </c>
      <c r="BG157" s="8">
        <v>610186.80055000004</v>
      </c>
      <c r="BH157" s="8">
        <v>13678.199999999999</v>
      </c>
      <c r="BI157" s="8">
        <v>623865.00055</v>
      </c>
      <c r="BJ157" s="8">
        <v>13678.199999999999</v>
      </c>
      <c r="BK157" s="8">
        <v>637543.20054999995</v>
      </c>
      <c r="BL157" s="8">
        <v>13678.199999999999</v>
      </c>
      <c r="BM157" s="8">
        <v>651221.4005499999</v>
      </c>
      <c r="BN157" s="8">
        <v>266744.16500000033</v>
      </c>
      <c r="BO157" s="8">
        <v>917965.56555000017</v>
      </c>
      <c r="BP157" s="9" t="s">
        <v>385</v>
      </c>
    </row>
    <row r="158" spans="1:68" ht="24.95" hidden="1" customHeight="1" outlineLevel="1" x14ac:dyDescent="0.25">
      <c r="A158" s="2">
        <v>9</v>
      </c>
      <c r="B158" s="2">
        <v>9</v>
      </c>
      <c r="C158" s="3" t="s">
        <v>377</v>
      </c>
      <c r="D158" s="11" t="s">
        <v>378</v>
      </c>
      <c r="E158" s="5" t="s">
        <v>379</v>
      </c>
      <c r="F158" s="5" t="s">
        <v>386</v>
      </c>
      <c r="G158" s="5" t="s">
        <v>387</v>
      </c>
      <c r="H158" s="5" t="s">
        <v>58</v>
      </c>
      <c r="I158" s="5" t="s">
        <v>64</v>
      </c>
      <c r="J158" s="5" t="s">
        <v>258</v>
      </c>
      <c r="K158" s="5" t="s">
        <v>48</v>
      </c>
      <c r="L158" s="6">
        <v>2347737</v>
      </c>
      <c r="M158" s="6">
        <v>1995577</v>
      </c>
      <c r="N158" s="6">
        <v>0</v>
      </c>
      <c r="O158" s="6">
        <v>0</v>
      </c>
      <c r="P158" s="6">
        <v>1995577</v>
      </c>
      <c r="Q158" s="6">
        <v>0</v>
      </c>
      <c r="R158" s="7">
        <v>0.85000023426814841</v>
      </c>
      <c r="S158" s="6">
        <v>0</v>
      </c>
      <c r="T158" s="6">
        <v>352160</v>
      </c>
      <c r="U158" s="6">
        <v>352160</v>
      </c>
      <c r="V158" s="7">
        <v>0.14999976573185156</v>
      </c>
      <c r="W158" s="6">
        <v>0</v>
      </c>
      <c r="X158" s="7">
        <v>0</v>
      </c>
      <c r="Y158" s="6">
        <v>0</v>
      </c>
      <c r="Z158" s="7">
        <v>0</v>
      </c>
      <c r="AA158" s="6">
        <v>0</v>
      </c>
      <c r="AB158" s="7">
        <v>0</v>
      </c>
      <c r="AC158" s="8">
        <v>0</v>
      </c>
      <c r="AD158" s="8">
        <v>0</v>
      </c>
      <c r="AE158" s="8">
        <v>0</v>
      </c>
      <c r="AF158" s="8">
        <v>0</v>
      </c>
      <c r="AG158" s="8">
        <v>0</v>
      </c>
      <c r="AH158" s="8">
        <v>0</v>
      </c>
      <c r="AI158" s="8">
        <v>0</v>
      </c>
      <c r="AJ158" s="8">
        <v>0</v>
      </c>
      <c r="AK158" s="8">
        <v>0</v>
      </c>
      <c r="AL158" s="8">
        <v>0</v>
      </c>
      <c r="AM158" s="8">
        <v>43461.18</v>
      </c>
      <c r="AN158" s="8">
        <v>43461.18</v>
      </c>
      <c r="AO158" s="8">
        <v>0</v>
      </c>
      <c r="AP158" s="8">
        <v>43461.18</v>
      </c>
      <c r="AQ158" s="8">
        <v>0</v>
      </c>
      <c r="AR158" s="8">
        <v>43461.18</v>
      </c>
      <c r="AS158" s="8">
        <v>43461.18</v>
      </c>
      <c r="AT158" s="8">
        <v>86922.36</v>
      </c>
      <c r="AU158" s="8">
        <v>0</v>
      </c>
      <c r="AV158" s="8">
        <v>86922.36</v>
      </c>
      <c r="AW158" s="8">
        <v>0</v>
      </c>
      <c r="AX158" s="8">
        <v>86922.36</v>
      </c>
      <c r="AY158" s="8">
        <v>43461.25418496404</v>
      </c>
      <c r="AZ158" s="8">
        <v>130383.61418496404</v>
      </c>
      <c r="BA158" s="8">
        <v>130383.61418496404</v>
      </c>
      <c r="BB158" s="8">
        <v>261118.52496674881</v>
      </c>
      <c r="BC158" s="8">
        <v>391502.13915171288</v>
      </c>
      <c r="BD158" s="8">
        <v>183440.16555785423</v>
      </c>
      <c r="BE158" s="8">
        <v>574942.30470956711</v>
      </c>
      <c r="BF158" s="8">
        <v>327920.29412795173</v>
      </c>
      <c r="BG158" s="8">
        <v>902862.59883751883</v>
      </c>
      <c r="BH158" s="8">
        <v>340000.09370725934</v>
      </c>
      <c r="BI158" s="8">
        <v>1242862.6925447781</v>
      </c>
      <c r="BJ158" s="8">
        <v>340000.09370725934</v>
      </c>
      <c r="BK158" s="8">
        <v>1582862.7862520374</v>
      </c>
      <c r="BL158" s="8">
        <v>340000.09370725934</v>
      </c>
      <c r="BM158" s="8">
        <v>1922862.8799592967</v>
      </c>
      <c r="BN158" s="8">
        <v>72714.120040703419</v>
      </c>
      <c r="BO158" s="8">
        <v>1995577</v>
      </c>
      <c r="BP158" s="9" t="s">
        <v>388</v>
      </c>
    </row>
    <row r="159" spans="1:68" ht="84.95" customHeight="1" collapsed="1" x14ac:dyDescent="0.25">
      <c r="A159" s="2">
        <v>9</v>
      </c>
      <c r="B159" s="2">
        <v>9</v>
      </c>
      <c r="C159" s="2" t="s">
        <v>377</v>
      </c>
      <c r="D159" s="23" t="s">
        <v>515</v>
      </c>
      <c r="E159" s="5" t="s">
        <v>379</v>
      </c>
      <c r="F159" s="2"/>
      <c r="G159" s="9"/>
      <c r="H159" s="2"/>
      <c r="I159" s="2"/>
      <c r="J159" s="2" t="s">
        <v>258</v>
      </c>
      <c r="K159" s="2" t="s">
        <v>48</v>
      </c>
      <c r="L159" s="8">
        <v>11954312</v>
      </c>
      <c r="M159" s="8">
        <v>10161165</v>
      </c>
      <c r="N159" s="8">
        <v>0</v>
      </c>
      <c r="O159" s="8">
        <v>0</v>
      </c>
      <c r="P159" s="8">
        <v>10161165</v>
      </c>
      <c r="Q159" s="8">
        <v>0</v>
      </c>
      <c r="R159" s="10">
        <v>0.84999998326963522</v>
      </c>
      <c r="S159" s="8">
        <v>0</v>
      </c>
      <c r="T159" s="8">
        <v>1793147</v>
      </c>
      <c r="U159" s="8">
        <v>1793147</v>
      </c>
      <c r="V159" s="10">
        <v>0.15000001673036475</v>
      </c>
      <c r="W159" s="8">
        <v>0</v>
      </c>
      <c r="X159" s="10">
        <v>0</v>
      </c>
      <c r="Y159" s="8">
        <v>0</v>
      </c>
      <c r="Z159" s="10">
        <v>0</v>
      </c>
      <c r="AA159" s="8">
        <v>0</v>
      </c>
      <c r="AB159" s="10">
        <v>0</v>
      </c>
      <c r="AC159" s="8">
        <v>8258.4</v>
      </c>
      <c r="AD159" s="8">
        <v>6623.13</v>
      </c>
      <c r="AE159" s="8">
        <v>21191.05</v>
      </c>
      <c r="AF159" s="8">
        <v>27814.18</v>
      </c>
      <c r="AG159" s="8">
        <v>0</v>
      </c>
      <c r="AH159" s="8">
        <v>27814.18</v>
      </c>
      <c r="AI159" s="8">
        <v>104401.08000000002</v>
      </c>
      <c r="AJ159" s="8">
        <v>132215.26</v>
      </c>
      <c r="AK159" s="8">
        <v>0</v>
      </c>
      <c r="AL159" s="8">
        <v>132215.26</v>
      </c>
      <c r="AM159" s="8">
        <v>43461.18</v>
      </c>
      <c r="AN159" s="8">
        <v>175676.44</v>
      </c>
      <c r="AO159" s="8">
        <v>126215.81999999999</v>
      </c>
      <c r="AP159" s="8">
        <v>301892.26</v>
      </c>
      <c r="AQ159" s="8">
        <v>0</v>
      </c>
      <c r="AR159" s="8">
        <v>301892.26</v>
      </c>
      <c r="AS159" s="8">
        <v>43461.18</v>
      </c>
      <c r="AT159" s="8">
        <v>345353.44</v>
      </c>
      <c r="AU159" s="8">
        <v>130661.235</v>
      </c>
      <c r="AV159" s="8">
        <v>476014.67499999999</v>
      </c>
      <c r="AW159" s="8">
        <v>0</v>
      </c>
      <c r="AX159" s="8">
        <v>476014.67499999999</v>
      </c>
      <c r="AY159" s="8">
        <v>43461.25418496404</v>
      </c>
      <c r="AZ159" s="8">
        <v>519475.92918496404</v>
      </c>
      <c r="BA159" s="8">
        <v>527734.32918496407</v>
      </c>
      <c r="BB159" s="8">
        <v>1369310.3834102626</v>
      </c>
      <c r="BC159" s="8">
        <v>1897044.7125952267</v>
      </c>
      <c r="BD159" s="8">
        <v>1523354.5928597776</v>
      </c>
      <c r="BE159" s="8">
        <v>3420399.3054550043</v>
      </c>
      <c r="BF159" s="8">
        <v>1254353.9969110682</v>
      </c>
      <c r="BG159" s="8">
        <v>4674753.3023660723</v>
      </c>
      <c r="BH159" s="8">
        <v>1231178.6779015732</v>
      </c>
      <c r="BI159" s="8">
        <v>5905931.9802676449</v>
      </c>
      <c r="BJ159" s="8">
        <v>1211106.5037286864</v>
      </c>
      <c r="BK159" s="8">
        <v>7117038.4839963326</v>
      </c>
      <c r="BL159" s="8">
        <v>1724077.6370221416</v>
      </c>
      <c r="BM159" s="8">
        <v>8841116.1210184731</v>
      </c>
      <c r="BN159" s="8">
        <v>1320048.3912815256</v>
      </c>
      <c r="BO159" s="8">
        <v>10161164.5123</v>
      </c>
      <c r="BP159" s="9"/>
    </row>
    <row r="160" spans="1:68" ht="24.95" hidden="1" customHeight="1" outlineLevel="1" x14ac:dyDescent="0.25">
      <c r="A160" s="2">
        <v>9</v>
      </c>
      <c r="B160" s="2">
        <v>9</v>
      </c>
      <c r="C160" s="3" t="s">
        <v>377</v>
      </c>
      <c r="D160" s="11" t="s">
        <v>389</v>
      </c>
      <c r="E160" s="5" t="s">
        <v>390</v>
      </c>
      <c r="F160" s="5" t="s">
        <v>391</v>
      </c>
      <c r="G160" s="5" t="s">
        <v>392</v>
      </c>
      <c r="H160" s="5" t="s">
        <v>58</v>
      </c>
      <c r="I160" s="5" t="s">
        <v>64</v>
      </c>
      <c r="J160" s="5" t="s">
        <v>258</v>
      </c>
      <c r="K160" s="5" t="s">
        <v>48</v>
      </c>
      <c r="L160" s="6">
        <v>47209260</v>
      </c>
      <c r="M160" s="6">
        <v>40127871</v>
      </c>
      <c r="N160" s="6">
        <v>0</v>
      </c>
      <c r="O160" s="6">
        <v>0</v>
      </c>
      <c r="P160" s="6">
        <v>40127871</v>
      </c>
      <c r="Q160" s="6">
        <v>0</v>
      </c>
      <c r="R160" s="7">
        <v>0.85</v>
      </c>
      <c r="S160" s="6">
        <v>0</v>
      </c>
      <c r="T160" s="6">
        <v>7081389</v>
      </c>
      <c r="U160" s="6">
        <v>7081389</v>
      </c>
      <c r="V160" s="7">
        <v>0.15</v>
      </c>
      <c r="W160" s="6">
        <v>0</v>
      </c>
      <c r="X160" s="7">
        <v>0</v>
      </c>
      <c r="Y160" s="6">
        <v>0</v>
      </c>
      <c r="Z160" s="7">
        <v>0</v>
      </c>
      <c r="AA160" s="6">
        <v>3167386.9999999981</v>
      </c>
      <c r="AB160" s="7">
        <v>7.8932346049457702E-2</v>
      </c>
      <c r="AC160" s="8">
        <v>0</v>
      </c>
      <c r="AD160" s="8">
        <v>0</v>
      </c>
      <c r="AE160" s="8">
        <v>16632.990000000002</v>
      </c>
      <c r="AF160" s="8">
        <v>16632.990000000002</v>
      </c>
      <c r="AG160" s="8">
        <v>0</v>
      </c>
      <c r="AH160" s="8">
        <v>16632.990000000002</v>
      </c>
      <c r="AI160" s="8">
        <v>1438387.8925000001</v>
      </c>
      <c r="AJ160" s="8">
        <v>1455020.8825000001</v>
      </c>
      <c r="AK160" s="8">
        <v>0</v>
      </c>
      <c r="AL160" s="8">
        <v>1455020.8825000001</v>
      </c>
      <c r="AM160" s="8">
        <v>0</v>
      </c>
      <c r="AN160" s="8">
        <v>1455020.8825000001</v>
      </c>
      <c r="AO160" s="8">
        <v>1692221.05</v>
      </c>
      <c r="AP160" s="8">
        <v>3147241.9325000001</v>
      </c>
      <c r="AQ160" s="8">
        <v>0</v>
      </c>
      <c r="AR160" s="8">
        <v>3147241.9325000001</v>
      </c>
      <c r="AS160" s="8">
        <v>0</v>
      </c>
      <c r="AT160" s="8">
        <v>3147241.9325000001</v>
      </c>
      <c r="AU160" s="8">
        <v>2888571.7324999999</v>
      </c>
      <c r="AV160" s="8">
        <v>6035813.665</v>
      </c>
      <c r="AW160" s="8">
        <v>0</v>
      </c>
      <c r="AX160" s="8">
        <v>6035813.665</v>
      </c>
      <c r="AY160" s="8">
        <v>0</v>
      </c>
      <c r="AZ160" s="8">
        <v>6035813.665</v>
      </c>
      <c r="BA160" s="8">
        <v>6035813.665</v>
      </c>
      <c r="BB160" s="8">
        <v>8008941.2000000002</v>
      </c>
      <c r="BC160" s="8">
        <v>14044754.865</v>
      </c>
      <c r="BD160" s="8">
        <v>8025574.2000000002</v>
      </c>
      <c r="BE160" s="8">
        <v>22070329.065000001</v>
      </c>
      <c r="BF160" s="8">
        <v>4514384.8499999996</v>
      </c>
      <c r="BG160" s="8">
        <v>26584713.914999999</v>
      </c>
      <c r="BH160" s="8">
        <v>4514384.8499999996</v>
      </c>
      <c r="BI160" s="8">
        <v>31099098.765000001</v>
      </c>
      <c r="BJ160" s="8">
        <v>4514384.8499999996</v>
      </c>
      <c r="BK160" s="8">
        <v>35613483.615000002</v>
      </c>
      <c r="BL160" s="8">
        <v>3310549.1449999893</v>
      </c>
      <c r="BM160" s="8">
        <v>38924032.75999999</v>
      </c>
      <c r="BN160" s="8">
        <v>1203838.2300000037</v>
      </c>
      <c r="BO160" s="8">
        <v>40127870.989999995</v>
      </c>
      <c r="BP160" s="9" t="s">
        <v>393</v>
      </c>
    </row>
    <row r="161" spans="1:68" ht="24.95" hidden="1" customHeight="1" outlineLevel="1" x14ac:dyDescent="0.25">
      <c r="A161" s="2">
        <v>9</v>
      </c>
      <c r="B161" s="2">
        <v>9</v>
      </c>
      <c r="C161" s="3" t="s">
        <v>377</v>
      </c>
      <c r="D161" s="11" t="s">
        <v>389</v>
      </c>
      <c r="E161" s="5" t="s">
        <v>390</v>
      </c>
      <c r="F161" s="5" t="s">
        <v>394</v>
      </c>
      <c r="G161" s="5" t="s">
        <v>395</v>
      </c>
      <c r="H161" s="5" t="s">
        <v>58</v>
      </c>
      <c r="I161" s="5" t="s">
        <v>64</v>
      </c>
      <c r="J161" s="5" t="s">
        <v>258</v>
      </c>
      <c r="K161" s="5" t="s">
        <v>48</v>
      </c>
      <c r="L161" s="6">
        <v>4727073</v>
      </c>
      <c r="M161" s="6">
        <v>4018012</v>
      </c>
      <c r="N161" s="6">
        <v>0</v>
      </c>
      <c r="O161" s="6">
        <v>0</v>
      </c>
      <c r="P161" s="6">
        <v>4018012</v>
      </c>
      <c r="Q161" s="6">
        <v>0</v>
      </c>
      <c r="R161" s="7">
        <v>0.84999998942263</v>
      </c>
      <c r="S161" s="6">
        <v>0</v>
      </c>
      <c r="T161" s="6">
        <v>709061</v>
      </c>
      <c r="U161" s="6">
        <v>709061</v>
      </c>
      <c r="V161" s="7">
        <v>0.15000001057736997</v>
      </c>
      <c r="W161" s="6">
        <v>0</v>
      </c>
      <c r="X161" s="7">
        <v>0</v>
      </c>
      <c r="Y161" s="6">
        <v>0</v>
      </c>
      <c r="Z161" s="7">
        <v>0</v>
      </c>
      <c r="AA161" s="6">
        <v>0</v>
      </c>
      <c r="AB161" s="7">
        <v>0</v>
      </c>
      <c r="AC161" s="8">
        <v>0</v>
      </c>
      <c r="AD161" s="8">
        <v>0</v>
      </c>
      <c r="AE161" s="8">
        <v>0</v>
      </c>
      <c r="AF161" s="8">
        <v>0</v>
      </c>
      <c r="AG161" s="8">
        <v>0</v>
      </c>
      <c r="AH161" s="8">
        <v>0</v>
      </c>
      <c r="AI161" s="8">
        <v>0</v>
      </c>
      <c r="AJ161" s="8">
        <v>0</v>
      </c>
      <c r="AK161" s="8">
        <v>0</v>
      </c>
      <c r="AL161" s="8">
        <v>0</v>
      </c>
      <c r="AM161" s="8">
        <v>0</v>
      </c>
      <c r="AN161" s="8">
        <v>0</v>
      </c>
      <c r="AO161" s="8">
        <v>0</v>
      </c>
      <c r="AP161" s="8">
        <v>0</v>
      </c>
      <c r="AQ161" s="8">
        <v>0</v>
      </c>
      <c r="AR161" s="8">
        <v>0</v>
      </c>
      <c r="AS161" s="8">
        <v>0</v>
      </c>
      <c r="AT161" s="8">
        <v>0</v>
      </c>
      <c r="AU161" s="8">
        <v>0</v>
      </c>
      <c r="AV161" s="8">
        <v>0</v>
      </c>
      <c r="AW161" s="8">
        <v>0</v>
      </c>
      <c r="AX161" s="8">
        <v>0</v>
      </c>
      <c r="AY161" s="8">
        <v>60377.01224867058</v>
      </c>
      <c r="AZ161" s="8">
        <v>60377.01224867058</v>
      </c>
      <c r="BA161" s="8">
        <v>60377.01224867058</v>
      </c>
      <c r="BB161" s="8">
        <v>1137439.1053457479</v>
      </c>
      <c r="BC161" s="8">
        <v>1197816.1175944186</v>
      </c>
      <c r="BD161" s="8">
        <v>2182484.8140912354</v>
      </c>
      <c r="BE161" s="8">
        <v>3380300.931685654</v>
      </c>
      <c r="BF161" s="8">
        <v>482062.56375123037</v>
      </c>
      <c r="BG161" s="8">
        <v>3862363.4954368845</v>
      </c>
      <c r="BH161" s="8">
        <v>146607.97756311583</v>
      </c>
      <c r="BI161" s="8">
        <v>4008971.4730000002</v>
      </c>
      <c r="BJ161" s="8">
        <v>9040.5270000000255</v>
      </c>
      <c r="BK161" s="8">
        <v>4018012.0000000005</v>
      </c>
      <c r="BL161" s="8">
        <v>0</v>
      </c>
      <c r="BM161" s="8">
        <v>4018012.0000000005</v>
      </c>
      <c r="BN161" s="8">
        <v>0</v>
      </c>
      <c r="BO161" s="8">
        <v>4018012.0000000005</v>
      </c>
      <c r="BP161" s="9" t="s">
        <v>267</v>
      </c>
    </row>
    <row r="162" spans="1:68" ht="84.95" customHeight="1" collapsed="1" x14ac:dyDescent="0.25">
      <c r="A162" s="2">
        <v>9</v>
      </c>
      <c r="B162" s="2">
        <v>9</v>
      </c>
      <c r="C162" s="2" t="s">
        <v>377</v>
      </c>
      <c r="D162" s="23" t="s">
        <v>516</v>
      </c>
      <c r="E162" s="5" t="s">
        <v>390</v>
      </c>
      <c r="F162" s="2"/>
      <c r="G162" s="9"/>
      <c r="H162" s="2"/>
      <c r="I162" s="2"/>
      <c r="J162" s="2" t="s">
        <v>258</v>
      </c>
      <c r="K162" s="2" t="s">
        <v>48</v>
      </c>
      <c r="L162" s="8">
        <v>51936333</v>
      </c>
      <c r="M162" s="8">
        <v>44145883</v>
      </c>
      <c r="N162" s="8">
        <v>0</v>
      </c>
      <c r="O162" s="8">
        <v>0</v>
      </c>
      <c r="P162" s="8">
        <v>44145883</v>
      </c>
      <c r="Q162" s="8">
        <v>0</v>
      </c>
      <c r="R162" s="10">
        <v>0.84999999903728285</v>
      </c>
      <c r="S162" s="8">
        <v>0</v>
      </c>
      <c r="T162" s="8">
        <v>7790450</v>
      </c>
      <c r="U162" s="8">
        <v>7790450</v>
      </c>
      <c r="V162" s="10">
        <v>0.15000000096271718</v>
      </c>
      <c r="W162" s="8">
        <v>0</v>
      </c>
      <c r="X162" s="10">
        <v>0</v>
      </c>
      <c r="Y162" s="8">
        <v>0</v>
      </c>
      <c r="Z162" s="10">
        <v>0</v>
      </c>
      <c r="AA162" s="8">
        <v>3167386.9999999981</v>
      </c>
      <c r="AB162" s="10">
        <v>7.1748185442343473E-2</v>
      </c>
      <c r="AC162" s="8">
        <v>0</v>
      </c>
      <c r="AD162" s="8">
        <v>0</v>
      </c>
      <c r="AE162" s="8">
        <v>16632.990000000002</v>
      </c>
      <c r="AF162" s="8">
        <v>16632.990000000002</v>
      </c>
      <c r="AG162" s="8">
        <v>0</v>
      </c>
      <c r="AH162" s="8">
        <v>16632.990000000002</v>
      </c>
      <c r="AI162" s="8">
        <v>1438387.8925000001</v>
      </c>
      <c r="AJ162" s="8">
        <v>1455020.8825000001</v>
      </c>
      <c r="AK162" s="8">
        <v>0</v>
      </c>
      <c r="AL162" s="8">
        <v>1455020.8825000001</v>
      </c>
      <c r="AM162" s="8">
        <v>0</v>
      </c>
      <c r="AN162" s="8">
        <v>1455020.8825000001</v>
      </c>
      <c r="AO162" s="8">
        <v>1692221.05</v>
      </c>
      <c r="AP162" s="8">
        <v>3147241.9325000001</v>
      </c>
      <c r="AQ162" s="8">
        <v>0</v>
      </c>
      <c r="AR162" s="8">
        <v>3147241.9325000001</v>
      </c>
      <c r="AS162" s="8">
        <v>0</v>
      </c>
      <c r="AT162" s="8">
        <v>3147241.9325000001</v>
      </c>
      <c r="AU162" s="8">
        <v>2888571.7324999999</v>
      </c>
      <c r="AV162" s="8">
        <v>6035813.665</v>
      </c>
      <c r="AW162" s="8">
        <v>0</v>
      </c>
      <c r="AX162" s="8">
        <v>6035813.665</v>
      </c>
      <c r="AY162" s="8">
        <v>60377.01224867058</v>
      </c>
      <c r="AZ162" s="8">
        <v>6096190.6772486707</v>
      </c>
      <c r="BA162" s="8">
        <v>6096190.6772486707</v>
      </c>
      <c r="BB162" s="8">
        <v>9146380.3053457476</v>
      </c>
      <c r="BC162" s="8">
        <v>15242570.982594419</v>
      </c>
      <c r="BD162" s="8">
        <v>10208059.014091235</v>
      </c>
      <c r="BE162" s="8">
        <v>25450629.996685654</v>
      </c>
      <c r="BF162" s="8">
        <v>4996447.4137512296</v>
      </c>
      <c r="BG162" s="8">
        <v>30447077.410436884</v>
      </c>
      <c r="BH162" s="8">
        <v>4660992.8275631154</v>
      </c>
      <c r="BI162" s="8">
        <v>35108070.237999998</v>
      </c>
      <c r="BJ162" s="8">
        <v>4523425.3769999994</v>
      </c>
      <c r="BK162" s="8">
        <v>39631495.615000002</v>
      </c>
      <c r="BL162" s="8">
        <v>3310549.1449999893</v>
      </c>
      <c r="BM162" s="8">
        <v>42942044.75999999</v>
      </c>
      <c r="BN162" s="8">
        <v>1203838.2300000037</v>
      </c>
      <c r="BO162" s="8">
        <v>44145882.989999995</v>
      </c>
      <c r="BP162" s="9"/>
    </row>
    <row r="163" spans="1:68" ht="116.25" customHeight="1" x14ac:dyDescent="0.25">
      <c r="A163" s="2">
        <v>9</v>
      </c>
      <c r="B163" s="2">
        <v>9</v>
      </c>
      <c r="C163" s="2" t="s">
        <v>377</v>
      </c>
      <c r="D163" s="23" t="s">
        <v>517</v>
      </c>
      <c r="E163" s="5" t="s">
        <v>396</v>
      </c>
      <c r="F163" s="5" t="s">
        <v>58</v>
      </c>
      <c r="G163" s="5" t="s">
        <v>58</v>
      </c>
      <c r="H163" s="5" t="s">
        <v>58</v>
      </c>
      <c r="I163" s="5" t="s">
        <v>64</v>
      </c>
      <c r="J163" s="5" t="s">
        <v>397</v>
      </c>
      <c r="K163" s="5" t="s">
        <v>48</v>
      </c>
      <c r="L163" s="6">
        <v>4609777</v>
      </c>
      <c r="M163" s="6">
        <v>3918310</v>
      </c>
      <c r="N163" s="6">
        <v>0</v>
      </c>
      <c r="O163" s="6">
        <v>0</v>
      </c>
      <c r="P163" s="6">
        <v>3918310</v>
      </c>
      <c r="Q163" s="6">
        <v>0</v>
      </c>
      <c r="R163" s="7">
        <v>0.849999902381395</v>
      </c>
      <c r="S163" s="6">
        <v>0</v>
      </c>
      <c r="T163" s="6">
        <v>691467</v>
      </c>
      <c r="U163" s="6">
        <v>691467</v>
      </c>
      <c r="V163" s="7">
        <v>0.15000009761860497</v>
      </c>
      <c r="W163" s="6">
        <v>0</v>
      </c>
      <c r="X163" s="7">
        <v>0</v>
      </c>
      <c r="Y163" s="6">
        <v>0</v>
      </c>
      <c r="Z163" s="7">
        <v>0</v>
      </c>
      <c r="AA163" s="6">
        <v>0</v>
      </c>
      <c r="AB163" s="7">
        <v>0</v>
      </c>
      <c r="AC163" s="8">
        <v>0</v>
      </c>
      <c r="AD163" s="8">
        <v>0</v>
      </c>
      <c r="AE163" s="8">
        <v>0</v>
      </c>
      <c r="AF163" s="8">
        <v>0</v>
      </c>
      <c r="AG163" s="8">
        <v>456930.67499999999</v>
      </c>
      <c r="AH163" s="8">
        <v>456930.67499999999</v>
      </c>
      <c r="AI163" s="8">
        <v>0</v>
      </c>
      <c r="AJ163" s="8">
        <v>456930.67499999999</v>
      </c>
      <c r="AK163" s="8">
        <v>0</v>
      </c>
      <c r="AL163" s="8">
        <v>456930.67499999999</v>
      </c>
      <c r="AM163" s="8">
        <v>427856.85000000003</v>
      </c>
      <c r="AN163" s="8">
        <v>884787.52500000002</v>
      </c>
      <c r="AO163" s="8">
        <v>0</v>
      </c>
      <c r="AP163" s="8">
        <v>884787.52500000002</v>
      </c>
      <c r="AQ163" s="8">
        <v>0</v>
      </c>
      <c r="AR163" s="8">
        <v>884787.52500000002</v>
      </c>
      <c r="AS163" s="8">
        <v>427857.61499999999</v>
      </c>
      <c r="AT163" s="8">
        <v>1312645.1400000001</v>
      </c>
      <c r="AU163" s="8">
        <v>0</v>
      </c>
      <c r="AV163" s="8">
        <v>1312645.1400000001</v>
      </c>
      <c r="AW163" s="8">
        <v>0</v>
      </c>
      <c r="AX163" s="8">
        <v>1312645.1400000001</v>
      </c>
      <c r="AY163" s="8">
        <v>0</v>
      </c>
      <c r="AZ163" s="8">
        <v>1312645.1400000001</v>
      </c>
      <c r="BA163" s="8">
        <v>1312645.1400000001</v>
      </c>
      <c r="BB163" s="8">
        <v>2121173.7924609841</v>
      </c>
      <c r="BC163" s="8">
        <v>3433818.9324609842</v>
      </c>
      <c r="BD163" s="8">
        <v>435633.20658321329</v>
      </c>
      <c r="BE163" s="8">
        <v>3869452.1390441973</v>
      </c>
      <c r="BF163" s="8">
        <v>47765.708697451271</v>
      </c>
      <c r="BG163" s="8">
        <v>3917217.8477416486</v>
      </c>
      <c r="BH163" s="8">
        <v>1092.2999289293168</v>
      </c>
      <c r="BI163" s="8">
        <v>3918310.1476705777</v>
      </c>
      <c r="BJ163" s="8">
        <v>0</v>
      </c>
      <c r="BK163" s="8">
        <v>3918310.1476705777</v>
      </c>
      <c r="BL163" s="8">
        <v>0</v>
      </c>
      <c r="BM163" s="8">
        <v>3918310.1476705777</v>
      </c>
      <c r="BN163" s="8">
        <v>0</v>
      </c>
      <c r="BO163" s="8">
        <v>3918310.1476705777</v>
      </c>
      <c r="BP163" s="9" t="s">
        <v>398</v>
      </c>
    </row>
    <row r="164" spans="1:68" ht="24.95" hidden="1" customHeight="1" outlineLevel="1" x14ac:dyDescent="0.25">
      <c r="A164" s="2">
        <v>9</v>
      </c>
      <c r="B164" s="2">
        <v>9</v>
      </c>
      <c r="C164" s="3" t="s">
        <v>377</v>
      </c>
      <c r="D164" s="11" t="s">
        <v>399</v>
      </c>
      <c r="E164" s="5" t="s">
        <v>400</v>
      </c>
      <c r="F164" s="5" t="s">
        <v>401</v>
      </c>
      <c r="G164" s="5" t="s">
        <v>402</v>
      </c>
      <c r="H164" s="5" t="s">
        <v>58</v>
      </c>
      <c r="I164" s="5" t="s">
        <v>64</v>
      </c>
      <c r="J164" s="5" t="s">
        <v>397</v>
      </c>
      <c r="K164" s="5" t="s">
        <v>48</v>
      </c>
      <c r="L164" s="6">
        <v>16692797.399999999</v>
      </c>
      <c r="M164" s="6">
        <v>14188877.699999999</v>
      </c>
      <c r="N164" s="6">
        <v>0</v>
      </c>
      <c r="O164" s="6">
        <v>0</v>
      </c>
      <c r="P164" s="6">
        <v>14188877.699999999</v>
      </c>
      <c r="Q164" s="6">
        <v>0</v>
      </c>
      <c r="R164" s="7">
        <v>0.8499999946084531</v>
      </c>
      <c r="S164" s="6">
        <v>0</v>
      </c>
      <c r="T164" s="6">
        <v>2503919.6999999997</v>
      </c>
      <c r="U164" s="6">
        <v>2503919.6999999997</v>
      </c>
      <c r="V164" s="7">
        <v>0.1500000053915469</v>
      </c>
      <c r="W164" s="6">
        <v>0</v>
      </c>
      <c r="X164" s="7">
        <v>0</v>
      </c>
      <c r="Y164" s="6">
        <v>0</v>
      </c>
      <c r="Z164" s="7">
        <v>0</v>
      </c>
      <c r="AA164" s="6">
        <v>0</v>
      </c>
      <c r="AB164" s="7">
        <v>0</v>
      </c>
      <c r="AC164" s="8">
        <v>0</v>
      </c>
      <c r="AD164" s="8">
        <v>0</v>
      </c>
      <c r="AE164" s="8">
        <v>0</v>
      </c>
      <c r="AF164" s="8">
        <v>0</v>
      </c>
      <c r="AG164" s="8">
        <v>0</v>
      </c>
      <c r="AH164" s="8">
        <v>0</v>
      </c>
      <c r="AI164" s="8">
        <v>0</v>
      </c>
      <c r="AJ164" s="8">
        <v>0</v>
      </c>
      <c r="AK164" s="8">
        <v>0</v>
      </c>
      <c r="AL164" s="8">
        <v>0</v>
      </c>
      <c r="AM164" s="8">
        <v>0</v>
      </c>
      <c r="AN164" s="8">
        <v>0</v>
      </c>
      <c r="AO164" s="8">
        <v>0</v>
      </c>
      <c r="AP164" s="8">
        <v>0</v>
      </c>
      <c r="AQ164" s="8">
        <v>0</v>
      </c>
      <c r="AR164" s="8">
        <v>0</v>
      </c>
      <c r="AS164" s="8">
        <v>0</v>
      </c>
      <c r="AT164" s="8">
        <v>0</v>
      </c>
      <c r="AU164" s="8">
        <v>0</v>
      </c>
      <c r="AV164" s="8">
        <v>0</v>
      </c>
      <c r="AW164" s="8">
        <v>298137.33</v>
      </c>
      <c r="AX164" s="8">
        <v>298137.33</v>
      </c>
      <c r="AY164" s="8">
        <v>0</v>
      </c>
      <c r="AZ164" s="8">
        <v>298137.33</v>
      </c>
      <c r="BA164" s="8">
        <v>298137.33</v>
      </c>
      <c r="BB164" s="8">
        <v>2449397.1671519005</v>
      </c>
      <c r="BC164" s="8">
        <v>2747534.4971519005</v>
      </c>
      <c r="BD164" s="8">
        <v>2338327.0239480007</v>
      </c>
      <c r="BE164" s="8">
        <v>5085861.5210999008</v>
      </c>
      <c r="BF164" s="8">
        <v>2338327.0239480007</v>
      </c>
      <c r="BG164" s="8">
        <v>7424188.5450479016</v>
      </c>
      <c r="BH164" s="8">
        <v>2338327.0239480007</v>
      </c>
      <c r="BI164" s="8">
        <v>9762515.5689959023</v>
      </c>
      <c r="BJ164" s="8">
        <v>2338327.0239480007</v>
      </c>
      <c r="BK164" s="8">
        <v>12100842.592943903</v>
      </c>
      <c r="BL164" s="8">
        <v>1912660.6571641252</v>
      </c>
      <c r="BM164" s="8">
        <v>14013503.250108028</v>
      </c>
      <c r="BN164" s="8">
        <v>175375</v>
      </c>
      <c r="BO164" s="8">
        <v>14188878.250108028</v>
      </c>
      <c r="BP164" s="9" t="s">
        <v>537</v>
      </c>
    </row>
    <row r="165" spans="1:68" ht="24.95" hidden="1" customHeight="1" outlineLevel="1" x14ac:dyDescent="0.25">
      <c r="A165" s="2">
        <v>9</v>
      </c>
      <c r="B165" s="2">
        <v>9</v>
      </c>
      <c r="C165" s="3" t="s">
        <v>377</v>
      </c>
      <c r="D165" s="11" t="s">
        <v>399</v>
      </c>
      <c r="E165" s="5" t="s">
        <v>400</v>
      </c>
      <c r="F165" s="5" t="s">
        <v>403</v>
      </c>
      <c r="G165" s="5" t="s">
        <v>404</v>
      </c>
      <c r="H165" s="5" t="s">
        <v>58</v>
      </c>
      <c r="I165" s="5" t="s">
        <v>59</v>
      </c>
      <c r="J165" s="5" t="s">
        <v>397</v>
      </c>
      <c r="K165" s="5" t="s">
        <v>48</v>
      </c>
      <c r="L165" s="6">
        <v>38692398</v>
      </c>
      <c r="M165" s="6">
        <v>32888538</v>
      </c>
      <c r="N165" s="6">
        <v>0</v>
      </c>
      <c r="O165" s="6">
        <v>0</v>
      </c>
      <c r="P165" s="6">
        <v>32888538</v>
      </c>
      <c r="Q165" s="6">
        <v>0</v>
      </c>
      <c r="R165" s="7">
        <v>0.84999999224653899</v>
      </c>
      <c r="S165" s="6">
        <v>0</v>
      </c>
      <c r="T165" s="6">
        <v>5803860</v>
      </c>
      <c r="U165" s="6">
        <v>5803860</v>
      </c>
      <c r="V165" s="7">
        <v>0.15000000775346103</v>
      </c>
      <c r="W165" s="6">
        <v>0</v>
      </c>
      <c r="X165" s="7">
        <v>0</v>
      </c>
      <c r="Y165" s="6">
        <v>0</v>
      </c>
      <c r="Z165" s="7">
        <v>0</v>
      </c>
      <c r="AA165" s="6">
        <v>4900999</v>
      </c>
      <c r="AB165" s="7">
        <v>0.14901845135226138</v>
      </c>
      <c r="AC165" s="8">
        <v>0</v>
      </c>
      <c r="AD165" s="8">
        <v>0</v>
      </c>
      <c r="AE165" s="8">
        <v>0</v>
      </c>
      <c r="AF165" s="8">
        <v>0</v>
      </c>
      <c r="AG165" s="8">
        <v>0</v>
      </c>
      <c r="AH165" s="8">
        <v>0</v>
      </c>
      <c r="AI165" s="8">
        <v>0</v>
      </c>
      <c r="AJ165" s="8">
        <v>0</v>
      </c>
      <c r="AK165" s="8">
        <v>0</v>
      </c>
      <c r="AL165" s="8">
        <v>0</v>
      </c>
      <c r="AM165" s="8">
        <v>0</v>
      </c>
      <c r="AN165" s="8">
        <v>0</v>
      </c>
      <c r="AO165" s="8">
        <v>0</v>
      </c>
      <c r="AP165" s="8">
        <v>0</v>
      </c>
      <c r="AQ165" s="8">
        <v>0</v>
      </c>
      <c r="AR165" s="8">
        <v>0</v>
      </c>
      <c r="AS165" s="8">
        <v>0</v>
      </c>
      <c r="AT165" s="8">
        <v>0</v>
      </c>
      <c r="AU165" s="8">
        <v>0</v>
      </c>
      <c r="AV165" s="8">
        <v>0</v>
      </c>
      <c r="AW165" s="8">
        <v>236662.69500000001</v>
      </c>
      <c r="AX165" s="8">
        <v>236662.69500000001</v>
      </c>
      <c r="AY165" s="8">
        <v>0</v>
      </c>
      <c r="AZ165" s="8">
        <v>236662.69500000001</v>
      </c>
      <c r="BA165" s="8">
        <v>236662.69500000001</v>
      </c>
      <c r="BB165" s="8">
        <v>5378266.093138068</v>
      </c>
      <c r="BC165" s="8">
        <v>5614928.7881380683</v>
      </c>
      <c r="BD165" s="8">
        <v>5568525.1763654789</v>
      </c>
      <c r="BE165" s="8">
        <v>11183453.964503547</v>
      </c>
      <c r="BF165" s="8">
        <v>5568525.1763654789</v>
      </c>
      <c r="BG165" s="8">
        <v>16751979.140869025</v>
      </c>
      <c r="BH165" s="8">
        <v>5568525.1763654789</v>
      </c>
      <c r="BI165" s="8">
        <v>22320504.317234505</v>
      </c>
      <c r="BJ165" s="8">
        <v>5568525.1763654789</v>
      </c>
      <c r="BK165" s="8">
        <v>27889029.493599985</v>
      </c>
      <c r="BL165" s="8">
        <v>4581868.6963961599</v>
      </c>
      <c r="BM165" s="8">
        <v>32470898.189996146</v>
      </c>
      <c r="BN165" s="8">
        <v>417639.3672154111</v>
      </c>
      <c r="BO165" s="8">
        <v>32888537.557211556</v>
      </c>
      <c r="BP165" s="9" t="s">
        <v>538</v>
      </c>
    </row>
    <row r="166" spans="1:68" ht="84.95" customHeight="1" collapsed="1" x14ac:dyDescent="0.25">
      <c r="A166" s="2">
        <v>9</v>
      </c>
      <c r="B166" s="2">
        <v>9</v>
      </c>
      <c r="C166" s="2" t="s">
        <v>377</v>
      </c>
      <c r="D166" s="23" t="s">
        <v>518</v>
      </c>
      <c r="E166" s="5" t="s">
        <v>400</v>
      </c>
      <c r="F166" s="2"/>
      <c r="G166" s="9"/>
      <c r="H166" s="2"/>
      <c r="I166" s="2"/>
      <c r="J166" s="2" t="s">
        <v>397</v>
      </c>
      <c r="K166" s="2" t="s">
        <v>48</v>
      </c>
      <c r="L166" s="8">
        <v>55385195.399999999</v>
      </c>
      <c r="M166" s="8">
        <v>47077415.700000003</v>
      </c>
      <c r="N166" s="8">
        <v>0</v>
      </c>
      <c r="O166" s="8">
        <v>0</v>
      </c>
      <c r="P166" s="8">
        <v>47077415.700000003</v>
      </c>
      <c r="Q166" s="8">
        <v>0</v>
      </c>
      <c r="R166" s="10">
        <v>0.84999999295840711</v>
      </c>
      <c r="S166" s="8">
        <v>0</v>
      </c>
      <c r="T166" s="8">
        <v>8307779.6999999993</v>
      </c>
      <c r="U166" s="8">
        <v>8307779.6999999993</v>
      </c>
      <c r="V166" s="10">
        <v>0.15000000704159291</v>
      </c>
      <c r="W166" s="8">
        <v>0</v>
      </c>
      <c r="X166" s="10">
        <v>0</v>
      </c>
      <c r="Y166" s="8">
        <v>0</v>
      </c>
      <c r="Z166" s="10">
        <v>0</v>
      </c>
      <c r="AA166" s="8">
        <v>4900999</v>
      </c>
      <c r="AB166" s="10">
        <v>0.10410509853029166</v>
      </c>
      <c r="AC166" s="8">
        <v>0</v>
      </c>
      <c r="AD166" s="8">
        <v>0</v>
      </c>
      <c r="AE166" s="8">
        <v>0</v>
      </c>
      <c r="AF166" s="8">
        <v>0</v>
      </c>
      <c r="AG166" s="8">
        <v>0</v>
      </c>
      <c r="AH166" s="8">
        <v>0</v>
      </c>
      <c r="AI166" s="8">
        <v>0</v>
      </c>
      <c r="AJ166" s="8">
        <v>0</v>
      </c>
      <c r="AK166" s="8">
        <v>0</v>
      </c>
      <c r="AL166" s="8">
        <v>0</v>
      </c>
      <c r="AM166" s="8">
        <v>0</v>
      </c>
      <c r="AN166" s="8">
        <v>0</v>
      </c>
      <c r="AO166" s="8">
        <v>0</v>
      </c>
      <c r="AP166" s="8">
        <v>0</v>
      </c>
      <c r="AQ166" s="8">
        <v>0</v>
      </c>
      <c r="AR166" s="8">
        <v>0</v>
      </c>
      <c r="AS166" s="8">
        <v>0</v>
      </c>
      <c r="AT166" s="8">
        <v>0</v>
      </c>
      <c r="AU166" s="8">
        <v>0</v>
      </c>
      <c r="AV166" s="8">
        <v>0</v>
      </c>
      <c r="AW166" s="8">
        <v>534800.02500000002</v>
      </c>
      <c r="AX166" s="8">
        <v>534800.02500000002</v>
      </c>
      <c r="AY166" s="8">
        <v>0</v>
      </c>
      <c r="AZ166" s="8">
        <v>534800.02500000002</v>
      </c>
      <c r="BA166" s="8">
        <v>534800.02500000002</v>
      </c>
      <c r="BB166" s="8">
        <v>7827663.2602899689</v>
      </c>
      <c r="BC166" s="8">
        <v>8362463.2852899693</v>
      </c>
      <c r="BD166" s="8">
        <v>7906852.2003134796</v>
      </c>
      <c r="BE166" s="8">
        <v>16269315.485603448</v>
      </c>
      <c r="BF166" s="8">
        <v>7906852.2003134796</v>
      </c>
      <c r="BG166" s="8">
        <v>24176167.685916927</v>
      </c>
      <c r="BH166" s="8">
        <v>7906852.2003134796</v>
      </c>
      <c r="BI166" s="8">
        <v>32083019.886230409</v>
      </c>
      <c r="BJ166" s="8">
        <v>7906852.2003134796</v>
      </c>
      <c r="BK166" s="8">
        <v>39989872.086543888</v>
      </c>
      <c r="BL166" s="8">
        <v>6494529.3535602856</v>
      </c>
      <c r="BM166" s="8">
        <v>46484401.440104172</v>
      </c>
      <c r="BN166" s="8">
        <v>593014.36721541104</v>
      </c>
      <c r="BO166" s="8">
        <v>47077415.807319582</v>
      </c>
      <c r="BP166" s="9"/>
    </row>
    <row r="167" spans="1:68" ht="84.95" customHeight="1" x14ac:dyDescent="0.25">
      <c r="A167" s="2">
        <v>9</v>
      </c>
      <c r="B167" s="2">
        <v>9</v>
      </c>
      <c r="C167" s="2" t="s">
        <v>377</v>
      </c>
      <c r="D167" s="23" t="s">
        <v>519</v>
      </c>
      <c r="E167" s="5" t="s">
        <v>405</v>
      </c>
      <c r="F167" s="5" t="s">
        <v>58</v>
      </c>
      <c r="G167" s="5" t="s">
        <v>58</v>
      </c>
      <c r="H167" s="5" t="s">
        <v>58</v>
      </c>
      <c r="I167" s="5" t="s">
        <v>64</v>
      </c>
      <c r="J167" s="5" t="s">
        <v>397</v>
      </c>
      <c r="K167" s="5" t="s">
        <v>48</v>
      </c>
      <c r="L167" s="6">
        <v>9960103</v>
      </c>
      <c r="M167" s="6">
        <v>8466087</v>
      </c>
      <c r="N167" s="6">
        <v>0</v>
      </c>
      <c r="O167" s="6">
        <v>0</v>
      </c>
      <c r="P167" s="6">
        <v>8466087</v>
      </c>
      <c r="Q167" s="6">
        <v>0</v>
      </c>
      <c r="R167" s="7">
        <v>0.84999994477968754</v>
      </c>
      <c r="S167" s="6">
        <v>0</v>
      </c>
      <c r="T167" s="6">
        <v>1494016</v>
      </c>
      <c r="U167" s="6">
        <v>1494016</v>
      </c>
      <c r="V167" s="7">
        <v>0.15000005522031248</v>
      </c>
      <c r="W167" s="6">
        <v>0</v>
      </c>
      <c r="X167" s="7">
        <v>0</v>
      </c>
      <c r="Y167" s="6">
        <v>0</v>
      </c>
      <c r="Z167" s="7">
        <v>0</v>
      </c>
      <c r="AA167" s="6">
        <v>0</v>
      </c>
      <c r="AB167" s="7">
        <v>0</v>
      </c>
      <c r="AC167" s="8">
        <v>0</v>
      </c>
      <c r="AD167" s="8">
        <v>0</v>
      </c>
      <c r="AE167" s="8">
        <v>0</v>
      </c>
      <c r="AF167" s="8">
        <v>0</v>
      </c>
      <c r="AG167" s="8">
        <v>0</v>
      </c>
      <c r="AH167" s="8">
        <v>0</v>
      </c>
      <c r="AI167" s="8">
        <v>0</v>
      </c>
      <c r="AJ167" s="8">
        <v>0</v>
      </c>
      <c r="AK167" s="8">
        <v>0</v>
      </c>
      <c r="AL167" s="8">
        <v>0</v>
      </c>
      <c r="AM167" s="8">
        <v>0</v>
      </c>
      <c r="AN167" s="8">
        <v>0</v>
      </c>
      <c r="AO167" s="8">
        <v>0</v>
      </c>
      <c r="AP167" s="8">
        <v>0</v>
      </c>
      <c r="AQ167" s="8">
        <v>0</v>
      </c>
      <c r="AR167" s="8">
        <v>0</v>
      </c>
      <c r="AS167" s="8">
        <v>0</v>
      </c>
      <c r="AT167" s="8">
        <v>0</v>
      </c>
      <c r="AU167" s="8">
        <v>0</v>
      </c>
      <c r="AV167" s="8">
        <v>0</v>
      </c>
      <c r="AW167" s="8">
        <v>0</v>
      </c>
      <c r="AX167" s="8">
        <v>0</v>
      </c>
      <c r="AY167" s="8">
        <v>133417.53</v>
      </c>
      <c r="AZ167" s="8">
        <v>133417.53</v>
      </c>
      <c r="BA167" s="8">
        <v>133417.53</v>
      </c>
      <c r="BB167" s="8">
        <v>1505956.2722800002</v>
      </c>
      <c r="BC167" s="8">
        <v>1639373.8022800002</v>
      </c>
      <c r="BD167" s="8">
        <v>1395211.1376000002</v>
      </c>
      <c r="BE167" s="8">
        <v>3034584.9398800004</v>
      </c>
      <c r="BF167" s="8">
        <v>1395211.1376000002</v>
      </c>
      <c r="BG167" s="8">
        <v>4429796.0774800004</v>
      </c>
      <c r="BH167" s="8">
        <v>1395211.1376000002</v>
      </c>
      <c r="BI167" s="8">
        <v>5825007.2150800005</v>
      </c>
      <c r="BJ167" s="8">
        <v>1395211.1376000002</v>
      </c>
      <c r="BK167" s="8">
        <v>7220218.3526800005</v>
      </c>
      <c r="BL167" s="8">
        <v>1141227.7643721262</v>
      </c>
      <c r="BM167" s="8">
        <v>8361446.1170521267</v>
      </c>
      <c r="BN167" s="8">
        <v>104640.83532</v>
      </c>
      <c r="BO167" s="8">
        <v>8466086.9523721263</v>
      </c>
      <c r="BP167" s="9" t="s">
        <v>539</v>
      </c>
    </row>
    <row r="168" spans="1:68" ht="84.95" customHeight="1" x14ac:dyDescent="0.25">
      <c r="A168" s="2">
        <v>9</v>
      </c>
      <c r="B168" s="2">
        <v>9</v>
      </c>
      <c r="C168" s="2" t="s">
        <v>377</v>
      </c>
      <c r="D168" s="23" t="s">
        <v>520</v>
      </c>
      <c r="E168" s="5" t="s">
        <v>406</v>
      </c>
      <c r="F168" s="5" t="s">
        <v>58</v>
      </c>
      <c r="G168" s="5" t="s">
        <v>58</v>
      </c>
      <c r="H168" s="5" t="s">
        <v>58</v>
      </c>
      <c r="I168" s="5" t="s">
        <v>64</v>
      </c>
      <c r="J168" s="5" t="s">
        <v>397</v>
      </c>
      <c r="K168" s="5" t="s">
        <v>48</v>
      </c>
      <c r="L168" s="6">
        <v>22765950</v>
      </c>
      <c r="M168" s="6">
        <v>19351057</v>
      </c>
      <c r="N168" s="6">
        <v>0</v>
      </c>
      <c r="O168" s="6">
        <v>0</v>
      </c>
      <c r="P168" s="6">
        <v>19351057</v>
      </c>
      <c r="Q168" s="6">
        <v>0</v>
      </c>
      <c r="R168" s="7">
        <v>0.84999997803737604</v>
      </c>
      <c r="S168" s="6">
        <v>0</v>
      </c>
      <c r="T168" s="6">
        <v>3414893</v>
      </c>
      <c r="U168" s="6">
        <v>3414893</v>
      </c>
      <c r="V168" s="7">
        <v>0.15000002196262402</v>
      </c>
      <c r="W168" s="6">
        <v>0</v>
      </c>
      <c r="X168" s="7">
        <v>0</v>
      </c>
      <c r="Y168" s="6">
        <v>0</v>
      </c>
      <c r="Z168" s="7">
        <v>0</v>
      </c>
      <c r="AA168" s="6">
        <v>0</v>
      </c>
      <c r="AB168" s="7">
        <v>0</v>
      </c>
      <c r="AC168" s="8">
        <v>0</v>
      </c>
      <c r="AD168" s="8">
        <v>0</v>
      </c>
      <c r="AE168" s="8">
        <v>0</v>
      </c>
      <c r="AF168" s="8">
        <v>0</v>
      </c>
      <c r="AG168" s="8">
        <v>0</v>
      </c>
      <c r="AH168" s="8">
        <v>0</v>
      </c>
      <c r="AI168" s="8">
        <v>0</v>
      </c>
      <c r="AJ168" s="8">
        <v>0</v>
      </c>
      <c r="AK168" s="8">
        <v>0</v>
      </c>
      <c r="AL168" s="8">
        <v>0</v>
      </c>
      <c r="AM168" s="8">
        <v>0</v>
      </c>
      <c r="AN168" s="8">
        <v>0</v>
      </c>
      <c r="AO168" s="8">
        <v>0</v>
      </c>
      <c r="AP168" s="8">
        <v>0</v>
      </c>
      <c r="AQ168" s="8">
        <v>0</v>
      </c>
      <c r="AR168" s="8">
        <v>0</v>
      </c>
      <c r="AS168" s="8">
        <v>0</v>
      </c>
      <c r="AT168" s="8">
        <v>0</v>
      </c>
      <c r="AU168" s="8">
        <v>0</v>
      </c>
      <c r="AV168" s="8">
        <v>0</v>
      </c>
      <c r="AW168" s="8">
        <v>0</v>
      </c>
      <c r="AX168" s="8">
        <v>0</v>
      </c>
      <c r="AY168" s="8">
        <v>325125</v>
      </c>
      <c r="AZ168" s="8">
        <v>325125</v>
      </c>
      <c r="BA168" s="8">
        <v>325125</v>
      </c>
      <c r="BB168" s="8">
        <v>3264770.8172242134</v>
      </c>
      <c r="BC168" s="8">
        <v>3589895.8172242134</v>
      </c>
      <c r="BD168" s="8">
        <v>2355536.4291367508</v>
      </c>
      <c r="BE168" s="8">
        <v>5945432.2463609641</v>
      </c>
      <c r="BF168" s="8">
        <v>4347772.8461605851</v>
      </c>
      <c r="BG168" s="8">
        <v>10293205.092521548</v>
      </c>
      <c r="BH168" s="8">
        <v>3577676.3638086324</v>
      </c>
      <c r="BI168" s="8">
        <v>13870881.45633018</v>
      </c>
      <c r="BJ168" s="8">
        <v>3380501.5289033107</v>
      </c>
      <c r="BK168" s="8">
        <v>17251382.985233489</v>
      </c>
      <c r="BL168" s="8">
        <v>1917618.6819705258</v>
      </c>
      <c r="BM168" s="8">
        <v>19169001.667204015</v>
      </c>
      <c r="BN168" s="8">
        <v>182055.33279598478</v>
      </c>
      <c r="BO168" s="8">
        <v>19351057</v>
      </c>
      <c r="BP168" s="9" t="s">
        <v>540</v>
      </c>
    </row>
    <row r="169" spans="1:68" ht="24.95" hidden="1" customHeight="1" outlineLevel="1" x14ac:dyDescent="0.25">
      <c r="A169" s="2">
        <v>9</v>
      </c>
      <c r="B169" s="2">
        <v>9</v>
      </c>
      <c r="C169" s="3" t="s">
        <v>407</v>
      </c>
      <c r="D169" s="11" t="s">
        <v>408</v>
      </c>
      <c r="E169" s="5" t="s">
        <v>409</v>
      </c>
      <c r="F169" s="5" t="s">
        <v>410</v>
      </c>
      <c r="G169" s="5" t="s">
        <v>411</v>
      </c>
      <c r="H169" s="5" t="s">
        <v>58</v>
      </c>
      <c r="I169" s="5" t="s">
        <v>64</v>
      </c>
      <c r="J169" s="5" t="s">
        <v>258</v>
      </c>
      <c r="K169" s="5" t="s">
        <v>47</v>
      </c>
      <c r="L169" s="6">
        <v>44441977</v>
      </c>
      <c r="M169" s="6">
        <v>37775681</v>
      </c>
      <c r="N169" s="6">
        <v>0</v>
      </c>
      <c r="O169" s="6">
        <v>37775681</v>
      </c>
      <c r="P169" s="6">
        <v>0</v>
      </c>
      <c r="Q169" s="6">
        <v>0</v>
      </c>
      <c r="R169" s="7">
        <v>0.85000001237568712</v>
      </c>
      <c r="S169" s="6">
        <v>0</v>
      </c>
      <c r="T169" s="6">
        <v>6666296</v>
      </c>
      <c r="U169" s="6">
        <v>4188081</v>
      </c>
      <c r="V169" s="7">
        <v>9.4237054305662413E-2</v>
      </c>
      <c r="W169" s="6">
        <v>2478215</v>
      </c>
      <c r="X169" s="7">
        <v>5.5762933318650516E-2</v>
      </c>
      <c r="Y169" s="6">
        <v>0</v>
      </c>
      <c r="Z169" s="7">
        <v>0</v>
      </c>
      <c r="AA169" s="6">
        <v>2515517.0000000009</v>
      </c>
      <c r="AB169" s="7">
        <v>6.6590910697281694E-2</v>
      </c>
      <c r="AC169" s="8">
        <v>0</v>
      </c>
      <c r="AD169" s="8">
        <v>0</v>
      </c>
      <c r="AE169" s="8">
        <v>0</v>
      </c>
      <c r="AF169" s="8">
        <v>0</v>
      </c>
      <c r="AG169" s="8">
        <v>0</v>
      </c>
      <c r="AH169" s="8">
        <v>0</v>
      </c>
      <c r="AI169" s="8">
        <v>0</v>
      </c>
      <c r="AJ169" s="8">
        <v>0</v>
      </c>
      <c r="AK169" s="8">
        <v>0</v>
      </c>
      <c r="AL169" s="8">
        <v>0</v>
      </c>
      <c r="AM169" s="8">
        <v>0</v>
      </c>
      <c r="AN169" s="8">
        <v>0</v>
      </c>
      <c r="AO169" s="8">
        <v>0</v>
      </c>
      <c r="AP169" s="8">
        <v>0</v>
      </c>
      <c r="AQ169" s="8">
        <v>0</v>
      </c>
      <c r="AR169" s="8">
        <v>0</v>
      </c>
      <c r="AS169" s="8">
        <v>0</v>
      </c>
      <c r="AT169" s="8">
        <v>0</v>
      </c>
      <c r="AU169" s="8">
        <v>0</v>
      </c>
      <c r="AV169" s="8">
        <v>0</v>
      </c>
      <c r="AW169" s="8">
        <v>0</v>
      </c>
      <c r="AX169" s="8">
        <v>0</v>
      </c>
      <c r="AY169" s="8">
        <v>0</v>
      </c>
      <c r="AZ169" s="8">
        <v>0</v>
      </c>
      <c r="BA169" s="8">
        <v>0</v>
      </c>
      <c r="BB169" s="8">
        <v>900197.67531805183</v>
      </c>
      <c r="BC169" s="8">
        <v>900197.67531805183</v>
      </c>
      <c r="BD169" s="8">
        <v>4520095.0722488845</v>
      </c>
      <c r="BE169" s="8">
        <v>5420292.7475669365</v>
      </c>
      <c r="BF169" s="8">
        <v>10379279.196417138</v>
      </c>
      <c r="BG169" s="8">
        <v>15799571.943984075</v>
      </c>
      <c r="BH169" s="8">
        <v>13070870.245618112</v>
      </c>
      <c r="BI169" s="8">
        <v>28870442.189602189</v>
      </c>
      <c r="BJ169" s="8">
        <v>8905238.8103978112</v>
      </c>
      <c r="BK169" s="8">
        <v>37775681</v>
      </c>
      <c r="BL169" s="8">
        <v>0</v>
      </c>
      <c r="BM169" s="8">
        <v>37775681</v>
      </c>
      <c r="BN169" s="8">
        <v>0</v>
      </c>
      <c r="BO169" s="8">
        <v>37775681</v>
      </c>
      <c r="BP169" s="9" t="s">
        <v>412</v>
      </c>
    </row>
    <row r="170" spans="1:68" ht="24.95" hidden="1" customHeight="1" outlineLevel="1" x14ac:dyDescent="0.25">
      <c r="A170" s="2">
        <v>9</v>
      </c>
      <c r="B170" s="2">
        <v>9</v>
      </c>
      <c r="C170" s="3" t="s">
        <v>407</v>
      </c>
      <c r="D170" s="11" t="s">
        <v>408</v>
      </c>
      <c r="E170" s="5" t="s">
        <v>409</v>
      </c>
      <c r="F170" s="5" t="s">
        <v>413</v>
      </c>
      <c r="G170" s="5" t="s">
        <v>414</v>
      </c>
      <c r="H170" s="5" t="s">
        <v>58</v>
      </c>
      <c r="I170" s="5" t="s">
        <v>64</v>
      </c>
      <c r="J170" s="5" t="s">
        <v>258</v>
      </c>
      <c r="K170" s="5" t="s">
        <v>47</v>
      </c>
      <c r="L170" s="6">
        <v>4077075</v>
      </c>
      <c r="M170" s="6">
        <v>3465513</v>
      </c>
      <c r="N170" s="6">
        <v>0</v>
      </c>
      <c r="O170" s="6">
        <v>3465513</v>
      </c>
      <c r="P170" s="6">
        <v>0</v>
      </c>
      <c r="Q170" s="6">
        <v>0</v>
      </c>
      <c r="R170" s="7">
        <v>0.84999981604459074</v>
      </c>
      <c r="S170" s="6">
        <v>0</v>
      </c>
      <c r="T170" s="6">
        <v>611562</v>
      </c>
      <c r="U170" s="6">
        <v>611562</v>
      </c>
      <c r="V170" s="7">
        <v>0.15000018395540921</v>
      </c>
      <c r="W170" s="6">
        <v>0</v>
      </c>
      <c r="X170" s="7">
        <v>0</v>
      </c>
      <c r="Y170" s="6">
        <v>0</v>
      </c>
      <c r="Z170" s="7">
        <v>0</v>
      </c>
      <c r="AA170" s="6">
        <v>0</v>
      </c>
      <c r="AB170" s="7">
        <v>0</v>
      </c>
      <c r="AC170" s="8">
        <v>0</v>
      </c>
      <c r="AD170" s="8">
        <v>0</v>
      </c>
      <c r="AE170" s="8">
        <v>0</v>
      </c>
      <c r="AF170" s="8">
        <v>0</v>
      </c>
      <c r="AG170" s="8">
        <v>0</v>
      </c>
      <c r="AH170" s="8">
        <v>0</v>
      </c>
      <c r="AI170" s="8">
        <v>0</v>
      </c>
      <c r="AJ170" s="8">
        <v>0</v>
      </c>
      <c r="AK170" s="8">
        <v>34655.172499990804</v>
      </c>
      <c r="AL170" s="8">
        <v>34655.172499990804</v>
      </c>
      <c r="AM170" s="8">
        <v>0</v>
      </c>
      <c r="AN170" s="8">
        <v>34655.172499990804</v>
      </c>
      <c r="AO170" s="8">
        <v>0</v>
      </c>
      <c r="AP170" s="8">
        <v>34655.172499990804</v>
      </c>
      <c r="AQ170" s="8">
        <v>0</v>
      </c>
      <c r="AR170" s="8">
        <v>34655.172499990804</v>
      </c>
      <c r="AS170" s="8">
        <v>0</v>
      </c>
      <c r="AT170" s="8">
        <v>34655.172499990804</v>
      </c>
      <c r="AU170" s="8">
        <v>0</v>
      </c>
      <c r="AV170" s="8">
        <v>34655.172499990804</v>
      </c>
      <c r="AW170" s="8">
        <v>311896.55249991722</v>
      </c>
      <c r="AX170" s="8">
        <v>346551.72499990801</v>
      </c>
      <c r="AY170" s="8">
        <v>0</v>
      </c>
      <c r="AZ170" s="8">
        <v>346551.72499990801</v>
      </c>
      <c r="BA170" s="8">
        <v>346551.72499990801</v>
      </c>
      <c r="BB170" s="8">
        <v>866378.46249995392</v>
      </c>
      <c r="BC170" s="8">
        <v>1212930.1874998619</v>
      </c>
      <c r="BD170" s="8">
        <v>1999599.9172502344</v>
      </c>
      <c r="BE170" s="8">
        <v>3212530.1047500963</v>
      </c>
      <c r="BF170" s="8">
        <v>252982.89524990341</v>
      </c>
      <c r="BG170" s="8">
        <v>3465512.9999999995</v>
      </c>
      <c r="BH170" s="8">
        <v>0</v>
      </c>
      <c r="BI170" s="8">
        <v>3465512.9999999995</v>
      </c>
      <c r="BJ170" s="8">
        <v>0</v>
      </c>
      <c r="BK170" s="8">
        <v>3465512.9999999995</v>
      </c>
      <c r="BL170" s="8">
        <v>0</v>
      </c>
      <c r="BM170" s="8">
        <v>3465512.9999999995</v>
      </c>
      <c r="BN170" s="8">
        <v>0</v>
      </c>
      <c r="BO170" s="8">
        <v>3465512.9999999995</v>
      </c>
      <c r="BP170" s="9" t="s">
        <v>415</v>
      </c>
    </row>
    <row r="171" spans="1:68" ht="84.95" customHeight="1" collapsed="1" x14ac:dyDescent="0.25">
      <c r="A171" s="2">
        <v>9</v>
      </c>
      <c r="B171" s="2">
        <v>9</v>
      </c>
      <c r="C171" s="2" t="s">
        <v>407</v>
      </c>
      <c r="D171" s="23" t="s">
        <v>521</v>
      </c>
      <c r="E171" s="5" t="s">
        <v>409</v>
      </c>
      <c r="F171" s="2"/>
      <c r="G171" s="9"/>
      <c r="H171" s="2"/>
      <c r="I171" s="2"/>
      <c r="J171" s="2" t="s">
        <v>258</v>
      </c>
      <c r="K171" s="2" t="s">
        <v>47</v>
      </c>
      <c r="L171" s="8">
        <v>48519052</v>
      </c>
      <c r="M171" s="8">
        <v>41241194</v>
      </c>
      <c r="N171" s="8">
        <v>0</v>
      </c>
      <c r="O171" s="8">
        <v>41241194</v>
      </c>
      <c r="P171" s="8">
        <v>0</v>
      </c>
      <c r="Q171" s="8">
        <v>0</v>
      </c>
      <c r="R171" s="10">
        <v>0.84999999587790787</v>
      </c>
      <c r="S171" s="8">
        <v>0</v>
      </c>
      <c r="T171" s="8">
        <v>7277858</v>
      </c>
      <c r="U171" s="8">
        <v>4799643</v>
      </c>
      <c r="V171" s="10">
        <v>9.8922851996366287E-2</v>
      </c>
      <c r="W171" s="8">
        <v>2478215</v>
      </c>
      <c r="X171" s="10">
        <v>5.1077152125725785E-2</v>
      </c>
      <c r="Y171" s="8">
        <v>0</v>
      </c>
      <c r="Z171" s="10">
        <v>0</v>
      </c>
      <c r="AA171" s="8">
        <v>2515517.0000000009</v>
      </c>
      <c r="AB171" s="10">
        <v>6.099525149538592E-2</v>
      </c>
      <c r="AC171" s="8">
        <v>0</v>
      </c>
      <c r="AD171" s="8">
        <v>0</v>
      </c>
      <c r="AE171" s="8">
        <v>0</v>
      </c>
      <c r="AF171" s="8">
        <v>0</v>
      </c>
      <c r="AG171" s="8">
        <v>0</v>
      </c>
      <c r="AH171" s="8">
        <v>0</v>
      </c>
      <c r="AI171" s="8">
        <v>0</v>
      </c>
      <c r="AJ171" s="8">
        <v>0</v>
      </c>
      <c r="AK171" s="8">
        <v>34655.172499990804</v>
      </c>
      <c r="AL171" s="8">
        <v>34655.172499990804</v>
      </c>
      <c r="AM171" s="8">
        <v>0</v>
      </c>
      <c r="AN171" s="8">
        <v>34655.172499990804</v>
      </c>
      <c r="AO171" s="8">
        <v>0</v>
      </c>
      <c r="AP171" s="8">
        <v>34655.172499990804</v>
      </c>
      <c r="AQ171" s="8">
        <v>0</v>
      </c>
      <c r="AR171" s="8">
        <v>34655.172499990804</v>
      </c>
      <c r="AS171" s="8">
        <v>0</v>
      </c>
      <c r="AT171" s="8">
        <v>34655.172499990804</v>
      </c>
      <c r="AU171" s="8">
        <v>0</v>
      </c>
      <c r="AV171" s="8">
        <v>34655.172499990804</v>
      </c>
      <c r="AW171" s="8">
        <v>311896.55249991722</v>
      </c>
      <c r="AX171" s="8">
        <v>346551.72499990801</v>
      </c>
      <c r="AY171" s="8">
        <v>0</v>
      </c>
      <c r="AZ171" s="8">
        <v>346551.72499990801</v>
      </c>
      <c r="BA171" s="8">
        <v>346551.72499990801</v>
      </c>
      <c r="BB171" s="8">
        <v>1766576.1378180059</v>
      </c>
      <c r="BC171" s="8">
        <v>2113127.8628179138</v>
      </c>
      <c r="BD171" s="8">
        <v>6519694.9894991191</v>
      </c>
      <c r="BE171" s="8">
        <v>8632822.8523170333</v>
      </c>
      <c r="BF171" s="8">
        <v>10632262.091667041</v>
      </c>
      <c r="BG171" s="8">
        <v>19265084.943984073</v>
      </c>
      <c r="BH171" s="8">
        <v>13070870.245618112</v>
      </c>
      <c r="BI171" s="8">
        <v>32335955.189602189</v>
      </c>
      <c r="BJ171" s="8">
        <v>8905238.8103978112</v>
      </c>
      <c r="BK171" s="8">
        <v>41241194</v>
      </c>
      <c r="BL171" s="8">
        <v>0</v>
      </c>
      <c r="BM171" s="8">
        <v>41241194</v>
      </c>
      <c r="BN171" s="8">
        <v>0</v>
      </c>
      <c r="BO171" s="8">
        <v>41241194</v>
      </c>
      <c r="BP171" s="9"/>
    </row>
    <row r="172" spans="1:68" ht="84.95" customHeight="1" x14ac:dyDescent="0.25">
      <c r="A172" s="2">
        <v>9</v>
      </c>
      <c r="B172" s="2">
        <v>9</v>
      </c>
      <c r="C172" s="2" t="s">
        <v>407</v>
      </c>
      <c r="D172" s="23" t="s">
        <v>522</v>
      </c>
      <c r="E172" s="5" t="s">
        <v>416</v>
      </c>
      <c r="F172" s="5" t="s">
        <v>58</v>
      </c>
      <c r="G172" s="5" t="s">
        <v>58</v>
      </c>
      <c r="H172" s="5" t="s">
        <v>58</v>
      </c>
      <c r="I172" s="5" t="s">
        <v>64</v>
      </c>
      <c r="J172" s="5" t="s">
        <v>397</v>
      </c>
      <c r="K172" s="5" t="s">
        <v>47</v>
      </c>
      <c r="L172" s="6">
        <v>178983828</v>
      </c>
      <c r="M172" s="6">
        <v>152136253</v>
      </c>
      <c r="N172" s="6">
        <v>0</v>
      </c>
      <c r="O172" s="6">
        <v>152136253</v>
      </c>
      <c r="P172" s="6">
        <v>0</v>
      </c>
      <c r="Q172" s="6">
        <v>0</v>
      </c>
      <c r="R172" s="7">
        <v>0.84999999553032246</v>
      </c>
      <c r="S172" s="6">
        <v>0</v>
      </c>
      <c r="T172" s="6">
        <v>26847575</v>
      </c>
      <c r="U172" s="6">
        <v>16199965</v>
      </c>
      <c r="V172" s="7">
        <v>9.0510775085221665E-2</v>
      </c>
      <c r="W172" s="6">
        <v>0</v>
      </c>
      <c r="X172" s="7">
        <v>0</v>
      </c>
      <c r="Y172" s="6">
        <v>10647610</v>
      </c>
      <c r="Z172" s="7">
        <v>5.9489229384455895E-2</v>
      </c>
      <c r="AA172" s="6">
        <v>9279587</v>
      </c>
      <c r="AB172" s="7">
        <v>6.0995238261849397E-2</v>
      </c>
      <c r="AC172" s="8">
        <v>0</v>
      </c>
      <c r="AD172" s="8">
        <v>0</v>
      </c>
      <c r="AE172" s="8">
        <v>0</v>
      </c>
      <c r="AF172" s="8">
        <v>0</v>
      </c>
      <c r="AG172" s="8">
        <v>0</v>
      </c>
      <c r="AH172" s="8">
        <v>0</v>
      </c>
      <c r="AI172" s="8">
        <v>0</v>
      </c>
      <c r="AJ172" s="8">
        <v>0</v>
      </c>
      <c r="AK172" s="8">
        <v>0</v>
      </c>
      <c r="AL172" s="8">
        <v>0</v>
      </c>
      <c r="AM172" s="8">
        <v>0</v>
      </c>
      <c r="AN172" s="8">
        <v>0</v>
      </c>
      <c r="AO172" s="8">
        <v>0</v>
      </c>
      <c r="AP172" s="8">
        <v>0</v>
      </c>
      <c r="AQ172" s="8">
        <v>0</v>
      </c>
      <c r="AR172" s="8">
        <v>0</v>
      </c>
      <c r="AS172" s="8">
        <v>0</v>
      </c>
      <c r="AT172" s="8">
        <v>0</v>
      </c>
      <c r="AU172" s="8">
        <v>0</v>
      </c>
      <c r="AV172" s="8">
        <v>0</v>
      </c>
      <c r="AW172" s="8">
        <v>0</v>
      </c>
      <c r="AX172" s="8">
        <v>0</v>
      </c>
      <c r="AY172" s="8">
        <v>0</v>
      </c>
      <c r="AZ172" s="8">
        <v>0</v>
      </c>
      <c r="BA172" s="8">
        <v>0</v>
      </c>
      <c r="BB172" s="8">
        <v>19067942.27485726</v>
      </c>
      <c r="BC172" s="8">
        <v>19067942.27485726</v>
      </c>
      <c r="BD172" s="8">
        <v>27903859.468738753</v>
      </c>
      <c r="BE172" s="8">
        <v>46971801.743596017</v>
      </c>
      <c r="BF172" s="8">
        <v>28330157.687730275</v>
      </c>
      <c r="BG172" s="8">
        <v>75301959.4313263</v>
      </c>
      <c r="BH172" s="8">
        <v>28327853.22382718</v>
      </c>
      <c r="BI172" s="8">
        <v>103629812.65515348</v>
      </c>
      <c r="BJ172" s="8">
        <v>26297018.147963364</v>
      </c>
      <c r="BK172" s="8">
        <v>129926830.80311684</v>
      </c>
      <c r="BL172" s="8">
        <v>13853976.741220508</v>
      </c>
      <c r="BM172" s="8">
        <v>143780807.54433736</v>
      </c>
      <c r="BN172" s="8">
        <v>8355445.2635664316</v>
      </c>
      <c r="BO172" s="8">
        <v>152136252.8079038</v>
      </c>
      <c r="BP172" s="9" t="s">
        <v>541</v>
      </c>
    </row>
    <row r="173" spans="1:68" ht="24.95" hidden="1" customHeight="1" outlineLevel="1" x14ac:dyDescent="0.25">
      <c r="A173" s="2">
        <v>10</v>
      </c>
      <c r="B173" s="2">
        <v>12</v>
      </c>
      <c r="C173" s="3" t="s">
        <v>52</v>
      </c>
      <c r="D173" s="11" t="s">
        <v>417</v>
      </c>
      <c r="E173" s="5" t="s">
        <v>418</v>
      </c>
      <c r="F173" s="5" t="s">
        <v>58</v>
      </c>
      <c r="G173" s="5" t="s">
        <v>58</v>
      </c>
      <c r="H173" s="5">
        <v>1</v>
      </c>
      <c r="I173" s="5" t="s">
        <v>64</v>
      </c>
      <c r="J173" s="5" t="s">
        <v>419</v>
      </c>
      <c r="K173" s="5" t="s">
        <v>48</v>
      </c>
      <c r="L173" s="6">
        <v>4500000</v>
      </c>
      <c r="M173" s="6">
        <v>3825000</v>
      </c>
      <c r="N173" s="6">
        <v>0</v>
      </c>
      <c r="O173" s="6">
        <v>0</v>
      </c>
      <c r="P173" s="6">
        <v>3825000</v>
      </c>
      <c r="Q173" s="6">
        <v>0</v>
      </c>
      <c r="R173" s="7">
        <v>0.85</v>
      </c>
      <c r="S173" s="6">
        <v>0</v>
      </c>
      <c r="T173" s="6">
        <v>675000</v>
      </c>
      <c r="U173" s="6">
        <v>675000</v>
      </c>
      <c r="V173" s="7">
        <v>0.15</v>
      </c>
      <c r="W173" s="6">
        <v>0</v>
      </c>
      <c r="X173" s="7">
        <v>0</v>
      </c>
      <c r="Y173" s="6">
        <v>0</v>
      </c>
      <c r="Z173" s="7">
        <v>0</v>
      </c>
      <c r="AA173" s="6">
        <v>0</v>
      </c>
      <c r="AB173" s="7">
        <v>0</v>
      </c>
      <c r="AC173" s="8">
        <v>0</v>
      </c>
      <c r="AD173" s="8">
        <v>0</v>
      </c>
      <c r="AE173" s="8">
        <v>0</v>
      </c>
      <c r="AF173" s="8">
        <v>0</v>
      </c>
      <c r="AG173" s="8">
        <v>0</v>
      </c>
      <c r="AH173" s="8">
        <v>0</v>
      </c>
      <c r="AI173" s="8">
        <v>0</v>
      </c>
      <c r="AJ173" s="8">
        <v>0</v>
      </c>
      <c r="AK173" s="8">
        <v>299464.44533333293</v>
      </c>
      <c r="AL173" s="8">
        <v>299464.44533333293</v>
      </c>
      <c r="AM173" s="8">
        <v>0</v>
      </c>
      <c r="AN173" s="8">
        <v>299464.44533333293</v>
      </c>
      <c r="AO173" s="8">
        <v>0</v>
      </c>
      <c r="AP173" s="8">
        <v>299464.44533333293</v>
      </c>
      <c r="AQ173" s="8">
        <v>299464.44533333293</v>
      </c>
      <c r="AR173" s="8">
        <v>598928.89066666586</v>
      </c>
      <c r="AS173" s="8">
        <v>0</v>
      </c>
      <c r="AT173" s="8">
        <v>598928.89066666586</v>
      </c>
      <c r="AU173" s="8">
        <v>0</v>
      </c>
      <c r="AV173" s="8">
        <v>598928.89066666586</v>
      </c>
      <c r="AW173" s="8">
        <v>299464.44533333293</v>
      </c>
      <c r="AX173" s="8">
        <v>898393.33599999873</v>
      </c>
      <c r="AY173" s="8">
        <v>0</v>
      </c>
      <c r="AZ173" s="8">
        <v>898393.33599999873</v>
      </c>
      <c r="BA173" s="8">
        <v>898393.33599999873</v>
      </c>
      <c r="BB173" s="8">
        <v>1694323.3922308101</v>
      </c>
      <c r="BC173" s="8">
        <v>2592716.7282308089</v>
      </c>
      <c r="BD173" s="8">
        <v>1197727.1609691908</v>
      </c>
      <c r="BE173" s="8">
        <v>3790443.8891999996</v>
      </c>
      <c r="BF173" s="8">
        <v>34556.110799999995</v>
      </c>
      <c r="BG173" s="8">
        <v>3824999.9999999995</v>
      </c>
      <c r="BH173" s="8">
        <v>0</v>
      </c>
      <c r="BI173" s="8">
        <v>3824999.9999999995</v>
      </c>
      <c r="BJ173" s="8">
        <v>0</v>
      </c>
      <c r="BK173" s="8">
        <v>3824999.9999999995</v>
      </c>
      <c r="BL173" s="8">
        <v>0</v>
      </c>
      <c r="BM173" s="8">
        <v>3824999.9999999995</v>
      </c>
      <c r="BN173" s="8">
        <v>0</v>
      </c>
      <c r="BO173" s="8">
        <v>3824999.9999999995</v>
      </c>
      <c r="BP173" s="9" t="s">
        <v>420</v>
      </c>
    </row>
    <row r="174" spans="1:68" ht="24.95" hidden="1" customHeight="1" outlineLevel="1" x14ac:dyDescent="0.25">
      <c r="A174" s="2">
        <v>10</v>
      </c>
      <c r="B174" s="2">
        <v>12</v>
      </c>
      <c r="C174" s="3" t="s">
        <v>52</v>
      </c>
      <c r="D174" s="11" t="s">
        <v>417</v>
      </c>
      <c r="E174" s="5" t="s">
        <v>418</v>
      </c>
      <c r="F174" s="5" t="s">
        <v>58</v>
      </c>
      <c r="G174" s="5" t="s">
        <v>58</v>
      </c>
      <c r="H174" s="5">
        <v>2</v>
      </c>
      <c r="I174" s="5" t="s">
        <v>64</v>
      </c>
      <c r="J174" s="5" t="s">
        <v>419</v>
      </c>
      <c r="K174" s="5" t="s">
        <v>48</v>
      </c>
      <c r="L174" s="6">
        <v>13500000</v>
      </c>
      <c r="M174" s="6">
        <v>11475000</v>
      </c>
      <c r="N174" s="6">
        <v>0</v>
      </c>
      <c r="O174" s="6">
        <v>0</v>
      </c>
      <c r="P174" s="6">
        <v>11475000</v>
      </c>
      <c r="Q174" s="6">
        <v>0</v>
      </c>
      <c r="R174" s="7">
        <v>0.85</v>
      </c>
      <c r="S174" s="6">
        <v>0</v>
      </c>
      <c r="T174" s="6">
        <v>2025000</v>
      </c>
      <c r="U174" s="6">
        <v>2025000</v>
      </c>
      <c r="V174" s="7">
        <v>0.15</v>
      </c>
      <c r="W174" s="6">
        <v>0</v>
      </c>
      <c r="X174" s="7">
        <v>0</v>
      </c>
      <c r="Y174" s="6">
        <v>0</v>
      </c>
      <c r="Z174" s="7">
        <v>0</v>
      </c>
      <c r="AA174" s="6">
        <v>0</v>
      </c>
      <c r="AB174" s="7">
        <v>0</v>
      </c>
      <c r="AC174" s="8">
        <v>0</v>
      </c>
      <c r="AD174" s="8">
        <v>0</v>
      </c>
      <c r="AE174" s="8">
        <v>0</v>
      </c>
      <c r="AF174" s="8">
        <v>0</v>
      </c>
      <c r="AG174" s="8">
        <v>0</v>
      </c>
      <c r="AH174" s="8">
        <v>0</v>
      </c>
      <c r="AI174" s="8">
        <v>0</v>
      </c>
      <c r="AJ174" s="8">
        <v>0</v>
      </c>
      <c r="AK174" s="8">
        <v>0</v>
      </c>
      <c r="AL174" s="8">
        <v>0</v>
      </c>
      <c r="AM174" s="8">
        <v>0</v>
      </c>
      <c r="AN174" s="8">
        <v>0</v>
      </c>
      <c r="AO174" s="8">
        <v>0</v>
      </c>
      <c r="AP174" s="8">
        <v>0</v>
      </c>
      <c r="AQ174" s="8">
        <v>0</v>
      </c>
      <c r="AR174" s="8">
        <v>0</v>
      </c>
      <c r="AS174" s="8">
        <v>0</v>
      </c>
      <c r="AT174" s="8">
        <v>0</v>
      </c>
      <c r="AU174" s="8">
        <v>0</v>
      </c>
      <c r="AV174" s="8">
        <v>0</v>
      </c>
      <c r="AW174" s="8">
        <v>0</v>
      </c>
      <c r="AX174" s="8">
        <v>0</v>
      </c>
      <c r="AY174" s="8">
        <v>0</v>
      </c>
      <c r="AZ174" s="8">
        <v>0</v>
      </c>
      <c r="BA174" s="8">
        <v>0</v>
      </c>
      <c r="BB174" s="8">
        <v>0</v>
      </c>
      <c r="BC174" s="8">
        <v>0</v>
      </c>
      <c r="BD174" s="8">
        <v>0</v>
      </c>
      <c r="BE174" s="8">
        <v>0</v>
      </c>
      <c r="BF174" s="8">
        <v>2051821.8</v>
      </c>
      <c r="BG174" s="8">
        <v>2051821.8</v>
      </c>
      <c r="BH174" s="8">
        <v>2363850</v>
      </c>
      <c r="BI174" s="8">
        <v>4415671.8</v>
      </c>
      <c r="BJ174" s="8">
        <v>2363850</v>
      </c>
      <c r="BK174" s="8">
        <v>6779521.7999999998</v>
      </c>
      <c r="BL174" s="8">
        <v>2363850</v>
      </c>
      <c r="BM174" s="8">
        <v>9143371.8000000007</v>
      </c>
      <c r="BN174" s="8">
        <v>2331628.2000000002</v>
      </c>
      <c r="BO174" s="8">
        <v>11475000</v>
      </c>
      <c r="BP174" s="9" t="s">
        <v>177</v>
      </c>
    </row>
    <row r="175" spans="1:68" ht="84.95" customHeight="1" collapsed="1" x14ac:dyDescent="0.25">
      <c r="A175" s="2">
        <v>10</v>
      </c>
      <c r="B175" s="2">
        <v>12</v>
      </c>
      <c r="C175" s="2" t="s">
        <v>52</v>
      </c>
      <c r="D175" s="23" t="s">
        <v>523</v>
      </c>
      <c r="E175" s="5" t="s">
        <v>418</v>
      </c>
      <c r="F175" s="2"/>
      <c r="G175" s="9"/>
      <c r="H175" s="2"/>
      <c r="I175" s="2"/>
      <c r="J175" s="2" t="s">
        <v>419</v>
      </c>
      <c r="K175" s="2" t="s">
        <v>48</v>
      </c>
      <c r="L175" s="8">
        <v>18000000</v>
      </c>
      <c r="M175" s="8">
        <v>15300000</v>
      </c>
      <c r="N175" s="8">
        <v>0</v>
      </c>
      <c r="O175" s="8">
        <v>0</v>
      </c>
      <c r="P175" s="8">
        <v>15300000</v>
      </c>
      <c r="Q175" s="8">
        <v>0</v>
      </c>
      <c r="R175" s="10">
        <v>0.85</v>
      </c>
      <c r="S175" s="8">
        <v>0</v>
      </c>
      <c r="T175" s="8">
        <v>2700000</v>
      </c>
      <c r="U175" s="8">
        <v>2700000</v>
      </c>
      <c r="V175" s="10">
        <v>0.15</v>
      </c>
      <c r="W175" s="8">
        <v>0</v>
      </c>
      <c r="X175" s="10">
        <v>0</v>
      </c>
      <c r="Y175" s="8">
        <v>0</v>
      </c>
      <c r="Z175" s="10">
        <v>0</v>
      </c>
      <c r="AA175" s="8">
        <v>0</v>
      </c>
      <c r="AB175" s="10">
        <v>0</v>
      </c>
      <c r="AC175" s="8">
        <v>0</v>
      </c>
      <c r="AD175" s="8">
        <v>0</v>
      </c>
      <c r="AE175" s="8">
        <v>0</v>
      </c>
      <c r="AF175" s="8">
        <v>0</v>
      </c>
      <c r="AG175" s="8">
        <v>0</v>
      </c>
      <c r="AH175" s="8">
        <v>0</v>
      </c>
      <c r="AI175" s="8">
        <v>0</v>
      </c>
      <c r="AJ175" s="8">
        <v>0</v>
      </c>
      <c r="AK175" s="8">
        <v>299464.44533333293</v>
      </c>
      <c r="AL175" s="8">
        <v>299464.44533333293</v>
      </c>
      <c r="AM175" s="8">
        <v>0</v>
      </c>
      <c r="AN175" s="8">
        <v>299464.44533333293</v>
      </c>
      <c r="AO175" s="8">
        <v>0</v>
      </c>
      <c r="AP175" s="8">
        <v>299464.44533333293</v>
      </c>
      <c r="AQ175" s="8">
        <v>299464.44533333293</v>
      </c>
      <c r="AR175" s="8">
        <v>598928.89066666586</v>
      </c>
      <c r="AS175" s="8">
        <v>0</v>
      </c>
      <c r="AT175" s="8">
        <v>598928.89066666586</v>
      </c>
      <c r="AU175" s="8">
        <v>0</v>
      </c>
      <c r="AV175" s="8">
        <v>598928.89066666586</v>
      </c>
      <c r="AW175" s="8">
        <v>299464.44533333293</v>
      </c>
      <c r="AX175" s="8">
        <v>898393.33599999873</v>
      </c>
      <c r="AY175" s="8">
        <v>0</v>
      </c>
      <c r="AZ175" s="8">
        <v>898393.33599999873</v>
      </c>
      <c r="BA175" s="8">
        <v>898393.33599999873</v>
      </c>
      <c r="BB175" s="8">
        <v>1694323.3922308101</v>
      </c>
      <c r="BC175" s="8">
        <v>2592716.7282308089</v>
      </c>
      <c r="BD175" s="8">
        <v>1197727.1609691908</v>
      </c>
      <c r="BE175" s="8">
        <v>3790443.8891999996</v>
      </c>
      <c r="BF175" s="8">
        <v>2086377.9108</v>
      </c>
      <c r="BG175" s="8">
        <v>5876821.7999999998</v>
      </c>
      <c r="BH175" s="8">
        <v>2363850</v>
      </c>
      <c r="BI175" s="8">
        <v>8240671.7999999989</v>
      </c>
      <c r="BJ175" s="8">
        <v>2363850</v>
      </c>
      <c r="BK175" s="8">
        <v>10604521.799999999</v>
      </c>
      <c r="BL175" s="8">
        <v>2363850</v>
      </c>
      <c r="BM175" s="8">
        <v>12968371.800000001</v>
      </c>
      <c r="BN175" s="8">
        <v>2331628.2000000002</v>
      </c>
      <c r="BO175" s="8">
        <v>15300000</v>
      </c>
      <c r="BP175" s="9"/>
    </row>
    <row r="176" spans="1:68" ht="24.95" hidden="1" customHeight="1" outlineLevel="1" x14ac:dyDescent="0.25">
      <c r="A176" s="2">
        <v>10</v>
      </c>
      <c r="B176" s="2">
        <v>12</v>
      </c>
      <c r="C176" s="3" t="s">
        <v>52</v>
      </c>
      <c r="D176" s="11" t="s">
        <v>421</v>
      </c>
      <c r="E176" s="5" t="s">
        <v>422</v>
      </c>
      <c r="F176" s="5" t="s">
        <v>58</v>
      </c>
      <c r="G176" s="5" t="s">
        <v>58</v>
      </c>
      <c r="H176" s="5">
        <v>1</v>
      </c>
      <c r="I176" s="5" t="s">
        <v>64</v>
      </c>
      <c r="J176" s="5" t="s">
        <v>419</v>
      </c>
      <c r="K176" s="5" t="s">
        <v>48</v>
      </c>
      <c r="L176" s="6">
        <v>2300000</v>
      </c>
      <c r="M176" s="6">
        <v>1955000</v>
      </c>
      <c r="N176" s="6">
        <v>0</v>
      </c>
      <c r="O176" s="6">
        <v>0</v>
      </c>
      <c r="P176" s="6">
        <v>1955000</v>
      </c>
      <c r="Q176" s="6">
        <v>0</v>
      </c>
      <c r="R176" s="7">
        <v>0.85</v>
      </c>
      <c r="S176" s="6">
        <v>0</v>
      </c>
      <c r="T176" s="6">
        <v>345000</v>
      </c>
      <c r="U176" s="6">
        <v>345000</v>
      </c>
      <c r="V176" s="7">
        <v>0.15</v>
      </c>
      <c r="W176" s="6">
        <v>0</v>
      </c>
      <c r="X176" s="7">
        <v>0</v>
      </c>
      <c r="Y176" s="6">
        <v>0</v>
      </c>
      <c r="Z176" s="7">
        <v>0</v>
      </c>
      <c r="AA176" s="6">
        <v>0</v>
      </c>
      <c r="AB176" s="7">
        <v>0</v>
      </c>
      <c r="AC176" s="8">
        <v>0</v>
      </c>
      <c r="AD176" s="8">
        <v>0</v>
      </c>
      <c r="AE176" s="8">
        <v>0</v>
      </c>
      <c r="AF176" s="8">
        <v>0</v>
      </c>
      <c r="AG176" s="8">
        <v>0</v>
      </c>
      <c r="AH176" s="8">
        <v>0</v>
      </c>
      <c r="AI176" s="8">
        <v>0</v>
      </c>
      <c r="AJ176" s="8">
        <v>0</v>
      </c>
      <c r="AK176" s="8">
        <v>205096.73599999998</v>
      </c>
      <c r="AL176" s="8">
        <v>205096.73599999998</v>
      </c>
      <c r="AM176" s="8">
        <v>0</v>
      </c>
      <c r="AN176" s="8">
        <v>205096.73599999998</v>
      </c>
      <c r="AO176" s="8">
        <v>0</v>
      </c>
      <c r="AP176" s="8">
        <v>205096.73599999998</v>
      </c>
      <c r="AQ176" s="8">
        <v>205096.73599999998</v>
      </c>
      <c r="AR176" s="8">
        <v>410193.47199999995</v>
      </c>
      <c r="AS176" s="8">
        <v>0</v>
      </c>
      <c r="AT176" s="8">
        <v>410193.47199999995</v>
      </c>
      <c r="AU176" s="8">
        <v>0</v>
      </c>
      <c r="AV176" s="8">
        <v>410193.47199999995</v>
      </c>
      <c r="AW176" s="8">
        <v>205096.73599999998</v>
      </c>
      <c r="AX176" s="8">
        <v>615290.20799999987</v>
      </c>
      <c r="AY176" s="8">
        <v>0</v>
      </c>
      <c r="AZ176" s="8">
        <v>615290.20799999987</v>
      </c>
      <c r="BA176" s="8">
        <v>615290.20799999987</v>
      </c>
      <c r="BB176" s="8">
        <v>736777.60860522196</v>
      </c>
      <c r="BC176" s="8">
        <v>1352067.8166052219</v>
      </c>
      <c r="BD176" s="8">
        <v>585270.13879477791</v>
      </c>
      <c r="BE176" s="8">
        <v>1937337.9553999999</v>
      </c>
      <c r="BF176" s="8">
        <v>17662.044600000292</v>
      </c>
      <c r="BG176" s="8">
        <v>1955000.0000000002</v>
      </c>
      <c r="BH176" s="8">
        <v>0</v>
      </c>
      <c r="BI176" s="8">
        <v>1955000.0000000002</v>
      </c>
      <c r="BJ176" s="8">
        <v>0</v>
      </c>
      <c r="BK176" s="8">
        <v>1955000.0000000002</v>
      </c>
      <c r="BL176" s="8">
        <v>0</v>
      </c>
      <c r="BM176" s="8">
        <v>1955000.0000000002</v>
      </c>
      <c r="BN176" s="8">
        <v>0</v>
      </c>
      <c r="BO176" s="8">
        <v>1955000.0000000002</v>
      </c>
      <c r="BP176" s="9" t="s">
        <v>423</v>
      </c>
    </row>
    <row r="177" spans="1:68" ht="24.95" hidden="1" customHeight="1" outlineLevel="1" x14ac:dyDescent="0.25">
      <c r="A177" s="2">
        <v>10</v>
      </c>
      <c r="B177" s="2">
        <v>12</v>
      </c>
      <c r="C177" s="3" t="s">
        <v>52</v>
      </c>
      <c r="D177" s="11" t="s">
        <v>421</v>
      </c>
      <c r="E177" s="5" t="s">
        <v>422</v>
      </c>
      <c r="F177" s="5" t="s">
        <v>58</v>
      </c>
      <c r="G177" s="5" t="s">
        <v>58</v>
      </c>
      <c r="H177" s="5">
        <v>2</v>
      </c>
      <c r="I177" s="5" t="s">
        <v>64</v>
      </c>
      <c r="J177" s="5" t="s">
        <v>419</v>
      </c>
      <c r="K177" s="5" t="s">
        <v>48</v>
      </c>
      <c r="L177" s="6">
        <v>4900048</v>
      </c>
      <c r="M177" s="6">
        <v>4165040</v>
      </c>
      <c r="N177" s="6">
        <v>0</v>
      </c>
      <c r="O177" s="6">
        <v>0</v>
      </c>
      <c r="P177" s="6">
        <v>4165040</v>
      </c>
      <c r="Q177" s="6">
        <v>0</v>
      </c>
      <c r="R177" s="7">
        <v>0.8499998367362932</v>
      </c>
      <c r="S177" s="6">
        <v>0</v>
      </c>
      <c r="T177" s="6">
        <v>735008</v>
      </c>
      <c r="U177" s="6">
        <v>735008</v>
      </c>
      <c r="V177" s="7">
        <v>0.1500001632637068</v>
      </c>
      <c r="W177" s="6">
        <v>0</v>
      </c>
      <c r="X177" s="7">
        <v>0</v>
      </c>
      <c r="Y177" s="6">
        <v>0</v>
      </c>
      <c r="Z177" s="7">
        <v>0</v>
      </c>
      <c r="AA177" s="6">
        <v>0</v>
      </c>
      <c r="AB177" s="7">
        <v>0</v>
      </c>
      <c r="AC177" s="8">
        <v>0</v>
      </c>
      <c r="AD177" s="8">
        <v>0</v>
      </c>
      <c r="AE177" s="8">
        <v>0</v>
      </c>
      <c r="AF177" s="8">
        <v>0</v>
      </c>
      <c r="AG177" s="8">
        <v>0</v>
      </c>
      <c r="AH177" s="8">
        <v>0</v>
      </c>
      <c r="AI177" s="8">
        <v>0</v>
      </c>
      <c r="AJ177" s="8">
        <v>0</v>
      </c>
      <c r="AK177" s="8">
        <v>0</v>
      </c>
      <c r="AL177" s="8">
        <v>0</v>
      </c>
      <c r="AM177" s="8">
        <v>0</v>
      </c>
      <c r="AN177" s="8">
        <v>0</v>
      </c>
      <c r="AO177" s="8">
        <v>0</v>
      </c>
      <c r="AP177" s="8">
        <v>0</v>
      </c>
      <c r="AQ177" s="8">
        <v>0</v>
      </c>
      <c r="AR177" s="8">
        <v>0</v>
      </c>
      <c r="AS177" s="8">
        <v>0</v>
      </c>
      <c r="AT177" s="8">
        <v>0</v>
      </c>
      <c r="AU177" s="8">
        <v>0</v>
      </c>
      <c r="AV177" s="8">
        <v>0</v>
      </c>
      <c r="AW177" s="8">
        <v>0</v>
      </c>
      <c r="AX177" s="8">
        <v>0</v>
      </c>
      <c r="AY177" s="8">
        <v>0</v>
      </c>
      <c r="AZ177" s="8">
        <v>0</v>
      </c>
      <c r="BA177" s="8">
        <v>0</v>
      </c>
      <c r="BB177" s="8">
        <v>0</v>
      </c>
      <c r="BC177" s="8">
        <v>0</v>
      </c>
      <c r="BD177" s="8">
        <v>0</v>
      </c>
      <c r="BE177" s="8">
        <v>0</v>
      </c>
      <c r="BF177" s="8">
        <v>744741.81715372577</v>
      </c>
      <c r="BG177" s="8">
        <v>744741.81715372577</v>
      </c>
      <c r="BH177" s="8">
        <v>857998.22300000326</v>
      </c>
      <c r="BI177" s="8">
        <v>1602740.040153729</v>
      </c>
      <c r="BJ177" s="8">
        <v>857998.3351999817</v>
      </c>
      <c r="BK177" s="8">
        <v>2460738.3753537107</v>
      </c>
      <c r="BL177" s="8">
        <v>857998.3351999817</v>
      </c>
      <c r="BM177" s="8">
        <v>3318736.7105536927</v>
      </c>
      <c r="BN177" s="8">
        <v>846303.28944630735</v>
      </c>
      <c r="BO177" s="8">
        <v>4165040</v>
      </c>
      <c r="BP177" s="9" t="s">
        <v>177</v>
      </c>
    </row>
    <row r="178" spans="1:68" ht="84.95" customHeight="1" collapsed="1" x14ac:dyDescent="0.25">
      <c r="A178" s="2">
        <v>10</v>
      </c>
      <c r="B178" s="2">
        <v>12</v>
      </c>
      <c r="C178" s="2" t="s">
        <v>52</v>
      </c>
      <c r="D178" s="23" t="s">
        <v>524</v>
      </c>
      <c r="E178" s="5" t="s">
        <v>422</v>
      </c>
      <c r="F178" s="2"/>
      <c r="G178" s="9"/>
      <c r="H178" s="2"/>
      <c r="I178" s="2"/>
      <c r="J178" s="2" t="s">
        <v>419</v>
      </c>
      <c r="K178" s="2" t="s">
        <v>48</v>
      </c>
      <c r="L178" s="8">
        <v>7200048</v>
      </c>
      <c r="M178" s="8">
        <v>6120040</v>
      </c>
      <c r="N178" s="8">
        <v>0</v>
      </c>
      <c r="O178" s="8">
        <v>0</v>
      </c>
      <c r="P178" s="8">
        <v>6120040</v>
      </c>
      <c r="Q178" s="8">
        <v>0</v>
      </c>
      <c r="R178" s="10">
        <v>0.84999988888962963</v>
      </c>
      <c r="S178" s="8">
        <v>0</v>
      </c>
      <c r="T178" s="8">
        <v>1080008</v>
      </c>
      <c r="U178" s="8">
        <v>1080008</v>
      </c>
      <c r="V178" s="10">
        <v>0.15000011111037037</v>
      </c>
      <c r="W178" s="8">
        <v>0</v>
      </c>
      <c r="X178" s="10">
        <v>0</v>
      </c>
      <c r="Y178" s="8">
        <v>0</v>
      </c>
      <c r="Z178" s="10">
        <v>0</v>
      </c>
      <c r="AA178" s="8">
        <v>0</v>
      </c>
      <c r="AB178" s="10">
        <v>0</v>
      </c>
      <c r="AC178" s="8">
        <v>0</v>
      </c>
      <c r="AD178" s="8">
        <v>0</v>
      </c>
      <c r="AE178" s="8">
        <v>0</v>
      </c>
      <c r="AF178" s="8">
        <v>0</v>
      </c>
      <c r="AG178" s="8">
        <v>0</v>
      </c>
      <c r="AH178" s="8">
        <v>0</v>
      </c>
      <c r="AI178" s="8">
        <v>0</v>
      </c>
      <c r="AJ178" s="8">
        <v>0</v>
      </c>
      <c r="AK178" s="8">
        <v>205096.73599999998</v>
      </c>
      <c r="AL178" s="8">
        <v>205096.73599999998</v>
      </c>
      <c r="AM178" s="8">
        <v>0</v>
      </c>
      <c r="AN178" s="8">
        <v>205096.73599999998</v>
      </c>
      <c r="AO178" s="8">
        <v>0</v>
      </c>
      <c r="AP178" s="8">
        <v>205096.73599999998</v>
      </c>
      <c r="AQ178" s="8">
        <v>205096.73599999998</v>
      </c>
      <c r="AR178" s="8">
        <v>410193.47199999995</v>
      </c>
      <c r="AS178" s="8">
        <v>0</v>
      </c>
      <c r="AT178" s="8">
        <v>410193.47199999995</v>
      </c>
      <c r="AU178" s="8">
        <v>0</v>
      </c>
      <c r="AV178" s="8">
        <v>410193.47199999995</v>
      </c>
      <c r="AW178" s="8">
        <v>205096.73599999998</v>
      </c>
      <c r="AX178" s="8">
        <v>615290.20799999987</v>
      </c>
      <c r="AY178" s="8">
        <v>0</v>
      </c>
      <c r="AZ178" s="8">
        <v>615290.20799999987</v>
      </c>
      <c r="BA178" s="8">
        <v>615290.20799999987</v>
      </c>
      <c r="BB178" s="8">
        <v>736777.60860522196</v>
      </c>
      <c r="BC178" s="8">
        <v>1352067.8166052219</v>
      </c>
      <c r="BD178" s="8">
        <v>585270.13879477791</v>
      </c>
      <c r="BE178" s="8">
        <v>1937337.9553999999</v>
      </c>
      <c r="BF178" s="8">
        <v>762403.86175372603</v>
      </c>
      <c r="BG178" s="8">
        <v>2699741.8171537258</v>
      </c>
      <c r="BH178" s="8">
        <v>857998.22300000326</v>
      </c>
      <c r="BI178" s="8">
        <v>3557740.0401537293</v>
      </c>
      <c r="BJ178" s="8">
        <v>857998.3351999817</v>
      </c>
      <c r="BK178" s="8">
        <v>4415738.3753537107</v>
      </c>
      <c r="BL178" s="8">
        <v>857998.3351999817</v>
      </c>
      <c r="BM178" s="8">
        <v>5273736.7105536927</v>
      </c>
      <c r="BN178" s="8">
        <v>846303.28944630735</v>
      </c>
      <c r="BO178" s="8">
        <v>6120040</v>
      </c>
      <c r="BP178" s="9"/>
    </row>
    <row r="179" spans="1:68" ht="24.95" hidden="1" customHeight="1" outlineLevel="1" x14ac:dyDescent="0.25">
      <c r="A179" s="2">
        <v>11</v>
      </c>
      <c r="B179" s="2">
        <v>12</v>
      </c>
      <c r="C179" s="3" t="s">
        <v>52</v>
      </c>
      <c r="D179" s="11" t="s">
        <v>424</v>
      </c>
      <c r="E179" s="5" t="s">
        <v>425</v>
      </c>
      <c r="F179" s="5" t="s">
        <v>58</v>
      </c>
      <c r="G179" s="5" t="s">
        <v>58</v>
      </c>
      <c r="H179" s="5">
        <v>1</v>
      </c>
      <c r="I179" s="5" t="s">
        <v>64</v>
      </c>
      <c r="J179" s="5" t="s">
        <v>419</v>
      </c>
      <c r="K179" s="5" t="s">
        <v>47</v>
      </c>
      <c r="L179" s="6">
        <v>23047384</v>
      </c>
      <c r="M179" s="6">
        <v>19590276</v>
      </c>
      <c r="N179" s="6">
        <v>0</v>
      </c>
      <c r="O179" s="6">
        <v>19590276</v>
      </c>
      <c r="P179" s="6">
        <v>0</v>
      </c>
      <c r="Q179" s="6">
        <v>0</v>
      </c>
      <c r="R179" s="7">
        <v>0.84999998264445109</v>
      </c>
      <c r="S179" s="6">
        <v>0</v>
      </c>
      <c r="T179" s="6">
        <v>3457108</v>
      </c>
      <c r="U179" s="6">
        <v>3457108</v>
      </c>
      <c r="V179" s="7">
        <v>0.15000001735554891</v>
      </c>
      <c r="W179" s="6">
        <v>0</v>
      </c>
      <c r="X179" s="7">
        <v>0</v>
      </c>
      <c r="Y179" s="6">
        <v>0</v>
      </c>
      <c r="Z179" s="7">
        <v>0</v>
      </c>
      <c r="AA179" s="6">
        <v>0</v>
      </c>
      <c r="AB179" s="7">
        <v>0</v>
      </c>
      <c r="AC179" s="8">
        <v>0</v>
      </c>
      <c r="AD179" s="8">
        <v>0</v>
      </c>
      <c r="AE179" s="8">
        <v>0</v>
      </c>
      <c r="AF179" s="8">
        <v>0</v>
      </c>
      <c r="AG179" s="8">
        <v>0</v>
      </c>
      <c r="AH179" s="8">
        <v>0</v>
      </c>
      <c r="AI179" s="8">
        <v>0</v>
      </c>
      <c r="AJ179" s="8">
        <v>0</v>
      </c>
      <c r="AK179" s="8">
        <v>505494.39199999993</v>
      </c>
      <c r="AL179" s="8">
        <v>505494.39199999993</v>
      </c>
      <c r="AM179" s="8">
        <v>1432129.4426666698</v>
      </c>
      <c r="AN179" s="8">
        <v>1937623.8346666698</v>
      </c>
      <c r="AO179" s="8">
        <v>0</v>
      </c>
      <c r="AP179" s="8">
        <v>1937623.8346666698</v>
      </c>
      <c r="AQ179" s="8">
        <v>505494.39199999993</v>
      </c>
      <c r="AR179" s="8">
        <v>2443118.2266666698</v>
      </c>
      <c r="AS179" s="8">
        <v>1432129.4426666698</v>
      </c>
      <c r="AT179" s="8">
        <v>3875247.6693333397</v>
      </c>
      <c r="AU179" s="8">
        <v>0</v>
      </c>
      <c r="AV179" s="8">
        <v>3875247.6693333397</v>
      </c>
      <c r="AW179" s="8">
        <v>505494.39199999993</v>
      </c>
      <c r="AX179" s="8">
        <v>4380742.0613333397</v>
      </c>
      <c r="AY179" s="8">
        <v>1432129.4426666698</v>
      </c>
      <c r="AZ179" s="8">
        <v>5812871.50400001</v>
      </c>
      <c r="BA179" s="8">
        <v>5812871.50400001</v>
      </c>
      <c r="BB179" s="8">
        <v>7674882.4566639513</v>
      </c>
      <c r="BC179" s="8">
        <v>13487753.960663961</v>
      </c>
      <c r="BD179" s="8">
        <v>5925537.8547497503</v>
      </c>
      <c r="BE179" s="8">
        <v>19413291.815413713</v>
      </c>
      <c r="BF179" s="8">
        <v>176984.18458629108</v>
      </c>
      <c r="BG179" s="8">
        <v>19590276.000000004</v>
      </c>
      <c r="BH179" s="8">
        <v>0</v>
      </c>
      <c r="BI179" s="8">
        <v>19590276.000000004</v>
      </c>
      <c r="BJ179" s="8">
        <v>0</v>
      </c>
      <c r="BK179" s="8">
        <v>19590276.000000004</v>
      </c>
      <c r="BL179" s="8">
        <v>0</v>
      </c>
      <c r="BM179" s="8">
        <v>19590276.000000004</v>
      </c>
      <c r="BN179" s="8">
        <v>0</v>
      </c>
      <c r="BO179" s="8">
        <v>19590276.000000004</v>
      </c>
      <c r="BP179" s="9" t="s">
        <v>426</v>
      </c>
    </row>
    <row r="180" spans="1:68" ht="24.95" hidden="1" customHeight="1" outlineLevel="1" x14ac:dyDescent="0.25">
      <c r="A180" s="2">
        <v>11</v>
      </c>
      <c r="B180" s="2">
        <v>12</v>
      </c>
      <c r="C180" s="3" t="s">
        <v>52</v>
      </c>
      <c r="D180" s="11" t="s">
        <v>424</v>
      </c>
      <c r="E180" s="5" t="s">
        <v>425</v>
      </c>
      <c r="F180" s="5" t="s">
        <v>58</v>
      </c>
      <c r="G180" s="5" t="s">
        <v>58</v>
      </c>
      <c r="H180" s="5">
        <v>2</v>
      </c>
      <c r="I180" s="5" t="s">
        <v>64</v>
      </c>
      <c r="J180" s="5" t="s">
        <v>419</v>
      </c>
      <c r="K180" s="5" t="s">
        <v>47</v>
      </c>
      <c r="L180" s="6">
        <v>23047385</v>
      </c>
      <c r="M180" s="6">
        <v>19590277</v>
      </c>
      <c r="N180" s="6">
        <v>0</v>
      </c>
      <c r="O180" s="6">
        <v>19590277</v>
      </c>
      <c r="P180" s="6">
        <v>0</v>
      </c>
      <c r="Q180" s="6">
        <v>0</v>
      </c>
      <c r="R180" s="7">
        <v>0.84999998915278241</v>
      </c>
      <c r="S180" s="6">
        <v>0</v>
      </c>
      <c r="T180" s="6">
        <v>3457108</v>
      </c>
      <c r="U180" s="6">
        <v>3457108</v>
      </c>
      <c r="V180" s="7">
        <v>0.15000001084721759</v>
      </c>
      <c r="W180" s="6">
        <v>0</v>
      </c>
      <c r="X180" s="7">
        <v>0</v>
      </c>
      <c r="Y180" s="6">
        <v>0</v>
      </c>
      <c r="Z180" s="7">
        <v>0</v>
      </c>
      <c r="AA180" s="6">
        <v>0</v>
      </c>
      <c r="AB180" s="7">
        <v>0</v>
      </c>
      <c r="AC180" s="8">
        <v>0</v>
      </c>
      <c r="AD180" s="8">
        <v>0</v>
      </c>
      <c r="AE180" s="8">
        <v>0</v>
      </c>
      <c r="AF180" s="8">
        <v>0</v>
      </c>
      <c r="AG180" s="8">
        <v>0</v>
      </c>
      <c r="AH180" s="8">
        <v>0</v>
      </c>
      <c r="AI180" s="8">
        <v>0</v>
      </c>
      <c r="AJ180" s="8">
        <v>0</v>
      </c>
      <c r="AK180" s="8">
        <v>0</v>
      </c>
      <c r="AL180" s="8">
        <v>0</v>
      </c>
      <c r="AM180" s="8">
        <v>0</v>
      </c>
      <c r="AN180" s="8">
        <v>0</v>
      </c>
      <c r="AO180" s="8">
        <v>0</v>
      </c>
      <c r="AP180" s="8">
        <v>0</v>
      </c>
      <c r="AQ180" s="8">
        <v>0</v>
      </c>
      <c r="AR180" s="8">
        <v>0</v>
      </c>
      <c r="AS180" s="8">
        <v>0</v>
      </c>
      <c r="AT180" s="8">
        <v>0</v>
      </c>
      <c r="AU180" s="8">
        <v>0</v>
      </c>
      <c r="AV180" s="8">
        <v>0</v>
      </c>
      <c r="AW180" s="8">
        <v>0</v>
      </c>
      <c r="AX180" s="8">
        <v>0</v>
      </c>
      <c r="AY180" s="8">
        <v>0</v>
      </c>
      <c r="AZ180" s="8">
        <v>0</v>
      </c>
      <c r="BA180" s="8">
        <v>0</v>
      </c>
      <c r="BB180" s="8">
        <v>0</v>
      </c>
      <c r="BC180" s="8">
        <v>0</v>
      </c>
      <c r="BD180" s="8">
        <v>0</v>
      </c>
      <c r="BE180" s="8">
        <v>0</v>
      </c>
      <c r="BF180" s="8">
        <v>3502898.0210980028</v>
      </c>
      <c r="BG180" s="8">
        <v>3502898.0210980028</v>
      </c>
      <c r="BH180" s="8">
        <v>4035596.7985000033</v>
      </c>
      <c r="BI180" s="8">
        <v>7538494.8195980061</v>
      </c>
      <c r="BJ180" s="8">
        <v>4035597.5362999942</v>
      </c>
      <c r="BK180" s="8">
        <v>11574092.355898</v>
      </c>
      <c r="BL180" s="8">
        <v>4035597.6484999927</v>
      </c>
      <c r="BM180" s="8">
        <v>15609690.004397992</v>
      </c>
      <c r="BN180" s="8">
        <v>3980586.995602007</v>
      </c>
      <c r="BO180" s="8">
        <v>19590277</v>
      </c>
      <c r="BP180" s="9" t="s">
        <v>177</v>
      </c>
    </row>
    <row r="181" spans="1:68" ht="84.95" customHeight="1" collapsed="1" x14ac:dyDescent="0.25">
      <c r="A181" s="2">
        <v>11</v>
      </c>
      <c r="B181" s="2">
        <v>12</v>
      </c>
      <c r="C181" s="2" t="s">
        <v>52</v>
      </c>
      <c r="D181" s="23" t="s">
        <v>525</v>
      </c>
      <c r="E181" s="5" t="s">
        <v>425</v>
      </c>
      <c r="F181" s="2"/>
      <c r="G181" s="9"/>
      <c r="H181" s="2"/>
      <c r="I181" s="2"/>
      <c r="J181" s="2" t="s">
        <v>419</v>
      </c>
      <c r="K181" s="2" t="s">
        <v>47</v>
      </c>
      <c r="L181" s="8">
        <v>46094769</v>
      </c>
      <c r="M181" s="8">
        <v>39180553</v>
      </c>
      <c r="N181" s="8">
        <v>0</v>
      </c>
      <c r="O181" s="8">
        <v>39180553</v>
      </c>
      <c r="P181" s="8">
        <v>0</v>
      </c>
      <c r="Q181" s="8">
        <v>0</v>
      </c>
      <c r="R181" s="10">
        <v>0.84999998589861681</v>
      </c>
      <c r="S181" s="8">
        <v>0</v>
      </c>
      <c r="T181" s="8">
        <v>6914216</v>
      </c>
      <c r="U181" s="8">
        <v>6914216</v>
      </c>
      <c r="V181" s="10">
        <v>0.15000001410138317</v>
      </c>
      <c r="W181" s="8">
        <v>0</v>
      </c>
      <c r="X181" s="10">
        <v>0</v>
      </c>
      <c r="Y181" s="8">
        <v>0</v>
      </c>
      <c r="Z181" s="10">
        <v>0</v>
      </c>
      <c r="AA181" s="8">
        <v>0</v>
      </c>
      <c r="AB181" s="10">
        <v>0</v>
      </c>
      <c r="AC181" s="8">
        <v>0</v>
      </c>
      <c r="AD181" s="8">
        <v>0</v>
      </c>
      <c r="AE181" s="8">
        <v>0</v>
      </c>
      <c r="AF181" s="8">
        <v>0</v>
      </c>
      <c r="AG181" s="8">
        <v>0</v>
      </c>
      <c r="AH181" s="8">
        <v>0</v>
      </c>
      <c r="AI181" s="8">
        <v>0</v>
      </c>
      <c r="AJ181" s="8">
        <v>0</v>
      </c>
      <c r="AK181" s="8">
        <v>505494.39199999993</v>
      </c>
      <c r="AL181" s="8">
        <v>505494.39199999993</v>
      </c>
      <c r="AM181" s="8">
        <v>1432129.4426666698</v>
      </c>
      <c r="AN181" s="8">
        <v>1937623.8346666698</v>
      </c>
      <c r="AO181" s="8">
        <v>0</v>
      </c>
      <c r="AP181" s="8">
        <v>1937623.8346666698</v>
      </c>
      <c r="AQ181" s="8">
        <v>505494.39199999993</v>
      </c>
      <c r="AR181" s="8">
        <v>2443118.2266666698</v>
      </c>
      <c r="AS181" s="8">
        <v>1432129.4426666698</v>
      </c>
      <c r="AT181" s="8">
        <v>3875247.6693333397</v>
      </c>
      <c r="AU181" s="8">
        <v>0</v>
      </c>
      <c r="AV181" s="8">
        <v>3875247.6693333397</v>
      </c>
      <c r="AW181" s="8">
        <v>505494.39199999993</v>
      </c>
      <c r="AX181" s="8">
        <v>4380742.0613333397</v>
      </c>
      <c r="AY181" s="8">
        <v>1432129.4426666698</v>
      </c>
      <c r="AZ181" s="8">
        <v>5812871.50400001</v>
      </c>
      <c r="BA181" s="8">
        <v>5812871.50400001</v>
      </c>
      <c r="BB181" s="8">
        <v>7674882.4566639513</v>
      </c>
      <c r="BC181" s="8">
        <v>13487753.960663961</v>
      </c>
      <c r="BD181" s="8">
        <v>5925537.8547497503</v>
      </c>
      <c r="BE181" s="8">
        <v>19413291.815413713</v>
      </c>
      <c r="BF181" s="8">
        <v>3679882.205684294</v>
      </c>
      <c r="BG181" s="8">
        <v>23093174.021098007</v>
      </c>
      <c r="BH181" s="8">
        <v>4035596.7985000033</v>
      </c>
      <c r="BI181" s="8">
        <v>27128770.819598012</v>
      </c>
      <c r="BJ181" s="8">
        <v>4035597.5362999942</v>
      </c>
      <c r="BK181" s="8">
        <v>31164368.355898004</v>
      </c>
      <c r="BL181" s="8">
        <v>4035597.6484999927</v>
      </c>
      <c r="BM181" s="8">
        <v>35199966.004397996</v>
      </c>
      <c r="BN181" s="8">
        <v>3980586.995602007</v>
      </c>
      <c r="BO181" s="8">
        <v>39180553</v>
      </c>
      <c r="BP181" s="9"/>
    </row>
    <row r="182" spans="1:68" ht="24.95" hidden="1" customHeight="1" outlineLevel="1" x14ac:dyDescent="0.25">
      <c r="A182" s="2">
        <v>12</v>
      </c>
      <c r="B182" s="2">
        <v>12</v>
      </c>
      <c r="C182" s="3" t="s">
        <v>52</v>
      </c>
      <c r="D182" s="11" t="s">
        <v>427</v>
      </c>
      <c r="E182" s="5" t="s">
        <v>428</v>
      </c>
      <c r="F182" s="5" t="s">
        <v>58</v>
      </c>
      <c r="G182" s="5" t="s">
        <v>58</v>
      </c>
      <c r="H182" s="5">
        <v>1</v>
      </c>
      <c r="I182" s="5" t="s">
        <v>64</v>
      </c>
      <c r="J182" s="5" t="s">
        <v>419</v>
      </c>
      <c r="K182" s="5" t="s">
        <v>50</v>
      </c>
      <c r="L182" s="6">
        <v>23950418</v>
      </c>
      <c r="M182" s="6">
        <v>20357855</v>
      </c>
      <c r="N182" s="6">
        <v>20357855</v>
      </c>
      <c r="O182" s="6">
        <v>0</v>
      </c>
      <c r="P182" s="6">
        <v>0</v>
      </c>
      <c r="Q182" s="6">
        <v>0</v>
      </c>
      <c r="R182" s="7">
        <v>0.84999998747412253</v>
      </c>
      <c r="S182" s="6">
        <v>0</v>
      </c>
      <c r="T182" s="6">
        <v>3592563</v>
      </c>
      <c r="U182" s="6">
        <v>3592563</v>
      </c>
      <c r="V182" s="7">
        <v>0.15000001252587741</v>
      </c>
      <c r="W182" s="6">
        <v>0</v>
      </c>
      <c r="X182" s="7">
        <v>0</v>
      </c>
      <c r="Y182" s="6">
        <v>0</v>
      </c>
      <c r="Z182" s="7">
        <v>0</v>
      </c>
      <c r="AA182" s="6">
        <v>0</v>
      </c>
      <c r="AB182" s="7">
        <v>0</v>
      </c>
      <c r="AC182" s="8">
        <v>0</v>
      </c>
      <c r="AD182" s="8">
        <v>0</v>
      </c>
      <c r="AE182" s="8">
        <v>0</v>
      </c>
      <c r="AF182" s="8">
        <v>0</v>
      </c>
      <c r="AG182" s="8">
        <v>0</v>
      </c>
      <c r="AH182" s="8">
        <v>0</v>
      </c>
      <c r="AI182" s="8">
        <v>0</v>
      </c>
      <c r="AJ182" s="8">
        <v>0</v>
      </c>
      <c r="AK182" s="8">
        <v>149253.43999999997</v>
      </c>
      <c r="AL182" s="8">
        <v>149253.43999999997</v>
      </c>
      <c r="AM182" s="8">
        <v>1563015.3599999999</v>
      </c>
      <c r="AN182" s="8">
        <v>1712268.7999999998</v>
      </c>
      <c r="AO182" s="8">
        <v>0</v>
      </c>
      <c r="AP182" s="8">
        <v>1712268.7999999998</v>
      </c>
      <c r="AQ182" s="8">
        <v>149253.43999999997</v>
      </c>
      <c r="AR182" s="8">
        <v>1861522.2399999998</v>
      </c>
      <c r="AS182" s="8">
        <v>1563015.3599999999</v>
      </c>
      <c r="AT182" s="8">
        <v>3424537.5999999996</v>
      </c>
      <c r="AU182" s="8">
        <v>0</v>
      </c>
      <c r="AV182" s="8">
        <v>3424537.5999999996</v>
      </c>
      <c r="AW182" s="8">
        <v>149253.43999999997</v>
      </c>
      <c r="AX182" s="8">
        <v>3573791.0399999996</v>
      </c>
      <c r="AY182" s="8">
        <v>1563015.3599999999</v>
      </c>
      <c r="AZ182" s="8">
        <v>5136806.3999999994</v>
      </c>
      <c r="BA182" s="8">
        <v>5136806.3999999994</v>
      </c>
      <c r="BB182" s="8">
        <v>8723669.671571102</v>
      </c>
      <c r="BC182" s="8">
        <v>13860476.071571101</v>
      </c>
      <c r="BD182" s="8">
        <v>6313460.221939181</v>
      </c>
      <c r="BE182" s="8">
        <v>20173936.293510281</v>
      </c>
      <c r="BF182" s="8">
        <v>183918.70648971491</v>
      </c>
      <c r="BG182" s="8">
        <v>20357854.999999996</v>
      </c>
      <c r="BH182" s="8">
        <v>0</v>
      </c>
      <c r="BI182" s="8">
        <v>20357854.999999996</v>
      </c>
      <c r="BJ182" s="8">
        <v>0</v>
      </c>
      <c r="BK182" s="8">
        <v>20357854.999999996</v>
      </c>
      <c r="BL182" s="8">
        <v>0</v>
      </c>
      <c r="BM182" s="8">
        <v>20357854.999999996</v>
      </c>
      <c r="BN182" s="8">
        <v>0</v>
      </c>
      <c r="BO182" s="8">
        <v>20357854.999999996</v>
      </c>
      <c r="BP182" s="9" t="s">
        <v>429</v>
      </c>
    </row>
    <row r="183" spans="1:68" ht="24.95" hidden="1" customHeight="1" outlineLevel="1" x14ac:dyDescent="0.25">
      <c r="A183" s="2">
        <v>12</v>
      </c>
      <c r="B183" s="2">
        <v>12</v>
      </c>
      <c r="C183" s="3" t="s">
        <v>52</v>
      </c>
      <c r="D183" s="11" t="s">
        <v>427</v>
      </c>
      <c r="E183" s="5" t="s">
        <v>428</v>
      </c>
      <c r="F183" s="5" t="s">
        <v>58</v>
      </c>
      <c r="G183" s="5" t="s">
        <v>58</v>
      </c>
      <c r="H183" s="5">
        <v>2</v>
      </c>
      <c r="I183" s="5" t="s">
        <v>64</v>
      </c>
      <c r="J183" s="5" t="s">
        <v>419</v>
      </c>
      <c r="K183" s="5" t="s">
        <v>50</v>
      </c>
      <c r="L183" s="6">
        <v>23950418</v>
      </c>
      <c r="M183" s="6">
        <v>20357855</v>
      </c>
      <c r="N183" s="6">
        <v>20357855</v>
      </c>
      <c r="O183" s="6">
        <v>0</v>
      </c>
      <c r="P183" s="6">
        <v>0</v>
      </c>
      <c r="Q183" s="6">
        <v>0</v>
      </c>
      <c r="R183" s="7">
        <v>0.84999998747412253</v>
      </c>
      <c r="S183" s="6">
        <v>0</v>
      </c>
      <c r="T183" s="6">
        <v>3592563</v>
      </c>
      <c r="U183" s="6">
        <v>3592563</v>
      </c>
      <c r="V183" s="7">
        <v>0.15000001252587741</v>
      </c>
      <c r="W183" s="6">
        <v>0</v>
      </c>
      <c r="X183" s="7">
        <v>0</v>
      </c>
      <c r="Y183" s="6">
        <v>0</v>
      </c>
      <c r="Z183" s="7">
        <v>0</v>
      </c>
      <c r="AA183" s="6">
        <v>0</v>
      </c>
      <c r="AB183" s="7">
        <v>0</v>
      </c>
      <c r="AC183" s="8">
        <v>0</v>
      </c>
      <c r="AD183" s="8">
        <v>0</v>
      </c>
      <c r="AE183" s="8">
        <v>0</v>
      </c>
      <c r="AF183" s="8">
        <v>0</v>
      </c>
      <c r="AG183" s="8">
        <v>0</v>
      </c>
      <c r="AH183" s="8">
        <v>0</v>
      </c>
      <c r="AI183" s="8">
        <v>0</v>
      </c>
      <c r="AJ183" s="8">
        <v>0</v>
      </c>
      <c r="AK183" s="8">
        <v>0</v>
      </c>
      <c r="AL183" s="8">
        <v>0</v>
      </c>
      <c r="AM183" s="8">
        <v>0</v>
      </c>
      <c r="AN183" s="8">
        <v>0</v>
      </c>
      <c r="AO183" s="8">
        <v>0</v>
      </c>
      <c r="AP183" s="8">
        <v>0</v>
      </c>
      <c r="AQ183" s="8">
        <v>0</v>
      </c>
      <c r="AR183" s="8">
        <v>0</v>
      </c>
      <c r="AS183" s="8">
        <v>0</v>
      </c>
      <c r="AT183" s="8">
        <v>0</v>
      </c>
      <c r="AU183" s="8">
        <v>0</v>
      </c>
      <c r="AV183" s="8">
        <v>0</v>
      </c>
      <c r="AW183" s="8">
        <v>0</v>
      </c>
      <c r="AX183" s="8">
        <v>0</v>
      </c>
      <c r="AY183" s="8">
        <v>0</v>
      </c>
      <c r="AZ183" s="8">
        <v>0</v>
      </c>
      <c r="BA183" s="8">
        <v>0</v>
      </c>
      <c r="BB183" s="8">
        <v>0</v>
      </c>
      <c r="BC183" s="8">
        <v>0</v>
      </c>
      <c r="BD183" s="8">
        <v>0</v>
      </c>
      <c r="BE183" s="8">
        <v>0</v>
      </c>
      <c r="BF183" s="8">
        <v>3640147.257157601</v>
      </c>
      <c r="BG183" s="8">
        <v>3640147.257157601</v>
      </c>
      <c r="BH183" s="8">
        <v>4193718.7759999903</v>
      </c>
      <c r="BI183" s="8">
        <v>7833866.0331575908</v>
      </c>
      <c r="BJ183" s="8">
        <v>4193718.1503999997</v>
      </c>
      <c r="BK183" s="8">
        <v>12027584.18355759</v>
      </c>
      <c r="BL183" s="8">
        <v>4193718.0382000012</v>
      </c>
      <c r="BM183" s="8">
        <v>16221302.221757591</v>
      </c>
      <c r="BN183" s="8">
        <v>4136552.7782424069</v>
      </c>
      <c r="BO183" s="8">
        <v>20357854.999999996</v>
      </c>
      <c r="BP183" s="9" t="s">
        <v>177</v>
      </c>
    </row>
    <row r="184" spans="1:68" ht="84.95" customHeight="1" collapsed="1" x14ac:dyDescent="0.25">
      <c r="A184" s="2">
        <v>12</v>
      </c>
      <c r="B184" s="2">
        <v>12</v>
      </c>
      <c r="C184" s="2" t="s">
        <v>52</v>
      </c>
      <c r="D184" s="23" t="s">
        <v>526</v>
      </c>
      <c r="E184" s="5" t="s">
        <v>428</v>
      </c>
      <c r="F184" s="2"/>
      <c r="G184" s="9"/>
      <c r="H184" s="2"/>
      <c r="I184" s="2"/>
      <c r="J184" s="2" t="s">
        <v>419</v>
      </c>
      <c r="K184" s="2" t="s">
        <v>50</v>
      </c>
      <c r="L184" s="8">
        <v>47900836</v>
      </c>
      <c r="M184" s="8">
        <v>40715710</v>
      </c>
      <c r="N184" s="8">
        <v>40715710</v>
      </c>
      <c r="O184" s="8">
        <v>0</v>
      </c>
      <c r="P184" s="8">
        <v>0</v>
      </c>
      <c r="Q184" s="8">
        <v>0</v>
      </c>
      <c r="R184" s="10">
        <v>0.84999998747412253</v>
      </c>
      <c r="S184" s="8">
        <v>0</v>
      </c>
      <c r="T184" s="8">
        <v>7185126</v>
      </c>
      <c r="U184" s="8">
        <v>7185126</v>
      </c>
      <c r="V184" s="10">
        <v>0.15000001252587741</v>
      </c>
      <c r="W184" s="8">
        <v>0</v>
      </c>
      <c r="X184" s="10">
        <v>0</v>
      </c>
      <c r="Y184" s="8">
        <v>0</v>
      </c>
      <c r="Z184" s="10">
        <v>0</v>
      </c>
      <c r="AA184" s="8">
        <v>0</v>
      </c>
      <c r="AB184" s="10">
        <v>0</v>
      </c>
      <c r="AC184" s="8">
        <v>0</v>
      </c>
      <c r="AD184" s="8">
        <v>0</v>
      </c>
      <c r="AE184" s="8">
        <v>0</v>
      </c>
      <c r="AF184" s="8">
        <v>0</v>
      </c>
      <c r="AG184" s="8">
        <v>0</v>
      </c>
      <c r="AH184" s="8">
        <v>0</v>
      </c>
      <c r="AI184" s="8">
        <v>0</v>
      </c>
      <c r="AJ184" s="8">
        <v>0</v>
      </c>
      <c r="AK184" s="8">
        <v>149253.43999999997</v>
      </c>
      <c r="AL184" s="8">
        <v>149253.43999999997</v>
      </c>
      <c r="AM184" s="8">
        <v>1563015.3599999999</v>
      </c>
      <c r="AN184" s="8">
        <v>1712268.7999999998</v>
      </c>
      <c r="AO184" s="8">
        <v>0</v>
      </c>
      <c r="AP184" s="8">
        <v>1712268.7999999998</v>
      </c>
      <c r="AQ184" s="8">
        <v>149253.43999999997</v>
      </c>
      <c r="AR184" s="8">
        <v>1861522.2399999998</v>
      </c>
      <c r="AS184" s="8">
        <v>1563015.3599999999</v>
      </c>
      <c r="AT184" s="8">
        <v>3424537.5999999996</v>
      </c>
      <c r="AU184" s="8">
        <v>0</v>
      </c>
      <c r="AV184" s="8">
        <v>3424537.5999999996</v>
      </c>
      <c r="AW184" s="8">
        <v>149253.43999999997</v>
      </c>
      <c r="AX184" s="8">
        <v>3573791.0399999996</v>
      </c>
      <c r="AY184" s="8">
        <v>1563015.3599999999</v>
      </c>
      <c r="AZ184" s="8">
        <v>5136806.3999999994</v>
      </c>
      <c r="BA184" s="8">
        <v>5136806.3999999994</v>
      </c>
      <c r="BB184" s="8">
        <v>8723669.671571102</v>
      </c>
      <c r="BC184" s="8">
        <v>13860476.071571101</v>
      </c>
      <c r="BD184" s="8">
        <v>6313460.221939181</v>
      </c>
      <c r="BE184" s="8">
        <v>20173936.293510281</v>
      </c>
      <c r="BF184" s="8">
        <v>3824065.9636473157</v>
      </c>
      <c r="BG184" s="8">
        <v>23998002.257157598</v>
      </c>
      <c r="BH184" s="8">
        <v>4193718.7759999903</v>
      </c>
      <c r="BI184" s="8">
        <v>28191721.033157587</v>
      </c>
      <c r="BJ184" s="8">
        <v>4193718.1503999997</v>
      </c>
      <c r="BK184" s="8">
        <v>32385439.183557585</v>
      </c>
      <c r="BL184" s="8">
        <v>4193718.0382000012</v>
      </c>
      <c r="BM184" s="8">
        <v>36579157.221757591</v>
      </c>
      <c r="BN184" s="8">
        <v>4136552.7782424069</v>
      </c>
      <c r="BO184" s="8">
        <v>40715709.999999993</v>
      </c>
      <c r="BP184" s="9"/>
    </row>
    <row r="185" spans="1:68" ht="23.25" customHeight="1" x14ac:dyDescent="0.25">
      <c r="D185" s="22" t="s">
        <v>434</v>
      </c>
    </row>
    <row r="186" spans="1:68" ht="21" customHeight="1" x14ac:dyDescent="0.25">
      <c r="D186" s="22" t="s">
        <v>433</v>
      </c>
    </row>
    <row r="187" spans="1:68" ht="21" customHeight="1" x14ac:dyDescent="0.25">
      <c r="D187" s="22" t="s">
        <v>450</v>
      </c>
    </row>
    <row r="188" spans="1:68" ht="21" customHeight="1" x14ac:dyDescent="0.25">
      <c r="D188" s="22" t="s">
        <v>453</v>
      </c>
    </row>
    <row r="189" spans="1:68" ht="42.75" customHeight="1" x14ac:dyDescent="0.25"/>
    <row r="190" spans="1:68" ht="30.75" x14ac:dyDescent="0.45">
      <c r="AN190" s="24" t="s">
        <v>547</v>
      </c>
      <c r="AV190" s="25" t="s">
        <v>546</v>
      </c>
      <c r="AW190" s="25"/>
      <c r="AX190" s="25"/>
      <c r="AY190" s="25"/>
      <c r="AZ190" s="25"/>
      <c r="BB190" s="24"/>
      <c r="BC190" s="24"/>
      <c r="BD190" s="24"/>
      <c r="BE190" s="24"/>
      <c r="BF190" s="24"/>
      <c r="BG190" s="24"/>
      <c r="BH190" s="24"/>
      <c r="BI190" s="24"/>
      <c r="BJ190" s="24"/>
      <c r="BK190" s="24"/>
      <c r="BL190" s="24"/>
      <c r="BM190" s="24"/>
    </row>
    <row r="192" spans="1:68" ht="16.5" x14ac:dyDescent="0.25">
      <c r="D192" s="21" t="s">
        <v>542</v>
      </c>
    </row>
    <row r="193" spans="4:4" ht="16.5" x14ac:dyDescent="0.25">
      <c r="D193" s="21" t="s">
        <v>430</v>
      </c>
    </row>
    <row r="194" spans="4:4" ht="16.5" x14ac:dyDescent="0.25">
      <c r="D194" s="21" t="s">
        <v>431</v>
      </c>
    </row>
  </sheetData>
  <autoFilter ref="A13:BP188"/>
  <mergeCells count="15">
    <mergeCell ref="AV190:AZ190"/>
    <mergeCell ref="AW2:BP2"/>
    <mergeCell ref="A4:BP4"/>
    <mergeCell ref="A5:BP5"/>
    <mergeCell ref="A7:A12"/>
    <mergeCell ref="B7:B12"/>
    <mergeCell ref="C7:C12"/>
    <mergeCell ref="D7:D12"/>
    <mergeCell ref="E7:E12"/>
    <mergeCell ref="F7:F12"/>
    <mergeCell ref="G7:G12"/>
    <mergeCell ref="H7:H12"/>
    <mergeCell ref="I7:I12"/>
    <mergeCell ref="J7:J12"/>
    <mergeCell ref="BP7:BP12"/>
  </mergeCells>
  <pageMargins left="0.25" right="0.25" top="0.75" bottom="0.75" header="0.3" footer="0.3"/>
  <pageSetup paperSize="9" scale="41" fitToHeight="0" orientation="landscape" r:id="rId1"/>
  <headerFooter>
    <oddFooter>&amp;LFMzinop5_230216_Maksajumu_merki_14-20&amp;C&amp;P no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FMzinop5_Maksājumu_mērķi_14-20</vt:lpstr>
      <vt:lpstr>'FMzinop5_Maksājumu_mērķi_14-20'!Print_Area</vt:lpstr>
      <vt:lpstr>'FMzinop5_Maksājumu_mērķi_14-20'!Print_Titles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Reinis Dzelzkalējs</dc:creator>
  <cp:lastModifiedBy>Ieva Ziepniece</cp:lastModifiedBy>
  <cp:lastPrinted>2016-02-19T09:59:16Z</cp:lastPrinted>
  <dcterms:created xsi:type="dcterms:W3CDTF">2016-01-27T10:14:09Z</dcterms:created>
  <dcterms:modified xsi:type="dcterms:W3CDTF">2016-02-23T09:50:26Z</dcterms:modified>
</cp:coreProperties>
</file>