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Fs\esfd\IEVIEŠANAS UZRAUDZĪBA\ZIŅOJUMI_MAKSĀJUMU PROGNOZES EK\VI_regularie_zinojumi_MK_ES_fondi\1 - MK\2015.gads\Ikmēneša informatīvie ziņojumi\7_novembris\mājaslapai\"/>
    </mc:Choice>
  </mc:AlternateContent>
  <bookViews>
    <workbookView xWindow="0" yWindow="0" windowWidth="28800" windowHeight="11835" tabRatio="734"/>
  </bookViews>
  <sheets>
    <sheet name="DPP" sheetId="23" r:id="rId1"/>
    <sheet name="ministriju dalījums " sheetId="24" r:id="rId2"/>
    <sheet name="pa gadiem aktuālais" sheetId="22" state="hidden" r:id="rId3"/>
  </sheets>
  <definedNames>
    <definedName name="_xlnm._FilterDatabase" localSheetId="0" hidden="1">DPP!$A$5:$AP$140</definedName>
    <definedName name="_xlnm.Print_Area" localSheetId="0">DPP!$A$1:$AH$150</definedName>
    <definedName name="_xlnm.Print_Titles" localSheetId="0">DPP!$4:$6</definedName>
  </definedNames>
  <calcPr calcId="152511"/>
</workbook>
</file>

<file path=xl/calcChain.xml><?xml version="1.0" encoding="utf-8"?>
<calcChain xmlns="http://schemas.openxmlformats.org/spreadsheetml/2006/main">
  <c r="M138" i="23" l="1"/>
  <c r="H138" i="23"/>
  <c r="M137" i="23"/>
  <c r="H137" i="23"/>
  <c r="M136" i="23"/>
  <c r="H136" i="23"/>
  <c r="M135" i="23"/>
  <c r="H135" i="23"/>
  <c r="M134" i="23"/>
  <c r="H134" i="23"/>
  <c r="M133" i="23"/>
  <c r="H133" i="23"/>
  <c r="M132" i="23"/>
  <c r="H132" i="23"/>
  <c r="M131" i="23"/>
  <c r="H131" i="23"/>
  <c r="M130" i="23"/>
  <c r="H130" i="23"/>
  <c r="M129" i="23"/>
  <c r="H129" i="23"/>
  <c r="M128" i="23"/>
  <c r="H128" i="23"/>
  <c r="M127" i="23"/>
  <c r="H127" i="23"/>
  <c r="M126" i="23"/>
  <c r="H126" i="23"/>
  <c r="M125" i="23"/>
  <c r="H125" i="23"/>
  <c r="M124" i="23"/>
  <c r="H124" i="23"/>
  <c r="M123" i="23"/>
  <c r="H123" i="23"/>
  <c r="M122" i="23"/>
  <c r="H122" i="23"/>
  <c r="M121" i="23"/>
  <c r="H121" i="23"/>
  <c r="M120" i="23"/>
  <c r="H120" i="23"/>
  <c r="M119" i="23"/>
  <c r="H119" i="23"/>
  <c r="M118" i="23"/>
  <c r="H118" i="23"/>
  <c r="M117" i="23"/>
  <c r="H117" i="23"/>
  <c r="M116" i="23"/>
  <c r="H116" i="23"/>
  <c r="M115" i="23"/>
  <c r="H115" i="23"/>
  <c r="M114" i="23"/>
  <c r="H114" i="23"/>
  <c r="M113" i="23"/>
  <c r="H113" i="23"/>
  <c r="M112" i="23"/>
  <c r="H112" i="23"/>
  <c r="M111" i="23"/>
  <c r="H111" i="23"/>
  <c r="M110" i="23"/>
  <c r="H110" i="23"/>
  <c r="M109" i="23"/>
  <c r="H109" i="23"/>
  <c r="M108" i="23"/>
  <c r="H108" i="23"/>
  <c r="M107" i="23"/>
  <c r="H107" i="23"/>
  <c r="M106" i="23"/>
  <c r="H106" i="23"/>
  <c r="M105" i="23"/>
  <c r="H105" i="23"/>
  <c r="M104" i="23"/>
  <c r="H104" i="23"/>
  <c r="G103" i="23"/>
  <c r="S103" i="23" s="1"/>
  <c r="G102" i="23"/>
  <c r="S102" i="23" s="1"/>
  <c r="M101" i="23"/>
  <c r="H101" i="23"/>
  <c r="M100" i="23"/>
  <c r="H100" i="23"/>
  <c r="M99" i="23"/>
  <c r="H99" i="23"/>
  <c r="M98" i="23"/>
  <c r="H98" i="23"/>
  <c r="M97" i="23"/>
  <c r="H97" i="23"/>
  <c r="M96" i="23"/>
  <c r="H96" i="23"/>
  <c r="S95" i="23"/>
  <c r="Q95" i="23"/>
  <c r="O95" i="23"/>
  <c r="M95" i="23"/>
  <c r="H95" i="23"/>
  <c r="L95" i="23" s="1"/>
  <c r="S94" i="23"/>
  <c r="Q94" i="23"/>
  <c r="O94" i="23"/>
  <c r="M94" i="23"/>
  <c r="H94" i="23"/>
  <c r="L94" i="23" s="1"/>
  <c r="S93" i="23"/>
  <c r="Q93" i="23"/>
  <c r="O93" i="23"/>
  <c r="M93" i="23"/>
  <c r="H93" i="23"/>
  <c r="L93" i="23" s="1"/>
  <c r="M92" i="23"/>
  <c r="H92" i="23"/>
  <c r="M91" i="23"/>
  <c r="H91" i="23"/>
  <c r="M90" i="23"/>
  <c r="H90" i="23"/>
  <c r="M89" i="23"/>
  <c r="H89" i="23"/>
  <c r="M88" i="23"/>
  <c r="H88" i="23"/>
  <c r="M87" i="23"/>
  <c r="H87" i="23"/>
  <c r="M86" i="23"/>
  <c r="H86" i="23"/>
  <c r="M85" i="23"/>
  <c r="H85" i="23"/>
  <c r="M84" i="23"/>
  <c r="H84" i="23"/>
  <c r="M83" i="23"/>
  <c r="H83" i="23"/>
  <c r="M82" i="23"/>
  <c r="H82" i="23"/>
  <c r="M81" i="23"/>
  <c r="H81" i="23"/>
  <c r="M80" i="23"/>
  <c r="H80" i="23"/>
  <c r="M79" i="23"/>
  <c r="H79" i="23"/>
  <c r="M78" i="23"/>
  <c r="H78" i="23"/>
  <c r="M77" i="23"/>
  <c r="H77" i="23"/>
  <c r="M76" i="23"/>
  <c r="H76" i="23"/>
  <c r="M75" i="23"/>
  <c r="H75" i="23"/>
  <c r="M74" i="23"/>
  <c r="H74" i="23"/>
  <c r="M73" i="23"/>
  <c r="H73" i="23"/>
  <c r="M72" i="23"/>
  <c r="H72" i="23"/>
  <c r="M71" i="23"/>
  <c r="H71" i="23"/>
  <c r="M70" i="23"/>
  <c r="H70" i="23"/>
  <c r="M69" i="23"/>
  <c r="H69" i="23"/>
  <c r="M68" i="23"/>
  <c r="H68" i="23"/>
  <c r="M67" i="23"/>
  <c r="H67" i="23"/>
  <c r="M66" i="23"/>
  <c r="H66" i="23"/>
  <c r="M65" i="23"/>
  <c r="H65" i="23"/>
  <c r="M64" i="23"/>
  <c r="H64" i="23"/>
  <c r="M63" i="23"/>
  <c r="H63" i="23"/>
  <c r="M62" i="23"/>
  <c r="H62" i="23"/>
  <c r="M61" i="23"/>
  <c r="H61" i="23"/>
  <c r="M60" i="23"/>
  <c r="H60" i="23"/>
  <c r="M59" i="23"/>
  <c r="H59" i="23"/>
  <c r="M58" i="23"/>
  <c r="H58" i="23"/>
  <c r="M57" i="23"/>
  <c r="H57" i="23"/>
  <c r="M56" i="23"/>
  <c r="H56" i="23"/>
  <c r="M55" i="23"/>
  <c r="H55" i="23"/>
  <c r="M54" i="23"/>
  <c r="H54" i="23"/>
  <c r="M53" i="23"/>
  <c r="H53" i="23"/>
  <c r="M52" i="23"/>
  <c r="H52" i="23"/>
  <c r="M51" i="23"/>
  <c r="H51" i="23"/>
  <c r="M50" i="23"/>
  <c r="H50" i="23"/>
  <c r="M49" i="23"/>
  <c r="H49" i="23"/>
  <c r="M48" i="23"/>
  <c r="H48" i="23"/>
  <c r="M47" i="23"/>
  <c r="H47" i="23"/>
  <c r="M46" i="23"/>
  <c r="H46" i="23"/>
  <c r="M45" i="23"/>
  <c r="H45" i="23"/>
  <c r="M44" i="23"/>
  <c r="H44" i="23"/>
  <c r="M43" i="23"/>
  <c r="H43" i="23"/>
  <c r="M42" i="23"/>
  <c r="H42" i="23"/>
  <c r="M41" i="23"/>
  <c r="H41" i="23"/>
  <c r="M40" i="23"/>
  <c r="H40" i="23"/>
  <c r="M39" i="23"/>
  <c r="H39" i="23"/>
  <c r="M38" i="23"/>
  <c r="H38" i="23"/>
  <c r="M37" i="23"/>
  <c r="H37" i="23"/>
  <c r="M36" i="23"/>
  <c r="H36" i="23"/>
  <c r="M35" i="23"/>
  <c r="H35" i="23"/>
  <c r="M34" i="23"/>
  <c r="H34" i="23"/>
  <c r="M33" i="23"/>
  <c r="H33" i="23"/>
  <c r="M32" i="23"/>
  <c r="H32" i="23"/>
  <c r="M31" i="23"/>
  <c r="H31" i="23"/>
  <c r="M30" i="23"/>
  <c r="H30" i="23"/>
  <c r="M29" i="23"/>
  <c r="H29" i="23"/>
  <c r="M28" i="23"/>
  <c r="H28" i="23"/>
  <c r="M27" i="23"/>
  <c r="H27" i="23"/>
  <c r="M26" i="23"/>
  <c r="H26" i="23"/>
  <c r="M25" i="23"/>
  <c r="H25" i="23"/>
  <c r="M24" i="23"/>
  <c r="H24" i="23"/>
  <c r="M23" i="23"/>
  <c r="H23" i="23"/>
  <c r="M22" i="23"/>
  <c r="H22" i="23"/>
  <c r="M21" i="23"/>
  <c r="H21" i="23"/>
  <c r="M20" i="23"/>
  <c r="H20" i="23"/>
  <c r="M19" i="23"/>
  <c r="H19" i="23"/>
  <c r="M18" i="23"/>
  <c r="H18" i="23"/>
  <c r="M17" i="23"/>
  <c r="H17" i="23"/>
  <c r="M16" i="23"/>
  <c r="H16" i="23"/>
  <c r="M15" i="23"/>
  <c r="H15" i="23"/>
  <c r="M14" i="23"/>
  <c r="H14" i="23"/>
  <c r="M13" i="23"/>
  <c r="H13" i="23"/>
  <c r="M12" i="23"/>
  <c r="H12" i="23"/>
  <c r="M11" i="23"/>
  <c r="H11" i="23"/>
  <c r="M10" i="23"/>
  <c r="H10" i="23"/>
  <c r="M9" i="23"/>
  <c r="H9" i="23"/>
  <c r="M8" i="23"/>
  <c r="H8" i="23"/>
  <c r="M7" i="23"/>
  <c r="H7" i="23"/>
  <c r="G40" i="23" l="1"/>
  <c r="G124" i="23"/>
  <c r="O124" i="23" s="1"/>
  <c r="G136" i="23"/>
  <c r="O136" i="23" s="1"/>
  <c r="G19" i="23"/>
  <c r="S19" i="23" s="1"/>
  <c r="G39" i="23"/>
  <c r="O39" i="23" s="1"/>
  <c r="G87" i="23"/>
  <c r="O87" i="23" s="1"/>
  <c r="G10" i="23"/>
  <c r="S10" i="23" s="1"/>
  <c r="G18" i="23"/>
  <c r="O18" i="23" s="1"/>
  <c r="G20" i="23"/>
  <c r="O20" i="23" s="1"/>
  <c r="G76" i="23"/>
  <c r="Q76" i="23" s="1"/>
  <c r="G91" i="23"/>
  <c r="O91" i="23" s="1"/>
  <c r="G138" i="23"/>
  <c r="L138" i="23" s="1"/>
  <c r="G78" i="23"/>
  <c r="Q78" i="23" s="1"/>
  <c r="G23" i="23"/>
  <c r="O23" i="23" s="1"/>
  <c r="G80" i="23"/>
  <c r="Q80" i="23" s="1"/>
  <c r="G96" i="23"/>
  <c r="O96" i="23" s="1"/>
  <c r="G33" i="23"/>
  <c r="L33" i="23" s="1"/>
  <c r="G53" i="23"/>
  <c r="L53" i="23" s="1"/>
  <c r="G55" i="23"/>
  <c r="O55" i="23" s="1"/>
  <c r="G57" i="23"/>
  <c r="S57" i="23" s="1"/>
  <c r="G67" i="23"/>
  <c r="O67" i="23" s="1"/>
  <c r="G75" i="23"/>
  <c r="O75" i="23" s="1"/>
  <c r="G31" i="23"/>
  <c r="O31" i="23" s="1"/>
  <c r="G41" i="23"/>
  <c r="S41" i="23" s="1"/>
  <c r="G108" i="23"/>
  <c r="O108" i="23" s="1"/>
  <c r="G112" i="23"/>
  <c r="O112" i="23" s="1"/>
  <c r="G26" i="23"/>
  <c r="O26" i="23" s="1"/>
  <c r="G58" i="23"/>
  <c r="S58" i="23" s="1"/>
  <c r="G92" i="23"/>
  <c r="L92" i="23" s="1"/>
  <c r="G59" i="23"/>
  <c r="O59" i="23" s="1"/>
  <c r="G61" i="23"/>
  <c r="S61" i="23" s="1"/>
  <c r="G104" i="23"/>
  <c r="O104" i="23" s="1"/>
  <c r="G106" i="23"/>
  <c r="Q106" i="23" s="1"/>
  <c r="G120" i="23"/>
  <c r="O120" i="23" s="1"/>
  <c r="G122" i="23"/>
  <c r="S122" i="23" s="1"/>
  <c r="G27" i="23"/>
  <c r="O27" i="23" s="1"/>
  <c r="G100" i="23"/>
  <c r="O100" i="23" s="1"/>
  <c r="L102" i="23"/>
  <c r="G128" i="23"/>
  <c r="O128" i="23" s="1"/>
  <c r="G8" i="23"/>
  <c r="Q8" i="23" s="1"/>
  <c r="G12" i="23"/>
  <c r="S12" i="23" s="1"/>
  <c r="G22" i="23"/>
  <c r="S22" i="23" s="1"/>
  <c r="G30" i="23"/>
  <c r="S30" i="23" s="1"/>
  <c r="G37" i="23"/>
  <c r="L37" i="23" s="1"/>
  <c r="G43" i="23"/>
  <c r="O43" i="23" s="1"/>
  <c r="G49" i="23"/>
  <c r="S49" i="23" s="1"/>
  <c r="G51" i="23"/>
  <c r="L51" i="23" s="1"/>
  <c r="G54" i="23"/>
  <c r="Q54" i="23" s="1"/>
  <c r="G65" i="23"/>
  <c r="S65" i="23" s="1"/>
  <c r="G69" i="23"/>
  <c r="L69" i="23" s="1"/>
  <c r="G84" i="23"/>
  <c r="L84" i="23" s="1"/>
  <c r="G89" i="23"/>
  <c r="S89" i="23" s="1"/>
  <c r="G98" i="23"/>
  <c r="L98" i="23" s="1"/>
  <c r="G109" i="23"/>
  <c r="O109" i="23" s="1"/>
  <c r="G113" i="23"/>
  <c r="O113" i="23" s="1"/>
  <c r="G117" i="23"/>
  <c r="S117" i="23" s="1"/>
  <c r="G126" i="23"/>
  <c r="Q126" i="23" s="1"/>
  <c r="G134" i="23"/>
  <c r="Q134" i="23" s="1"/>
  <c r="G25" i="23"/>
  <c r="S25" i="23" s="1"/>
  <c r="O19" i="23"/>
  <c r="G29" i="23"/>
  <c r="S29" i="23" s="1"/>
  <c r="G35" i="23"/>
  <c r="O35" i="23" s="1"/>
  <c r="G38" i="23"/>
  <c r="O38" i="23" s="1"/>
  <c r="G72" i="23"/>
  <c r="Q72" i="23" s="1"/>
  <c r="G74" i="23"/>
  <c r="O74" i="23" s="1"/>
  <c r="G83" i="23"/>
  <c r="O83" i="23" s="1"/>
  <c r="G85" i="23"/>
  <c r="O85" i="23" s="1"/>
  <c r="G97" i="23"/>
  <c r="S97" i="23" s="1"/>
  <c r="G99" i="23"/>
  <c r="S99" i="23" s="1"/>
  <c r="G101" i="23"/>
  <c r="O101" i="23" s="1"/>
  <c r="O102" i="23"/>
  <c r="G110" i="23"/>
  <c r="L110" i="23" s="1"/>
  <c r="G116" i="23"/>
  <c r="O116" i="23" s="1"/>
  <c r="G118" i="23"/>
  <c r="S118" i="23" s="1"/>
  <c r="G125" i="23"/>
  <c r="L125" i="23" s="1"/>
  <c r="G129" i="23"/>
  <c r="O129" i="23" s="1"/>
  <c r="G133" i="23"/>
  <c r="Q133" i="23" s="1"/>
  <c r="G7" i="23"/>
  <c r="S7" i="23" s="1"/>
  <c r="G16" i="23"/>
  <c r="O16" i="23" s="1"/>
  <c r="G17" i="23"/>
  <c r="S17" i="23" s="1"/>
  <c r="G45" i="23"/>
  <c r="S45" i="23" s="1"/>
  <c r="G47" i="23"/>
  <c r="L47" i="23" s="1"/>
  <c r="G63" i="23"/>
  <c r="Q63" i="23" s="1"/>
  <c r="G79" i="23"/>
  <c r="S79" i="23" s="1"/>
  <c r="G88" i="23"/>
  <c r="S88" i="23" s="1"/>
  <c r="L103" i="23"/>
  <c r="G105" i="23"/>
  <c r="O105" i="23" s="1"/>
  <c r="G107" i="23"/>
  <c r="S107" i="23" s="1"/>
  <c r="G114" i="23"/>
  <c r="S114" i="23" s="1"/>
  <c r="G121" i="23"/>
  <c r="Q121" i="23" s="1"/>
  <c r="G123" i="23"/>
  <c r="L123" i="23" s="1"/>
  <c r="G130" i="23"/>
  <c r="O130" i="23" s="1"/>
  <c r="G132" i="23"/>
  <c r="O132" i="23" s="1"/>
  <c r="G135" i="23"/>
  <c r="L135" i="23" s="1"/>
  <c r="G137" i="23"/>
  <c r="O137" i="23" s="1"/>
  <c r="G9" i="23"/>
  <c r="O9" i="23" s="1"/>
  <c r="G34" i="23"/>
  <c r="L34" i="23" s="1"/>
  <c r="G50" i="23"/>
  <c r="S50" i="23" s="1"/>
  <c r="G66" i="23"/>
  <c r="S66" i="23" s="1"/>
  <c r="G11" i="23"/>
  <c r="S11" i="23" s="1"/>
  <c r="G14" i="23"/>
  <c r="O14" i="23" s="1"/>
  <c r="G15" i="23"/>
  <c r="Q15" i="23" s="1"/>
  <c r="G21" i="23"/>
  <c r="Q21" i="23" s="1"/>
  <c r="G42" i="23"/>
  <c r="L42" i="23" s="1"/>
  <c r="G46" i="23"/>
  <c r="L46" i="23" s="1"/>
  <c r="G62" i="23"/>
  <c r="Q62" i="23" s="1"/>
  <c r="G70" i="23"/>
  <c r="L70" i="23" s="1"/>
  <c r="G71" i="23"/>
  <c r="L71" i="23" s="1"/>
  <c r="G131" i="23"/>
  <c r="S131" i="23" s="1"/>
  <c r="G68" i="23"/>
  <c r="G56" i="23"/>
  <c r="G13" i="23"/>
  <c r="G32" i="23"/>
  <c r="L32" i="23" s="1"/>
  <c r="G48" i="23"/>
  <c r="L48" i="23" s="1"/>
  <c r="G64" i="23"/>
  <c r="L64" i="23" s="1"/>
  <c r="G36" i="23"/>
  <c r="G24" i="23"/>
  <c r="L24" i="23" s="1"/>
  <c r="G52" i="23"/>
  <c r="G28" i="23"/>
  <c r="L28" i="23" s="1"/>
  <c r="G44" i="23"/>
  <c r="L44" i="23" s="1"/>
  <c r="G60" i="23"/>
  <c r="G82" i="23"/>
  <c r="L82" i="23" s="1"/>
  <c r="G86" i="23"/>
  <c r="G90" i="23"/>
  <c r="L90" i="23" s="1"/>
  <c r="Q102" i="23"/>
  <c r="O103" i="23"/>
  <c r="G111" i="23"/>
  <c r="L111" i="23" s="1"/>
  <c r="G115" i="23"/>
  <c r="G119" i="23"/>
  <c r="L119" i="23" s="1"/>
  <c r="G127" i="23"/>
  <c r="L127" i="23" s="1"/>
  <c r="G73" i="23"/>
  <c r="G77" i="23"/>
  <c r="L77" i="23" s="1"/>
  <c r="G81" i="23"/>
  <c r="Q103" i="23"/>
  <c r="S124" i="23" l="1"/>
  <c r="L124" i="23"/>
  <c r="Q124" i="23"/>
  <c r="Q136" i="23"/>
  <c r="S136" i="23"/>
  <c r="L136" i="23"/>
  <c r="O138" i="23"/>
  <c r="O70" i="23"/>
  <c r="O61" i="23"/>
  <c r="Q89" i="23"/>
  <c r="S78" i="23"/>
  <c r="O12" i="23"/>
  <c r="S91" i="23"/>
  <c r="S80" i="23"/>
  <c r="Q87" i="23"/>
  <c r="S76" i="23"/>
  <c r="Q26" i="23"/>
  <c r="S125" i="23"/>
  <c r="S39" i="23"/>
  <c r="Q138" i="23"/>
  <c r="O21" i="23"/>
  <c r="O50" i="23"/>
  <c r="L108" i="23"/>
  <c r="Q117" i="23"/>
  <c r="L122" i="23"/>
  <c r="L85" i="23"/>
  <c r="O54" i="23"/>
  <c r="L89" i="23"/>
  <c r="S128" i="23"/>
  <c r="L91" i="23"/>
  <c r="Q113" i="23"/>
  <c r="L55" i="23"/>
  <c r="Q55" i="23"/>
  <c r="S85" i="23"/>
  <c r="O125" i="23"/>
  <c r="S51" i="23"/>
  <c r="O10" i="23"/>
  <c r="S87" i="23"/>
  <c r="Q10" i="23"/>
  <c r="Q125" i="23"/>
  <c r="L26" i="23"/>
  <c r="L76" i="23"/>
  <c r="O80" i="23"/>
  <c r="L87" i="23"/>
  <c r="Q91" i="23"/>
  <c r="O84" i="23"/>
  <c r="Q122" i="23"/>
  <c r="Q107" i="23"/>
  <c r="Q30" i="23"/>
  <c r="S26" i="23"/>
  <c r="Q61" i="23"/>
  <c r="O17" i="23"/>
  <c r="L31" i="23"/>
  <c r="S138" i="23"/>
  <c r="Q105" i="23"/>
  <c r="L19" i="23"/>
  <c r="S67" i="23"/>
  <c r="Q19" i="23"/>
  <c r="S18" i="23"/>
  <c r="L100" i="23"/>
  <c r="Q96" i="23"/>
  <c r="O131" i="23"/>
  <c r="Q70" i="23"/>
  <c r="O122" i="23"/>
  <c r="L78" i="23"/>
  <c r="L61" i="23"/>
  <c r="L39" i="23"/>
  <c r="L18" i="23"/>
  <c r="Q39" i="23"/>
  <c r="Q85" i="23"/>
  <c r="S31" i="23"/>
  <c r="L10" i="23"/>
  <c r="Q18" i="23"/>
  <c r="L128" i="23"/>
  <c r="Q112" i="23"/>
  <c r="L23" i="23"/>
  <c r="O22" i="23"/>
  <c r="Q50" i="23"/>
  <c r="O53" i="23"/>
  <c r="O76" i="23"/>
  <c r="S120" i="23"/>
  <c r="Q135" i="23"/>
  <c r="S20" i="23"/>
  <c r="L67" i="23"/>
  <c r="Q118" i="23"/>
  <c r="L20" i="23"/>
  <c r="Q12" i="23"/>
  <c r="S110" i="23"/>
  <c r="S70" i="23"/>
  <c r="S106" i="23"/>
  <c r="Q42" i="23"/>
  <c r="O97" i="23"/>
  <c r="L74" i="23"/>
  <c r="S63" i="23"/>
  <c r="O34" i="23"/>
  <c r="Q17" i="23"/>
  <c r="S23" i="23"/>
  <c r="S54" i="23"/>
  <c r="Q20" i="23"/>
  <c r="L21" i="23"/>
  <c r="S112" i="23"/>
  <c r="Q120" i="23"/>
  <c r="L75" i="23"/>
  <c r="S130" i="23"/>
  <c r="Q75" i="23"/>
  <c r="O49" i="23"/>
  <c r="S21" i="23"/>
  <c r="L134" i="23"/>
  <c r="Q35" i="23"/>
  <c r="L59" i="23"/>
  <c r="L112" i="23"/>
  <c r="S108" i="23"/>
  <c r="L133" i="23"/>
  <c r="Q108" i="23"/>
  <c r="L126" i="23"/>
  <c r="S98" i="23"/>
  <c r="O78" i="23"/>
  <c r="Q69" i="23"/>
  <c r="S75" i="23"/>
  <c r="Q59" i="23"/>
  <c r="S134" i="23"/>
  <c r="Q33" i="23"/>
  <c r="S74" i="23"/>
  <c r="S33" i="23"/>
  <c r="S35" i="23"/>
  <c r="O89" i="23"/>
  <c r="O117" i="23"/>
  <c r="S92" i="23"/>
  <c r="O135" i="23"/>
  <c r="L107" i="23"/>
  <c r="Q57" i="23"/>
  <c r="Q43" i="23"/>
  <c r="O42" i="23"/>
  <c r="Q67" i="23"/>
  <c r="O33" i="23"/>
  <c r="L54" i="23"/>
  <c r="L43" i="23"/>
  <c r="O29" i="23"/>
  <c r="Q53" i="23"/>
  <c r="Q23" i="23"/>
  <c r="Q131" i="23"/>
  <c r="O57" i="23"/>
  <c r="S96" i="23"/>
  <c r="S71" i="23"/>
  <c r="Q130" i="23"/>
  <c r="Q46" i="23"/>
  <c r="O41" i="23"/>
  <c r="O99" i="23"/>
  <c r="S104" i="23"/>
  <c r="L96" i="23"/>
  <c r="Q128" i="23"/>
  <c r="L109" i="23"/>
  <c r="L97" i="23"/>
  <c r="O71" i="23"/>
  <c r="Q129" i="23"/>
  <c r="O69" i="23"/>
  <c r="L130" i="23"/>
  <c r="L114" i="23"/>
  <c r="O79" i="23"/>
  <c r="O65" i="23"/>
  <c r="S59" i="23"/>
  <c r="S53" i="23"/>
  <c r="S27" i="23"/>
  <c r="Q58" i="23"/>
  <c r="L35" i="23"/>
  <c r="S55" i="23"/>
  <c r="S47" i="23"/>
  <c r="Q31" i="23"/>
  <c r="Q83" i="23"/>
  <c r="S9" i="23"/>
  <c r="L80" i="23"/>
  <c r="L58" i="23"/>
  <c r="L120" i="23"/>
  <c r="L57" i="23"/>
  <c r="L41" i="23"/>
  <c r="O114" i="23"/>
  <c r="Q41" i="23"/>
  <c r="L83" i="23"/>
  <c r="O47" i="23"/>
  <c r="Q114" i="23"/>
  <c r="O37" i="23"/>
  <c r="L113" i="23"/>
  <c r="L101" i="23"/>
  <c r="O92" i="23"/>
  <c r="O106" i="23"/>
  <c r="S101" i="23"/>
  <c r="L118" i="23"/>
  <c r="L38" i="23"/>
  <c r="S38" i="23"/>
  <c r="S116" i="23"/>
  <c r="Q100" i="23"/>
  <c r="S133" i="23"/>
  <c r="Q92" i="23"/>
  <c r="S113" i="23"/>
  <c r="S100" i="23"/>
  <c r="Q116" i="23"/>
  <c r="O133" i="23"/>
  <c r="S84" i="23"/>
  <c r="Q71" i="23"/>
  <c r="L106" i="23"/>
  <c r="Q101" i="23"/>
  <c r="Q137" i="23"/>
  <c r="S123" i="23"/>
  <c r="O107" i="23"/>
  <c r="O88" i="23"/>
  <c r="O46" i="23"/>
  <c r="O30" i="23"/>
  <c r="Q27" i="23"/>
  <c r="O58" i="23"/>
  <c r="Q37" i="23"/>
  <c r="O134" i="23"/>
  <c r="Q109" i="23"/>
  <c r="O118" i="23"/>
  <c r="Q74" i="23"/>
  <c r="O51" i="23"/>
  <c r="L27" i="23"/>
  <c r="L99" i="23"/>
  <c r="Q51" i="23"/>
  <c r="Q38" i="23"/>
  <c r="O8" i="23"/>
  <c r="L30" i="23"/>
  <c r="L49" i="23"/>
  <c r="Q84" i="23"/>
  <c r="Q25" i="23"/>
  <c r="S83" i="23"/>
  <c r="L25" i="23"/>
  <c r="Q104" i="23"/>
  <c r="L131" i="23"/>
  <c r="S69" i="23"/>
  <c r="S135" i="23"/>
  <c r="Q123" i="23"/>
  <c r="S37" i="23"/>
  <c r="O25" i="23"/>
  <c r="S8" i="23"/>
  <c r="S109" i="23"/>
  <c r="L8" i="23"/>
  <c r="Q99" i="23"/>
  <c r="L104" i="23"/>
  <c r="S132" i="23"/>
  <c r="S126" i="23"/>
  <c r="O110" i="23"/>
  <c r="O98" i="23"/>
  <c r="S121" i="23"/>
  <c r="S62" i="23"/>
  <c r="S43" i="23"/>
  <c r="Q97" i="23"/>
  <c r="Q22" i="23"/>
  <c r="L9" i="23"/>
  <c r="S14" i="23"/>
  <c r="Q9" i="23"/>
  <c r="L72" i="23"/>
  <c r="L17" i="23"/>
  <c r="L116" i="23"/>
  <c r="Q132" i="23"/>
  <c r="L117" i="23"/>
  <c r="L105" i="23"/>
  <c r="O126" i="23"/>
  <c r="Q110" i="23"/>
  <c r="Q98" i="23"/>
  <c r="S129" i="23"/>
  <c r="O123" i="23"/>
  <c r="O121" i="23"/>
  <c r="S105" i="23"/>
  <c r="Q79" i="23"/>
  <c r="Q49" i="23"/>
  <c r="L7" i="23"/>
  <c r="S42" i="23"/>
  <c r="O66" i="23"/>
  <c r="Q47" i="23"/>
  <c r="L22" i="23"/>
  <c r="L65" i="23"/>
  <c r="L15" i="23"/>
  <c r="O72" i="23"/>
  <c r="L129" i="23"/>
  <c r="S72" i="23"/>
  <c r="Q65" i="23"/>
  <c r="Q29" i="23"/>
  <c r="L29" i="23"/>
  <c r="Q88" i="23"/>
  <c r="O62" i="23"/>
  <c r="Q66" i="23"/>
  <c r="Q34" i="23"/>
  <c r="Q16" i="23"/>
  <c r="L16" i="23"/>
  <c r="O11" i="23"/>
  <c r="Q11" i="23"/>
  <c r="L11" i="23"/>
  <c r="O7" i="23"/>
  <c r="Q7" i="23"/>
  <c r="L62" i="23"/>
  <c r="L132" i="23"/>
  <c r="L88" i="23"/>
  <c r="L137" i="23"/>
  <c r="S137" i="23"/>
  <c r="S16" i="23"/>
  <c r="L14" i="23"/>
  <c r="L66" i="23"/>
  <c r="Q45" i="23"/>
  <c r="Q14" i="23"/>
  <c r="L63" i="23"/>
  <c r="L79" i="23"/>
  <c r="L121" i="23"/>
  <c r="O63" i="23"/>
  <c r="L50" i="23"/>
  <c r="S46" i="23"/>
  <c r="O45" i="23"/>
  <c r="S34" i="23"/>
  <c r="L45" i="23"/>
  <c r="S73" i="23"/>
  <c r="Q73" i="23"/>
  <c r="O73" i="23"/>
  <c r="L73" i="23"/>
  <c r="S13" i="23"/>
  <c r="O13" i="23"/>
  <c r="Q13" i="23"/>
  <c r="S81" i="23"/>
  <c r="Q81" i="23"/>
  <c r="O81" i="23"/>
  <c r="S86" i="23"/>
  <c r="Q86" i="23"/>
  <c r="O86" i="23"/>
  <c r="L86" i="23"/>
  <c r="S77" i="23"/>
  <c r="Q77" i="23"/>
  <c r="O77" i="23"/>
  <c r="S127" i="23"/>
  <c r="Q127" i="23"/>
  <c r="O127" i="23"/>
  <c r="S115" i="23"/>
  <c r="Q115" i="23"/>
  <c r="O115" i="23"/>
  <c r="S90" i="23"/>
  <c r="Q90" i="23"/>
  <c r="O90" i="23"/>
  <c r="L115" i="23"/>
  <c r="S44" i="23"/>
  <c r="O44" i="23"/>
  <c r="Q44" i="23"/>
  <c r="S28" i="23"/>
  <c r="O28" i="23"/>
  <c r="Q28" i="23"/>
  <c r="S24" i="23"/>
  <c r="O24" i="23"/>
  <c r="Q24" i="23"/>
  <c r="S48" i="23"/>
  <c r="O48" i="23"/>
  <c r="Q48" i="23"/>
  <c r="S32" i="23"/>
  <c r="O32" i="23"/>
  <c r="Q32" i="23"/>
  <c r="S68" i="23"/>
  <c r="O68" i="23"/>
  <c r="Q68" i="23"/>
  <c r="S52" i="23"/>
  <c r="O52" i="23"/>
  <c r="Q52" i="23"/>
  <c r="S36" i="23"/>
  <c r="O36" i="23"/>
  <c r="Q36" i="23"/>
  <c r="S56" i="23"/>
  <c r="O56" i="23"/>
  <c r="Q56" i="23"/>
  <c r="S40" i="23"/>
  <c r="O40" i="23"/>
  <c r="Q40" i="23"/>
  <c r="L68" i="23"/>
  <c r="L13" i="23"/>
  <c r="S119" i="23"/>
  <c r="Q119" i="23"/>
  <c r="O119" i="23"/>
  <c r="S82" i="23"/>
  <c r="Q82" i="23"/>
  <c r="O82" i="23"/>
  <c r="S60" i="23"/>
  <c r="O60" i="23"/>
  <c r="Q60" i="23"/>
  <c r="L60" i="23"/>
  <c r="S111" i="23"/>
  <c r="Q111" i="23"/>
  <c r="O111" i="23"/>
  <c r="L81" i="23"/>
  <c r="L52" i="23"/>
  <c r="L36" i="23"/>
  <c r="S64" i="23"/>
  <c r="O64" i="23"/>
  <c r="Q64" i="23"/>
  <c r="L56" i="23"/>
  <c r="L40" i="23"/>
  <c r="M13" i="22" l="1"/>
  <c r="N13" i="22"/>
  <c r="O13" i="22"/>
  <c r="L13" i="22"/>
  <c r="E6" i="22"/>
  <c r="F6" i="22"/>
  <c r="G6" i="22"/>
  <c r="H6" i="22"/>
  <c r="I6" i="22"/>
  <c r="J6" i="22"/>
  <c r="D6" i="22"/>
  <c r="D26" i="22"/>
  <c r="D40" i="22" s="1"/>
  <c r="E26" i="22"/>
  <c r="F26" i="22"/>
  <c r="F28" i="22" s="1"/>
  <c r="F42" i="22" s="1"/>
  <c r="G26" i="22"/>
  <c r="H26" i="22"/>
  <c r="H27" i="22" s="1"/>
  <c r="H41" i="22" s="1"/>
  <c r="I26" i="22"/>
  <c r="I40" i="22" s="1"/>
  <c r="J26" i="22"/>
  <c r="J28" i="22" s="1"/>
  <c r="J42" i="22" s="1"/>
  <c r="D29" i="22"/>
  <c r="E29" i="22"/>
  <c r="E43" i="22" s="1"/>
  <c r="F29" i="22"/>
  <c r="F43" i="22" s="1"/>
  <c r="G29" i="22"/>
  <c r="G43" i="22" s="1"/>
  <c r="H29" i="22"/>
  <c r="H43" i="22" s="1"/>
  <c r="I29" i="22"/>
  <c r="I43" i="22" s="1"/>
  <c r="J29" i="22"/>
  <c r="J43" i="22" s="1"/>
  <c r="D30" i="22"/>
  <c r="E30" i="22"/>
  <c r="E44" i="22" s="1"/>
  <c r="F30" i="22"/>
  <c r="F44" i="22" s="1"/>
  <c r="G30" i="22"/>
  <c r="G44" i="22" s="1"/>
  <c r="H30" i="22"/>
  <c r="H44" i="22" s="1"/>
  <c r="I30" i="22"/>
  <c r="I44" i="22" s="1"/>
  <c r="J30" i="22"/>
  <c r="J44" i="22" s="1"/>
  <c r="D31" i="22"/>
  <c r="D45" i="22" s="1"/>
  <c r="E31" i="22"/>
  <c r="E45" i="22" s="1"/>
  <c r="F31" i="22"/>
  <c r="F45" i="22" s="1"/>
  <c r="G31" i="22"/>
  <c r="G45" i="22" s="1"/>
  <c r="H31" i="22"/>
  <c r="H45" i="22" s="1"/>
  <c r="I31" i="22"/>
  <c r="I45" i="22" s="1"/>
  <c r="J31" i="22"/>
  <c r="J45" i="22" s="1"/>
  <c r="D32" i="22"/>
  <c r="D46" i="22" s="1"/>
  <c r="E32" i="22"/>
  <c r="E33" i="22" s="1"/>
  <c r="E47" i="22" s="1"/>
  <c r="F32" i="22"/>
  <c r="F46" i="22" s="1"/>
  <c r="G32" i="22"/>
  <c r="G33" i="22" s="1"/>
  <c r="G47" i="22" s="1"/>
  <c r="H32" i="22"/>
  <c r="H46" i="22" s="1"/>
  <c r="I32" i="22"/>
  <c r="J32" i="22"/>
  <c r="J46" i="22" s="1"/>
  <c r="D9" i="22"/>
  <c r="D5" i="22" s="1"/>
  <c r="E9" i="22"/>
  <c r="E5" i="22" s="1"/>
  <c r="F9" i="22"/>
  <c r="F5" i="22" s="1"/>
  <c r="G9" i="22"/>
  <c r="G5" i="22" s="1"/>
  <c r="H9" i="22"/>
  <c r="H5" i="22" s="1"/>
  <c r="I9" i="22"/>
  <c r="I5" i="22" s="1"/>
  <c r="I27" i="22" l="1"/>
  <c r="I41" i="22" s="1"/>
  <c r="J34" i="22"/>
  <c r="J48" i="22" s="1"/>
  <c r="H23" i="22"/>
  <c r="H37" i="22" s="1"/>
  <c r="E23" i="22"/>
  <c r="E24" i="22" s="1"/>
  <c r="E38" i="22" s="1"/>
  <c r="D23" i="22"/>
  <c r="D25" i="22" s="1"/>
  <c r="D39" i="22" s="1"/>
  <c r="I23" i="22"/>
  <c r="I25" i="22" s="1"/>
  <c r="I39" i="22" s="1"/>
  <c r="D34" i="22"/>
  <c r="D48" i="22" s="1"/>
  <c r="H34" i="22"/>
  <c r="H48" i="22" s="1"/>
  <c r="H28" i="22"/>
  <c r="H42" i="22" s="1"/>
  <c r="H40" i="22"/>
  <c r="D43" i="22"/>
  <c r="K29" i="22"/>
  <c r="G40" i="22"/>
  <c r="G28" i="22"/>
  <c r="G42" i="22" s="1"/>
  <c r="G27" i="22"/>
  <c r="G41" i="22" s="1"/>
  <c r="G46" i="22"/>
  <c r="D27" i="22"/>
  <c r="D41" i="22" s="1"/>
  <c r="D44" i="22"/>
  <c r="K30" i="22"/>
  <c r="J27" i="22"/>
  <c r="J41" i="22" s="1"/>
  <c r="F33" i="22"/>
  <c r="F47" i="22" s="1"/>
  <c r="F34" i="22"/>
  <c r="F48" i="22" s="1"/>
  <c r="K26" i="22"/>
  <c r="F40" i="22"/>
  <c r="D28" i="22"/>
  <c r="I34" i="22"/>
  <c r="I48" i="22" s="1"/>
  <c r="I46" i="22"/>
  <c r="E34" i="22"/>
  <c r="E48" i="22" s="1"/>
  <c r="E46" i="22"/>
  <c r="E28" i="22"/>
  <c r="E42" i="22" s="1"/>
  <c r="E27" i="22"/>
  <c r="E41" i="22" s="1"/>
  <c r="I33" i="22"/>
  <c r="I47" i="22" s="1"/>
  <c r="G34" i="22"/>
  <c r="G48" i="22" s="1"/>
  <c r="K32" i="22"/>
  <c r="J40" i="22"/>
  <c r="E40" i="22"/>
  <c r="G23" i="22"/>
  <c r="F27" i="22"/>
  <c r="F41" i="22" s="1"/>
  <c r="I28" i="22"/>
  <c r="I42" i="22" s="1"/>
  <c r="J33" i="22"/>
  <c r="J47" i="22" s="1"/>
  <c r="K31" i="22"/>
  <c r="K45" i="22" s="1"/>
  <c r="F23" i="22"/>
  <c r="D33" i="22"/>
  <c r="H33" i="22"/>
  <c r="H47" i="22" s="1"/>
  <c r="H24" i="22" l="1"/>
  <c r="H38" i="22" s="1"/>
  <c r="H35" i="22"/>
  <c r="H25" i="22"/>
  <c r="H39" i="22" s="1"/>
  <c r="I35" i="22"/>
  <c r="I24" i="22"/>
  <c r="I38" i="22" s="1"/>
  <c r="E25" i="22"/>
  <c r="E39" i="22" s="1"/>
  <c r="E35" i="22"/>
  <c r="E37" i="22"/>
  <c r="I37" i="22"/>
  <c r="D24" i="22"/>
  <c r="D38" i="22" s="1"/>
  <c r="D37" i="22"/>
  <c r="D35" i="22"/>
  <c r="K27" i="22"/>
  <c r="K34" i="22"/>
  <c r="D47" i="22"/>
  <c r="K33" i="22"/>
  <c r="G25" i="22"/>
  <c r="G39" i="22" s="1"/>
  <c r="G35" i="22"/>
  <c r="G24" i="22"/>
  <c r="G38" i="22" s="1"/>
  <c r="G37" i="22"/>
  <c r="F37" i="22"/>
  <c r="F35" i="22"/>
  <c r="F24" i="22"/>
  <c r="F38" i="22" s="1"/>
  <c r="F25" i="22"/>
  <c r="D42" i="22"/>
  <c r="K28" i="22"/>
  <c r="F39" i="22" l="1"/>
  <c r="E21" i="22" l="1"/>
  <c r="E49" i="22" s="1"/>
  <c r="F21" i="22"/>
  <c r="F49" i="22" s="1"/>
  <c r="G21" i="22"/>
  <c r="G49" i="22" s="1"/>
  <c r="H21" i="22"/>
  <c r="H49" i="22" s="1"/>
  <c r="I21" i="22"/>
  <c r="I49" i="22" s="1"/>
  <c r="D21" i="22"/>
  <c r="D49" i="22" s="1"/>
  <c r="K10" i="22"/>
  <c r="K11" i="22"/>
  <c r="K12" i="22"/>
  <c r="K40" i="22" s="1"/>
  <c r="K13" i="22"/>
  <c r="K14" i="22"/>
  <c r="K42" i="22" s="1"/>
  <c r="K15" i="22"/>
  <c r="K43" i="22" s="1"/>
  <c r="K16" i="22"/>
  <c r="K44" i="22" s="1"/>
  <c r="K18" i="22"/>
  <c r="K46" i="22" s="1"/>
  <c r="K19" i="22"/>
  <c r="K47" i="22" s="1"/>
  <c r="K20" i="22"/>
  <c r="K48" i="22" s="1"/>
  <c r="J9" i="22"/>
  <c r="P13" i="22" l="1"/>
  <c r="K41" i="22"/>
  <c r="J5" i="22"/>
  <c r="J23" i="22"/>
  <c r="K9" i="22"/>
  <c r="K21" i="22" s="1"/>
  <c r="J21" i="22"/>
  <c r="J37" i="22" l="1"/>
  <c r="J35" i="22"/>
  <c r="J24" i="22"/>
  <c r="J25" i="22"/>
  <c r="K23" i="22"/>
  <c r="K37" i="22" s="1"/>
  <c r="J39" i="22" l="1"/>
  <c r="K25" i="22"/>
  <c r="K39" i="22" s="1"/>
  <c r="J38" i="22"/>
  <c r="K24" i="22"/>
  <c r="K38" i="22" s="1"/>
  <c r="J49" i="22"/>
  <c r="K35" i="22"/>
  <c r="K49" i="22" s="1"/>
</calcChain>
</file>

<file path=xl/sharedStrings.xml><?xml version="1.0" encoding="utf-8"?>
<sst xmlns="http://schemas.openxmlformats.org/spreadsheetml/2006/main" count="5231" uniqueCount="592">
  <si>
    <t>EURES tīkla darbības nodrošināšana</t>
  </si>
  <si>
    <t>Darba tirgus apsteidzošo pārkārtojumu sistēmas ieviešana</t>
  </si>
  <si>
    <t>TM</t>
  </si>
  <si>
    <t>KF</t>
  </si>
  <si>
    <t>ERAF</t>
  </si>
  <si>
    <t>ESF</t>
  </si>
  <si>
    <t>3.4.1.</t>
  </si>
  <si>
    <t>IPIA</t>
  </si>
  <si>
    <t>3.4.2.</t>
  </si>
  <si>
    <t>3.3.1.</t>
  </si>
  <si>
    <t>ZM</t>
  </si>
  <si>
    <t>EM</t>
  </si>
  <si>
    <t>VARAM</t>
  </si>
  <si>
    <t>FM</t>
  </si>
  <si>
    <t>KM</t>
  </si>
  <si>
    <t>VK</t>
  </si>
  <si>
    <t>SM</t>
  </si>
  <si>
    <t>IZM</t>
  </si>
  <si>
    <t>LM</t>
  </si>
  <si>
    <t>VM</t>
  </si>
  <si>
    <t>Deinstitucionalizācija</t>
  </si>
  <si>
    <t>Kopā</t>
  </si>
  <si>
    <t>NR</t>
  </si>
  <si>
    <t>Fonds</t>
  </si>
  <si>
    <t>Pakalpojumu infrastruktūras attīstība deinstitucionalizācijas plānu īstenošanai</t>
  </si>
  <si>
    <t>9.1.1.1.</t>
  </si>
  <si>
    <t>9.2.1.1.</t>
  </si>
  <si>
    <t>9.3.1.1.</t>
  </si>
  <si>
    <t>2.2.1.1.</t>
  </si>
  <si>
    <t>2.2.1.2.</t>
  </si>
  <si>
    <t>7.1.2.1.</t>
  </si>
  <si>
    <t>7.2.1.1.</t>
  </si>
  <si>
    <t>7.2.1.2.</t>
  </si>
  <si>
    <t>8.2.1.</t>
  </si>
  <si>
    <t>8.1.1.</t>
  </si>
  <si>
    <t>8.1.3.</t>
  </si>
  <si>
    <t>7.1.1.</t>
  </si>
  <si>
    <t>7.3.1.</t>
  </si>
  <si>
    <t>2.1.1.</t>
  </si>
  <si>
    <t>4.2.2.</t>
  </si>
  <si>
    <t>4.1.1.</t>
  </si>
  <si>
    <t>4.3.1.</t>
  </si>
  <si>
    <t>4.4.1.</t>
  </si>
  <si>
    <t>5.1.1.</t>
  </si>
  <si>
    <t>5.1.2.</t>
  </si>
  <si>
    <t>5.3.1.</t>
  </si>
  <si>
    <t>5.5.1.</t>
  </si>
  <si>
    <t>5.6.1.</t>
  </si>
  <si>
    <t>6.1.1.</t>
  </si>
  <si>
    <t>6.1.2.</t>
  </si>
  <si>
    <t>6.1.5.</t>
  </si>
  <si>
    <t>Palielināt reģionālo mobilitāti, uzlabojot valsts reģionālo autoceļu kvalitāti</t>
  </si>
  <si>
    <t>6.3.1.</t>
  </si>
  <si>
    <t>YEI</t>
  </si>
  <si>
    <t>7.3.2.</t>
  </si>
  <si>
    <t>8.1.4.</t>
  </si>
  <si>
    <t>8.5.1.</t>
  </si>
  <si>
    <t>Mazāk attīstīts reģions</t>
  </si>
  <si>
    <t>JNI</t>
  </si>
  <si>
    <t>Reģions</t>
  </si>
  <si>
    <t>(1)</t>
  </si>
  <si>
    <t>(5)</t>
  </si>
  <si>
    <t>(9)</t>
  </si>
  <si>
    <t>(10)</t>
  </si>
  <si>
    <t>(12)</t>
  </si>
  <si>
    <t>N/A</t>
  </si>
  <si>
    <t>ERAF+ESF</t>
  </si>
  <si>
    <t>8.2.2.</t>
  </si>
  <si>
    <t>8.3.3.</t>
  </si>
  <si>
    <t>8.5.2.</t>
  </si>
  <si>
    <t>5.6.2.</t>
  </si>
  <si>
    <t>Pamatsumma</t>
  </si>
  <si>
    <t>Rezerve</t>
  </si>
  <si>
    <t>2014, EUR</t>
  </si>
  <si>
    <t>2015, EUR</t>
  </si>
  <si>
    <t>2016, EUR</t>
  </si>
  <si>
    <t>2017, EUR</t>
  </si>
  <si>
    <t>2018, EUR</t>
  </si>
  <si>
    <t>2019, EUR</t>
  </si>
  <si>
    <t>2020, EUR</t>
  </si>
  <si>
    <t>Kopā, EUR</t>
  </si>
  <si>
    <t>8.3.4.</t>
  </si>
  <si>
    <t>Paaugstināt bezdarbnieku kvalifikāciju un prasmes atbilstoši  darba tirgus pieprasījumam.</t>
  </si>
  <si>
    <t>Uzlabot darba drošību, it īpaši, bīstamo nozaru uzņēmumos</t>
  </si>
  <si>
    <t>Uzlabot kvalitatīvu veselības aprūpes pakalpojumu pieejamību, jo īpaši sociālās, teritoriālās atstumtības un nabadzības riskam pakļautajiem iedzīvotājiem,  attīstot veselības aprūpes infrastruktūru</t>
  </si>
  <si>
    <t>Uzlabot elektroniskās sakaru infrastruktūras pieejamību lauku teritorijās</t>
  </si>
  <si>
    <t>Paaugstināt tiesu un tiesībsargājošo institūciju personāla kompetenci komercdarbības vides uzlabošanas sekmēšanai</t>
  </si>
  <si>
    <t>Valsts pārvaldes profesionālā pilnveide labāka tiesiskā regulējuma izstrādē mazo un vidējo komersantu atbalsta, korupcijas novēršanas un ēnu ekonomikas mazināšanas jomās</t>
  </si>
  <si>
    <t>Veicināt efektīvu energoresursu izmantošanu, enerģijas patēriņa samazināšanu un pāreju uz AER apstrādes rūpniecības nozarē</t>
  </si>
  <si>
    <t>Veicināt energoefektivitāti un vietējo AER izmantošanu centralizētajā siltumapgādē</t>
  </si>
  <si>
    <t>Attīstīt ETL uzlādes infrastruktūru Latvijā</t>
  </si>
  <si>
    <t>Attīstīt videi draudzīgu sabiedriskā transporta infrastruktūru</t>
  </si>
  <si>
    <t>Samazināt plūdu riskus lauku teritorijās</t>
  </si>
  <si>
    <t>Attīstīt un uzlabot ūdensapgādes un kanalizācijas sistēmas pakalpojumu kvalitāti un nodrošināt pieslēgšanas iespējas</t>
  </si>
  <si>
    <t>Palielināt lielo ostu drošības līmeni un uzlabot transporta tīkla mobilitāti</t>
  </si>
  <si>
    <t>Veicināt drošību un vides prasību ievērošanu starptautiskajā lidostā “Rīga”</t>
  </si>
  <si>
    <t>Valsts galveno autoceļu segu pārbūve, nestspējas palielināšana</t>
  </si>
  <si>
    <t>Uzlabot pirmā līmeņa profesionālās augstākās izglītības STEM, t.sk. medicīnas un radošās industrijas , studiju mācību vidi koledžās</t>
  </si>
  <si>
    <t>9.1.2.</t>
  </si>
  <si>
    <t>9.1.3.</t>
  </si>
  <si>
    <t>9.2.3.</t>
  </si>
  <si>
    <t>9.2.5.</t>
  </si>
  <si>
    <t>9.2.6.</t>
  </si>
  <si>
    <t>9.3.2.</t>
  </si>
  <si>
    <t>Palielināt modernizēto STEM, tajā skaitā medicīnas un radošās industrijas, studiju programmu skaitu</t>
  </si>
  <si>
    <t>8.2.3.</t>
  </si>
  <si>
    <t>8.2.4.</t>
  </si>
  <si>
    <t>Nodrošināt atbalstu EQAR aģentūrai izvirzīto prasību izpildei</t>
  </si>
  <si>
    <t>8.3.5.</t>
  </si>
  <si>
    <t>8.5.3.</t>
  </si>
  <si>
    <t>Nodrošināt profesionālās izglītības atbilstību Eiropas kvalifikācijas ietvarstruktūrai</t>
  </si>
  <si>
    <t>Palielināt privāto investīciju apjomu reģionos, veicot ieguldījumus uzņēmējdarbības attīstībai atbilstoši pašvaldību attīstības programmās noteiktajai teritoriju ekonomiskajai specializācijai un balstoties uz vietējo uzņēmēju vajadzībām</t>
  </si>
  <si>
    <t>Paaugstināt resocializācijas sistēmas efektivitāti</t>
  </si>
  <si>
    <t>Atbalstīt prioritāro (sirds un asinsvadu, onkoloģijas, perinatālā un neonatālā perioda aprūpes un garīgās veselības) veselības jomu veselības tīklu attīstības vadlīniju un kvalitātes nodrošināšanas sistēmas izstrādi un ieviešanu, jo īpaši sociālās atstumtības un nabadzības riskam pakļauto iedzīvotāju veselības uzlabošanai</t>
  </si>
  <si>
    <t>Veicināt Rīgas pilsētas revitalizāciju, nodrošinot teritorijas efektīvu sociālekonomisko izmantošanu</t>
  </si>
  <si>
    <t>Nodrošināt labāku pārvaldību augstākās izglītības institūcijās</t>
  </si>
  <si>
    <t>Attīstīt NVA nereģistrēto NEET jauniešu prasmes un veicināt to iesaisti izglītībā, NVA īstenotajos pasākumos jauniešu garantijas ietvaros un nevalstisko organizāciju vai jauniešu centru darbībā</t>
  </si>
  <si>
    <t>Samazināt priekšlaicīgu mācību pārtraukšanu, īstenojot preventīvus un intervences pasākumus</t>
  </si>
  <si>
    <t>uzlabot pieeju karjeras atbalstam izglītojamajiem vispārējās un profesionālās izglītības iestādēs</t>
  </si>
  <si>
    <t>Pilnveidot nodarbināto personu profesionālo kompetenci</t>
  </si>
  <si>
    <t xml:space="preserve">Palielināt kvalificētu profesionālās izglītības iestāžu audzēkņu skaitu pēc to dalības darba vidē balstītās mācībās vai mācību praksē uzņēmumā  </t>
  </si>
  <si>
    <t>Nodrošināt profesionālās izglītības iestāžu efektīvu pārvaldību un iesaistītā personāla profesionālās kompetences pilnveidi</t>
  </si>
  <si>
    <t>Palielināt bijušo ieslodzīto integrāciju sabiedrībā un darba tirgū</t>
  </si>
  <si>
    <t>Uzlabot pieejamību ārstniecības un ārstniecības atbalsta personām, kas sniedz pakalpojumus prioritārajās veselības jomās iedzīvotājiem, kas dzīvo ārpus Rīgas</t>
  </si>
  <si>
    <t>Uzlabot ārstniecības un ārstniecības atbalsta personāla  kvalifikāciju</t>
  </si>
  <si>
    <t>Paildzināt gados vecāku  nodarbināto darbspēju saglabāšanu un nodarbinātību</t>
  </si>
  <si>
    <t>Centralizētu publiskās pārvaldes IKT platformu izveide, publiskās pārvaldes procesu optimizēšana un attīstība</t>
  </si>
  <si>
    <t>I cet 2016</t>
  </si>
  <si>
    <t>12.1.1.</t>
  </si>
  <si>
    <t>11.1.1.</t>
  </si>
  <si>
    <t>10.1.2.</t>
  </si>
  <si>
    <t>10.1.1.</t>
  </si>
  <si>
    <t>__</t>
  </si>
  <si>
    <t>IV cet 2014</t>
  </si>
  <si>
    <t>III cet 2018</t>
  </si>
  <si>
    <t>II cet 2018</t>
  </si>
  <si>
    <t>IV cet 2018</t>
  </si>
  <si>
    <t>I cet 2019</t>
  </si>
  <si>
    <t>7.1.2.2.</t>
  </si>
  <si>
    <t>Aktīvās darba tirgus politikas pasākumu īstenošana jauniešu bezdarbnieku nodarbinātības veicināšanai (papildus klāt JNI 15 515 561 EUR)*</t>
  </si>
  <si>
    <t>Sākotnējās profesionālās izglītības programmu īstenošana garantijas jauniešiem sistēmas ietvaros(papildus klāt JNI 13 495 078 EUR)*</t>
  </si>
  <si>
    <t>9.2.2.2.</t>
  </si>
  <si>
    <t>9.1.1.3.</t>
  </si>
  <si>
    <t>9.2.1.3.</t>
  </si>
  <si>
    <t>9.1.1.2.</t>
  </si>
  <si>
    <t>9.2.1.2.</t>
  </si>
  <si>
    <t>9.1.4.1.</t>
  </si>
  <si>
    <t>9.1.4.2.</t>
  </si>
  <si>
    <t>9.1.4.3.</t>
  </si>
  <si>
    <t>Darbs ar bērniem ar saskarsmes grūtībām un uzvedības traucējumiem, un ar vardarbības ģimenē gadījumiem</t>
  </si>
  <si>
    <t>9.2.2.1.</t>
  </si>
  <si>
    <t>9.3.1.2.</t>
  </si>
  <si>
    <t>I cet 2014</t>
  </si>
  <si>
    <t>III cet 2014</t>
  </si>
  <si>
    <t>II cet 2014</t>
  </si>
  <si>
    <t>I cet 2017</t>
  </si>
  <si>
    <t>II cet 2016</t>
  </si>
  <si>
    <t>6.1.3.1.</t>
  </si>
  <si>
    <t>6.1.3.2.</t>
  </si>
  <si>
    <t>Multimodāla transporta mezgla izbūve Torņakalna apkaimē</t>
  </si>
  <si>
    <t>Salu tilta kompleksa rekonstrukcija un Raņķa dambja un Vienības gatves, Mūkusalas ielas savienojums</t>
  </si>
  <si>
    <t>III cet 2016</t>
  </si>
  <si>
    <t>IV cet 2016</t>
  </si>
  <si>
    <t>APIA</t>
  </si>
  <si>
    <t>II cet 2017</t>
  </si>
  <si>
    <t>III cet 2017</t>
  </si>
  <si>
    <t>II cet. 2016</t>
  </si>
  <si>
    <t>8.1.2.1.</t>
  </si>
  <si>
    <t>8.1.2.2.</t>
  </si>
  <si>
    <t>1.1.1.1.</t>
  </si>
  <si>
    <t>Praktiskas ievirzes pētījumi</t>
  </si>
  <si>
    <t>IV cet 2017</t>
  </si>
  <si>
    <t>1.1.1.2.</t>
  </si>
  <si>
    <t>I cet 2018</t>
  </si>
  <si>
    <t>III cet 2019</t>
  </si>
  <si>
    <t>1.1.1.3.</t>
  </si>
  <si>
    <t>Inovāciju granti studentiem</t>
  </si>
  <si>
    <t>1.1.1.4.</t>
  </si>
  <si>
    <t>1.1.1.5.</t>
  </si>
  <si>
    <t>I cet 2020</t>
  </si>
  <si>
    <t>1.2.1.1.</t>
  </si>
  <si>
    <t>1.2.1.2.</t>
  </si>
  <si>
    <t>1.2.1.3.</t>
  </si>
  <si>
    <t>1.2.1.4.</t>
  </si>
  <si>
    <t>Atbalsts jaunu produktu un tehnoloģiju izstrādei kompetences centru ietvaros</t>
  </si>
  <si>
    <t>Atbalsts tehnoloģiju pārneses sistēmas pilnveidošanai</t>
  </si>
  <si>
    <t>Inovāciju vaučeri MVK</t>
  </si>
  <si>
    <t>Atbalsts jaunu produktu ieviešanai ražošanā</t>
  </si>
  <si>
    <t>1.2.2.1.</t>
  </si>
  <si>
    <t>1.2.2.2.</t>
  </si>
  <si>
    <t>Inovāciju motivācijas programma</t>
  </si>
  <si>
    <t>3.1.1.1.</t>
  </si>
  <si>
    <t>3.1.1.2.</t>
  </si>
  <si>
    <t>3.1.1.3.</t>
  </si>
  <si>
    <t>5.2.1.1.</t>
  </si>
  <si>
    <t>Atkritumu dalītas savākšanas sistēmas attīstība</t>
  </si>
  <si>
    <t>Atkritumu pārstrādes un reģenerācijas veicināšana</t>
  </si>
  <si>
    <t>5.2.1.2.</t>
  </si>
  <si>
    <t>5.4.1.1.</t>
  </si>
  <si>
    <t>5.4.2.2.</t>
  </si>
  <si>
    <t>5.4.1.2.</t>
  </si>
  <si>
    <t>Antropogēno slodzi mazinošas infrastruktūras izbūve un rekonstrukcija Natura 2000 teritorijās</t>
  </si>
  <si>
    <t>Pasākumi biotopu un sugu aizsardzības atjaunošanai un antropogēnas slodzes mazināšanai</t>
  </si>
  <si>
    <t>5.4.2.1.</t>
  </si>
  <si>
    <t>Bioloģiskās daudzveidības saglabāšanas un ekosistēmu aizsardzības priekšnoteikumi</t>
  </si>
  <si>
    <t>3.1.2.1.</t>
  </si>
  <si>
    <t>3.2.1.1.</t>
  </si>
  <si>
    <t>3.2.1.2.</t>
  </si>
  <si>
    <t>Klasteru programma</t>
  </si>
  <si>
    <t>4.2.1.1.</t>
  </si>
  <si>
    <t>Veicināt energoefektivitātes paaugstināšanu dzīvojamās ēkās</t>
  </si>
  <si>
    <t>4.2.1.2.</t>
  </si>
  <si>
    <t>Veicināt energoefektivitātes paaugstināšanu valsts ēkās</t>
  </si>
  <si>
    <t>I - II cet 2016</t>
  </si>
  <si>
    <t>6.2.1.1.</t>
  </si>
  <si>
    <t>Latvijas dzelzceļa tīkla elektrifikācija</t>
  </si>
  <si>
    <t>6.2.1.2.</t>
  </si>
  <si>
    <t>6.1.4.1.</t>
  </si>
  <si>
    <t>Rīgas ostas un Rīgas pilsētas integrēšana TEN-T tīklā</t>
  </si>
  <si>
    <t>6.1.4.2.</t>
  </si>
  <si>
    <t>Nacionālas nozīmes attīstības centru integrēšana TEN-T tīklā</t>
  </si>
  <si>
    <t>4.5.1.1.</t>
  </si>
  <si>
    <t>Attīstīt videi draudzīgu sabiedriskā transporta infrastruktūru (sliežu transporta)</t>
  </si>
  <si>
    <t>4.5.1.2.</t>
  </si>
  <si>
    <t>7.2.1.3.</t>
  </si>
  <si>
    <t>Jauniešu garantijas pasākumu īstenošana pēc 2018.gada</t>
  </si>
  <si>
    <t>Dažādību veicināšana (diskriminācijas novēršana)</t>
  </si>
  <si>
    <t>Profesionāla sociālā darba attīstība pašvaldībās</t>
  </si>
  <si>
    <t>Subsidētās darba vietas nelabvēlīgākā situācijā esošajiem bezdarbniekiem</t>
  </si>
  <si>
    <t>Atbalsts sociālajai uzņēmējdarbībai</t>
  </si>
  <si>
    <t>2015 marts</t>
  </si>
  <si>
    <t>2015 jūnijs</t>
  </si>
  <si>
    <t>2015 septembris</t>
  </si>
  <si>
    <t>2015 decembris</t>
  </si>
  <si>
    <t>2015 aprīlis</t>
  </si>
  <si>
    <t>2015 augusts</t>
  </si>
  <si>
    <t>2015 oktobris</t>
  </si>
  <si>
    <t>Metodika starpniekinstitūciju un atbalsta saņēmēju spēju sasniegt projekta mērķus stiprināšanai</t>
  </si>
  <si>
    <t>Kartējuma izstrāde</t>
  </si>
  <si>
    <t>Tiesu varas un tiesībaizsardzības iestāžu darbinieku cilvēkresursu kapacitātes stiprināšanas un kompetenču attīstīšanas plāns 2015.-2020.g.</t>
  </si>
  <si>
    <t>Viena  vai vairāku riska scenāriju apraksti, Plūdu riska pārvaldības plāns</t>
  </si>
  <si>
    <t xml:space="preserve"> Plūdu riska pārvaldības plāns</t>
  </si>
  <si>
    <t>SME market Gap assessment apstiprināšana</t>
  </si>
  <si>
    <t>2015 janvāris</t>
  </si>
  <si>
    <t>2015 februāris</t>
  </si>
  <si>
    <t>2015 maijs</t>
  </si>
  <si>
    <t>2015 jūlijs</t>
  </si>
  <si>
    <t>2015 novembris</t>
  </si>
  <si>
    <t>II cet  2016</t>
  </si>
  <si>
    <t>Pamatnostādnes un pasākumu plāns ar brīvības atņemšanu notiesāto resocializācijas pilnveidošanai soda izciešanas laikā un pēc atbrīvošanas laika periodam no 2014. līdz 2020.gadam (01.06.2015.)</t>
  </si>
  <si>
    <t>Uzlabot vispārējās izglītības iestāžu mācību vidi ārpus nacionālas nozīmes attīstības centriem</t>
  </si>
  <si>
    <t>Sākotnējam izvērtējumam jāietver analīze par efektīvāko un ekonomiski izdevīgāko transporta veidu.</t>
  </si>
  <si>
    <t>Balto teritoriju kartējums pirms ieguldījumu uzsākšanas</t>
  </si>
  <si>
    <t xml:space="preserve">Vienotās IKT arhitektūras izstrāde </t>
  </si>
  <si>
    <t xml:space="preserve">Uzlabot vispārējās vidējās izglītības iestāžu mācību vidi </t>
  </si>
  <si>
    <t>Objektiem, kuriem tiks sniegts atbalsts ir jābūt identificētiem attīstības programmās</t>
  </si>
  <si>
    <t>Jābūt izstrādātai teritorijas revitalizācijas stratēģijai</t>
  </si>
  <si>
    <t>Aizdevumu garantijas</t>
  </si>
  <si>
    <t>3.1.1.4.</t>
  </si>
  <si>
    <t>Mikrokreditēšana un aizdevumi biznesa uzsācējiem</t>
  </si>
  <si>
    <t>3.1.1.5.</t>
  </si>
  <si>
    <t>Atbalsts ieguldījumiem ražošanas telpu un infrastruktūras izveidei vai rekonstrukcijai</t>
  </si>
  <si>
    <t>3.1.1.6.</t>
  </si>
  <si>
    <t>3.1.2.2.</t>
  </si>
  <si>
    <t>Tehnoloģiju akselerators</t>
  </si>
  <si>
    <t>P&amp;A infrastruktūras attīstīšana Viedās specializācijas jomās un zinātnisko institūciju institucionālās kapacitātes stiprināšana</t>
  </si>
  <si>
    <t>Atbalsts nodarbināto apmācībām</t>
  </si>
  <si>
    <t>Atbalsts starptautiskās sadarbības projektiem pētniecībā un inovācijās</t>
  </si>
  <si>
    <t>Pēcdoktorantūras pētniecības atbalsts</t>
  </si>
  <si>
    <t>Dzelzceļa infrastruktūras modernizācija un izbūve</t>
  </si>
  <si>
    <t>Ieguldījumi infrastruktūrā 9.3.1.SAM ietvaros tiek veikti atbilstoši 9.2.2.1.pasākuma ietvaros izstrādātajiem plānošanas reģionu deinstitucionalizācijas plāniem.</t>
  </si>
  <si>
    <t>9.2.2.1.pasākuma deintitucionalizācijas plāni izstrādājami tikai pēc 9.2.3.SAM ietvaros veiktā kartējuma izstrādes.</t>
  </si>
  <si>
    <t>Mezanīna aizdevumi</t>
  </si>
  <si>
    <t>Biznesa enģeļu ko-investīciju fonds</t>
  </si>
  <si>
    <t>DMS market Gap assessment apstiprināšana</t>
  </si>
  <si>
    <t xml:space="preserve">9.3.1.2.pasākuma, kura ietvaros plānoti papildinoši ERAF ieguldījumi tehnisko palīglīdzekļu apmaiņas fonda un funkcionēšanas novērtēšanas laboratorijas izveidei nepieciešamo telpu iekārtošanai un aprīkojuma iegādei, īstenošana paredzēta pēc 9.1.4.2.pasākuma ietvaros plānotās funkcionēšanas novērtēšanas un asistīvo tehnoloģiju apmaiņas sistēmas izveides. </t>
  </si>
  <si>
    <t>Teritoriālais kartējums, kas pamatotu investīcijas, ieguldījumu pienesums Latvijas AER mērķu sasniegšanā.</t>
  </si>
  <si>
    <t>Ieguldījumu pienesums Latvijas AER mērķu sasniegšanā, līdzšinējo ieguldījumu analīze, teritoriālais kartējums, kas pamatotu investīcijas.</t>
  </si>
  <si>
    <t>Teritoriālais kartējums plānotajām uzlādes stacijām, līdzšinējo ieguldījumu analīze.</t>
  </si>
  <si>
    <t>3.2.1.3.</t>
  </si>
  <si>
    <t>9.1.4.4.</t>
  </si>
  <si>
    <t>8.3.6.2.</t>
  </si>
  <si>
    <t>8.3.6.1.</t>
  </si>
  <si>
    <t>9.2.4.1.</t>
  </si>
  <si>
    <t>Kompleksi  veselības veicināšanas un slimību profilakses pasākumi</t>
  </si>
  <si>
    <t>9.2.4.2.</t>
  </si>
  <si>
    <t>Pasākumi vietējās sabiedrības veselības veicināšanai</t>
  </si>
  <si>
    <t>Invaliditātes ekspertīzes pakalpojuma kvalitātes uzlabošana</t>
  </si>
  <si>
    <t>Sociālo pakalpojumu atbalsta sistēmas pilnveide</t>
  </si>
  <si>
    <t xml:space="preserve">Digitalizācija </t>
  </si>
  <si>
    <t>8.4.1.1.</t>
  </si>
  <si>
    <t>8.4.1.2.</t>
  </si>
  <si>
    <t>Izmēģinājumprojekts bezdarba riskam pakļauto nodarbināto personu atbalstam</t>
  </si>
  <si>
    <t>Paplašinātais sākotnējais novērtējums</t>
  </si>
  <si>
    <t>8.3.1.2.</t>
  </si>
  <si>
    <t>8.3.1.1.</t>
  </si>
  <si>
    <t>Kompetenču pieejā balstīta vispārējās izglītības satura aprobācija</t>
  </si>
  <si>
    <t>8.3.2.1.</t>
  </si>
  <si>
    <t xml:space="preserve"> Atbalsts nacionāla un starptautiska mēroga pasākumu īstenošanai izglītojamo talantu attīstībai</t>
  </si>
  <si>
    <t>8.3.2.2.</t>
  </si>
  <si>
    <t>Pirms investīciju uzsākšanas Rīcības plānā IAP 2014.-2020.gadam īstenošanai vai citā dokumentā ietvert karjeras pasākumu ieviešanas modeļa aprakstu katrā izglītības līmenī.
Paplašinātais sākotnējais novērtējums.</t>
  </si>
  <si>
    <t>Indikatīvais investīciju kartējums
Izglītības infrastruktūras ieguldījumu kartējums</t>
  </si>
  <si>
    <t>Riska kapitāls</t>
  </si>
  <si>
    <t>Korupcijas novēršanas  un apkarošanas pamatnostādnes 2014.-2020.gadam, Valsts pārvaldes politikas attīstības pamatnostādnes 2014.–2020.gadam un informatīvais ziņojums par Valsts pārvaldes cilvēkresursu kapacitātes stiprināšanu</t>
  </si>
  <si>
    <t xml:space="preserve"> I cet 2016</t>
  </si>
  <si>
    <t xml:space="preserve"> II cet 2016</t>
  </si>
  <si>
    <t xml:space="preserve"> III cet 2016</t>
  </si>
  <si>
    <t>Atlases veids IPIA/ APIA</t>
  </si>
  <si>
    <t>IV cet.2016</t>
  </si>
  <si>
    <t>Profesionālā rehabilitācija</t>
  </si>
  <si>
    <t>Funkcionēšanas novērtēšanas un asistīvo tehnoloģiju (tehnisko palīglīdzekļu) apmaiņas sistēmas izveide un ieviešana</t>
  </si>
  <si>
    <t>Infrastruktūras attīstība funkcionēšanas novērtēšanas sistēmas un asistīvo tehnoloģiju (tehnisko palīglīdzekļu) apmaiņas fonda izveidei</t>
  </si>
  <si>
    <t>2016 februāris</t>
  </si>
  <si>
    <t>2014 decembris</t>
  </si>
  <si>
    <t>Sākontējais paplašinātas novērtējums, t.sk. izglītības infrastruktūras kartējums 
Izglītības infrastruktūras ieguldījumu kartējums</t>
  </si>
  <si>
    <t>Pasākums saistīts ar - 5.4.2.1. pasākumā izstrādātajiem dabas aizsardzības plāniem</t>
  </si>
  <si>
    <t>Nodrošināt vides monitoringa un kontroles sistēmas attīstību un savlaicīgu vides risku novēršanu, kā arī sabiedrības līdzdalību vides pārvaldībā</t>
  </si>
  <si>
    <t>Ilgstošo bezdarbnieku aktivizācijas pasākumi</t>
  </si>
  <si>
    <t>Iekļaujoša darba tirgus un nabadzības risku pētījumi un monitorings</t>
  </si>
  <si>
    <t>Pirms investīciju uzsākšanas:
1. Rīcības plānā IAP 2014.-2020.gadam īstenošanai vai citā dokumentā jāietver pieaugušo izglītības sistēmas un pasākumu ieviešanas aprakstu, t.sk. iekļaujot analīzi par optimālāko un efektīvāko  mūžizglītības atbalsta ieviešanas mehānismu, atbildīgo institūciju pienākumu un lomu aprakstu, mērķa grupas sadalījumu un uzraudzības mehānisma aprakstu, kā arī jāizstrādā paplašinātais sākotnējais novērtējums.
2.  jāizstrādā paplašinātais sākotnējais novērtējums.</t>
  </si>
  <si>
    <t>23.12.2014. Nr.836</t>
  </si>
  <si>
    <t>17.03.2015. Nr.129</t>
  </si>
  <si>
    <t>23.12.2014. 
Nr.835</t>
  </si>
  <si>
    <t>14.04.2015. 
Nr.193</t>
  </si>
  <si>
    <t>28.10.2014.
Nr.666</t>
  </si>
  <si>
    <t>Sākontējais paplašinātas novērtējums, t.sk. 2007.-2013.g. veikto ieguldījumu koledžu infrastruktūrā novērtējums un indikatīvais izglītības infrastruktūras kartējums 
Izglītības infrastruktūras ieguldījumu kartējums</t>
  </si>
  <si>
    <t>Nepieciešams veikt izvērtējumu par plānoto SAM potenciālo ieguldījumu Latvijas AER mērķa sasniegšanā, īstenojot pašvaldību ēku energoefektivitātes projektu 9 republikas nozīmers attīstības centros ITI ietvaros, kā arī  nepieciešams izstrādāt mehānismu priekšatlases nodrošināšanai SAM ietvaros 110 pašvaldībām.</t>
  </si>
  <si>
    <t>Sākotnējais paplašinātas novērtējums, t.sk. 2007.-2013.g. veikto ieguldījumu augstskolu infrastruktūrā novērtējums un indikatīvais izglītības infrastruktūras kartējums 
Izglītības infrastruktūras ieguldījumu kartējums</t>
  </si>
  <si>
    <t>2015.jūnijs</t>
  </si>
  <si>
    <t>Monitoringa sistēmas izstrāde, t.sk. mehānisms efektīva uzņēmējdarbības atklājumu principa piemērošanā (atbilstoši  rīcības plānam, kas apstiprināts PL ietvaros- PL 1.pielikums) 
Monitoringa sistēmas apraksts tiks izsludināts VSS š.g. 11.jūnijā.                                                                                                                                  PL 1.pielikumā noteiktais termiņš monitoringa sistēmas apstiprināšanai MK (ZTAI īstenošanas rīcības plāns) -  š.g. 1.jūlijs</t>
  </si>
  <si>
    <t>Pieņemti vajadzīgie pasākumi, lai sasniegtu mērķus attiecībā uz  sagatavošanos atkārtotai izmantošanai un pārstrādei līdz 2020.gadam saskaņā ar Direktīvas 2008/98/EK 11. panta 2. punktu.</t>
  </si>
  <si>
    <t>II cet 2019</t>
  </si>
  <si>
    <t>IV cet 2019</t>
  </si>
  <si>
    <t>SAM/Pasākuma nosaukums/atlases kārta</t>
  </si>
  <si>
    <t>Reģionālie biznesa inkubatori un radošo industriju inkubators (1.kārta)</t>
  </si>
  <si>
    <t>Reģionālie biznesa inkubatori un radošo industriju inkubators (2.kārta)</t>
  </si>
  <si>
    <t>Atbilstoši pašvaldības integrētajām attīstības programmām sekmēt energoefektivitātes paaugstināšanu un AER izmantošanu pašvaldību ēkās (1.kārta)</t>
  </si>
  <si>
    <t>Atbilstoši pašvaldības integrētajām attīstības programmām sekmēt energoefektivitātes paaugstināšanu un AER izmantošanu pašvaldību ēkās (2.kārta)</t>
  </si>
  <si>
    <t>Novērst plūdu un krasta erozijas risku apdraudējumu pilsētu teritorijās (1.kārta)</t>
  </si>
  <si>
    <t>Novērst plūdu un krasta erozijas risku apdraudējumu pilsētu teritorijās (2.kārta)</t>
  </si>
  <si>
    <t>Saglabāt, aizsargāt un attīstīt nozīmīgu kultūras un dabas mantojumu, kā arī attīstīt ar to saistītos pakalpojumus (1.kārta)</t>
  </si>
  <si>
    <t>Saglabāt, aizsargāt un attīstīt nozīmīgu kultūras un dabas mantojumu, kā arī attīstīt ar to saistītos pakalpojumus (2.kārta)</t>
  </si>
  <si>
    <t>Teritoriju revitalizācija, reģenerējot degradētās teritorijas atbilstoši pašvaldību integrētajām attīstības programmām (1.kārta)</t>
  </si>
  <si>
    <t>Teritoriju revitalizācija, reģenerējot degradētās teritorijas atbilstoši pašvaldību integrētajām attīstības programmām (2.kārta)</t>
  </si>
  <si>
    <t>Teritoriju revitalizācija, reģenerējot degradētās teritorijas atbilstoši pašvaldību integrētajām attīstības programmām (3.kārta)</t>
  </si>
  <si>
    <t>Palielināt modernizēto profesionālās izglītības iestāžu skaitu (1.kārta)</t>
  </si>
  <si>
    <t>Palielināt modernizēto profesionālās izglītības iestāžu skaitu (2.kārta)</t>
  </si>
  <si>
    <t>Palielināt modernizēto profesionālās izglītības iestāžu skaitu (3.kārta)</t>
  </si>
  <si>
    <t>Samazināt studiju programmu fragmentāciju un stiprināt resursu koplietošanu (1.kārta)</t>
  </si>
  <si>
    <t>Samazināt studiju programmu fragmentāciju un stiprināt resursu koplietošanu (2.kārta)</t>
  </si>
  <si>
    <t>Stiprināt augstākās izglītības institūciju akadēmisko personālu stratēģiskās specializācijas jomās (1.kārta)</t>
  </si>
  <si>
    <t>Stiprināt augstākās izglītības institūciju akadēmisko personālu stratēģiskās specializācijas jomās (2.kārta)</t>
  </si>
  <si>
    <t>Stiprināt augstākās izglītības institūciju akadēmisko personālu stratēģiskās specializācijas jomās (3.kārta)</t>
  </si>
  <si>
    <t>Digitālo mācību un metodisko līdzekļu izstrāde (1.kārta)</t>
  </si>
  <si>
    <t>Digitālo mācību un metodisko līdzekļu izstrāde (2.kārta)</t>
  </si>
  <si>
    <t>Atbalsts izglītojamo individuālo kompetenču attīstībai (1.kārta)</t>
  </si>
  <si>
    <t>Atbalsts izglītojamo individuālo kompetenču attīstībai (2.kārta)</t>
  </si>
  <si>
    <t>Tehniskā palīdzība „Atbalsts ESF ieviešanai un vadībai” Palielināt KP fondu izvērtēšanas kapacitāti (1.kārta)</t>
  </si>
  <si>
    <t>Tehniskā palīdzība „Atbalsts ESF ieviešanai un vadībai” Palielināt KP fondu izvērtēšanas kapacitāti (2.kārta)</t>
  </si>
  <si>
    <t>Tehniskā palīdzība „Atbalsts ESF ieviešanai un vadībai” Paaugstināt informētību par KP fondiem, sniedzot atbalstu informācijas un komunikācijas pasākumiem  (1.kārta)</t>
  </si>
  <si>
    <t>Tehniskā palīdzība „Atbalsts ESF ieviešanai un vadībai” Paaugstināt informētību par KP fondiem, sniedzot atbalstu informācijas un komunikācijas pasākumiem (2.kārta)</t>
  </si>
  <si>
    <t>Tehniskā palīdzība „Atbalsts ERAF ieviešanai un vadībai” Atbalstīt un pilnveidot KP fondu plānošanu, ieviešanu, uzraudzību un kontroli (1.kārta)</t>
  </si>
  <si>
    <t>Tehniskā palīdzība „Atbalsts ERAF ieviešanai un vadībai” Atbalstīt un pilnveidot KP fondu plānošanu, ieviešanu, uzraudzību un kontroli (2.kārta)</t>
  </si>
  <si>
    <t>Tehniskā palīdzība “Atbalsts KF ieviešanai un vadībai” Uzlabot KP fondu plānošanu, ieviešanu, uzraudzību, kontroli, revīziju un  atbalstīt e-kohēziju (1.kārta)</t>
  </si>
  <si>
    <t>Tehniskā palīdzība “Atbalsts KF ieviešanai un vadībai” Uzlabot KP fondu plānošanu, ieviešanu, uzraudzību, kontroli, revīziju un  atbalstīt e-kohēziju (2.kārta)</t>
  </si>
  <si>
    <r>
      <t xml:space="preserve">Kritēriju komplekta </t>
    </r>
    <r>
      <rPr>
        <b/>
        <sz val="10"/>
        <rFont val="Calibri"/>
        <family val="2"/>
        <charset val="186"/>
        <scheme val="minor"/>
      </rPr>
      <t xml:space="preserve">iesniegšana AK </t>
    </r>
    <r>
      <rPr>
        <i/>
        <sz val="10"/>
        <rFont val="Calibri"/>
        <family val="2"/>
        <charset val="186"/>
        <scheme val="minor"/>
      </rPr>
      <t>2015.gadā pa mēn.
(mēn., kad iesūta AK)</t>
    </r>
  </si>
  <si>
    <r>
      <rPr>
        <sz val="10"/>
        <rFont val="Calibri"/>
        <family val="2"/>
        <charset val="186"/>
        <scheme val="minor"/>
      </rPr>
      <t>Market Gap assessment apstiprināšana.</t>
    </r>
    <r>
      <rPr>
        <b/>
        <sz val="10"/>
        <rFont val="Calibri"/>
        <family val="2"/>
        <charset val="186"/>
        <scheme val="minor"/>
      </rPr>
      <t xml:space="preserve">
</t>
    </r>
    <r>
      <rPr>
        <sz val="10"/>
        <rFont val="Calibri"/>
        <family val="2"/>
        <charset val="186"/>
        <scheme val="minor"/>
      </rPr>
      <t>Ieguldījumu pienesums Latvijas AER mērķu sasniegšanā, līdzšinējo ieguldījumu analīze.</t>
    </r>
  </si>
  <si>
    <t>19.05.2015. Nr.243</t>
  </si>
  <si>
    <t>10.02.2015. Nr.71</t>
  </si>
  <si>
    <t xml:space="preserve"> 28.04.2015. Nr.207</t>
  </si>
  <si>
    <t xml:space="preserve">
2015 jūnijs</t>
  </si>
  <si>
    <t>a) ERAF un Kohēzijas fonda atbalstītajās nozarēs dalībvalsts ir nodrošinājusi dažādo ūdens izmantojumu ieguldījumu ūdens pakalpojumu izmaksu atgūšanā pa nozarēm saskaņā ar Direktīvas 2000/60/EK ( 5 ) 9. panta 1. punkta pirmo ievilkumu, vajadzības gadījumā ņemot vērā atgūšanas sociālo, vides un ekonomisko ietekmi, kā arī skartā reģiona vai . 
reģionu ģeogrāfiskos un klimatiskos apstākļus
b) Ir pieņemts upju baseinu apsaimniekošanas plāns upju baseinu apgabalam, kas atbilst 13. pantam Direktīvā 2000/60/EK.</t>
  </si>
  <si>
    <t>SAM/
Pasākuma numurs</t>
  </si>
  <si>
    <t>Atbildīgā iestāde</t>
  </si>
  <si>
    <t xml:space="preserve">Dalība starptautiskos pētījumos
</t>
  </si>
  <si>
    <t>Izglītības kvalitātes monitoringa sistēmas ieviešana</t>
  </si>
  <si>
    <t>N/A*</t>
  </si>
  <si>
    <t>* - Saskaņā ar panākto vienošanos Eiropas Savienības struktūrfondu un Kohēzijas fonda Uzraudzības komitejas 2015.gada 30.aprīļa sēdē finanšu instrumentiem kritēriju komplekti atsevišķi netiks izstrādāti.</t>
  </si>
  <si>
    <t>Nav pienācis</t>
  </si>
  <si>
    <t>Nav izpildīts</t>
  </si>
  <si>
    <t>Visaptverošs pētījums par priekšlaicīgas skolas pamešanas iemesliem un priekšlikumi kompensējošiem un preventīviem pasākumiem (01.04.2014) un uz tā pamata veikt sistēmiskus uzlabojumus datu uzskaitē un analīzē Valsts izglītības informācijas sistēmā, paplašinot sistēmas funkcionalitāti. 
Paplašinātais sākotnējais novērtējums - nav plānots.</t>
  </si>
  <si>
    <t>30.06.2015.
Nr.352</t>
  </si>
  <si>
    <t>07.07.2015.
Nr.386</t>
  </si>
  <si>
    <t>16.06.2015.
Nr.313</t>
  </si>
  <si>
    <t>14.07.2015. Nr.389</t>
  </si>
  <si>
    <t>Apstiprināts ar UK 2015.gada 30.aprīļa protokolu Nr.P-2015/UK/1</t>
  </si>
  <si>
    <t>Pamatnostādnes "Korupcijas novēršanas  un apkarošanas pamatnostādnes 2014.-2020.gadam" apstiprinātas ar MK rīkojumu Nr.393  2015.gada 16.jūlijā .</t>
  </si>
  <si>
    <t xml:space="preserve">Finanšu ministrs </t>
  </si>
  <si>
    <t>J.Reirs</t>
  </si>
  <si>
    <t>Ir iesniegts indikatīvais kartējums plānotajām uzlādes stacijām. Konkrētas uzlādes stacijas atrāsanās vietas varēs noteikt pēc izpētes veikšanas.</t>
  </si>
  <si>
    <t>Ir izpildīts
14.05.2015</t>
  </si>
  <si>
    <t>Ir izpildīts
26.06.2015</t>
  </si>
  <si>
    <t>Ir izpildīts
16.01.2015</t>
  </si>
  <si>
    <t>Ir izpildīts
14.08.2014</t>
  </si>
  <si>
    <t>Ir izpildīts
21.04.2015</t>
  </si>
  <si>
    <t>Ir izpildīts 
23.04.2015</t>
  </si>
  <si>
    <r>
      <t xml:space="preserve">Pētījums ir izpildes procesā.
</t>
    </r>
    <r>
      <rPr>
        <sz val="10"/>
        <rFont val="Calibri"/>
        <family val="2"/>
        <charset val="186"/>
        <scheme val="minor"/>
      </rPr>
      <t xml:space="preserve">14.07.2015. 3.pētījuma tehniskā specifikācija saskaņota ar VI.
23.07.2015. Paziņojuma publikācijas datums Iepirkumu uzraudzības biroja mājaslapā.
03.08.2015. Pieteikumu/ piedāvājumu iesniegšanas termiņš.
10.10.2015. Līguma izpildes termiņš "Pētījums par politikas alternatīvu veidošanu priekšlaicīgas mācību pārtraukšanas problēmas risināšanai".
</t>
    </r>
  </si>
  <si>
    <t>Ir izpildīts
29.06.2015</t>
  </si>
  <si>
    <t>Ir izpildīts
23.07.2015</t>
  </si>
  <si>
    <t>Ir izpildīts
30.04.2015</t>
  </si>
  <si>
    <t>Ir izpildīts
31.03.2015</t>
  </si>
  <si>
    <t>Ir izpildīts
21.05.2015</t>
  </si>
  <si>
    <t>Ir izpildīts
15.04.2015</t>
  </si>
  <si>
    <t>Ir izpildīts
23.04.2015</t>
  </si>
  <si>
    <t>Ir izpildīts
27.02.2015</t>
  </si>
  <si>
    <t>Ir izpildīts
12.03.2015</t>
  </si>
  <si>
    <t>Ir izpildīts
02.10.2014</t>
  </si>
  <si>
    <t>Ir izpildīts
20.11.2014</t>
  </si>
  <si>
    <t>Ir izpildīts
08.05.2015</t>
  </si>
  <si>
    <t>Ir izpildīts
02.02.2015</t>
  </si>
  <si>
    <t xml:space="preserve">2015 jūnijs </t>
  </si>
  <si>
    <t>Ir izpildīts
18.03.2015</t>
  </si>
  <si>
    <t>Ir izpildīts
30.12.2014</t>
  </si>
  <si>
    <t>Ir izpildīts
16.04.2015</t>
  </si>
  <si>
    <t>Ir izpildīts
11.06.2015</t>
  </si>
  <si>
    <t>Ir izpildīts
22.01.2015</t>
  </si>
  <si>
    <t>Ir izpildīts
15.05.2015</t>
  </si>
  <si>
    <t>Ir izpildīts 
15.05.2015</t>
  </si>
  <si>
    <t>Ir izpildīts
04.06.2015</t>
  </si>
  <si>
    <t>Ir izpildīts
09.07.2015</t>
  </si>
  <si>
    <t>Ir izpildīts
02.03.2015</t>
  </si>
  <si>
    <t>Ir izpildīts
28.10.2014</t>
  </si>
  <si>
    <t>Ir izpildīts
09.10.2014</t>
  </si>
  <si>
    <t>Ir izpildīts
11.09.2014</t>
  </si>
  <si>
    <t>Ir izpildīts
05.02.2015</t>
  </si>
  <si>
    <t>Ir izpildīts
05.03.2015</t>
  </si>
  <si>
    <t>Ir izpildīts
07.05.2015</t>
  </si>
  <si>
    <t>Ir izpildīts
27.11.2014</t>
  </si>
  <si>
    <t>Ir izpildīts
26.03.2015</t>
  </si>
  <si>
    <t>Ir izpildīts
30.10.2014</t>
  </si>
  <si>
    <t>Ir izpildīts
28.08.2014</t>
  </si>
  <si>
    <t>Ir izpildīts
29.01.2015</t>
  </si>
  <si>
    <t>Ir izpildīts
26.02.2015</t>
  </si>
  <si>
    <t>Ir izpildīts
28.05.2015</t>
  </si>
  <si>
    <t>Ir izpildīts
21.11.2014</t>
  </si>
  <si>
    <t>Ir izpildīts
17.03.2015</t>
  </si>
  <si>
    <t>Ir izpildīts
22.10.2014</t>
  </si>
  <si>
    <t>Ir izpildīts
29.12.2014</t>
  </si>
  <si>
    <t>Ir izpildīts
15.07.2015</t>
  </si>
  <si>
    <t>Ir izpildīts
27.10.2014</t>
  </si>
  <si>
    <t xml:space="preserve">Ir izpildīts
26.02.2015
</t>
  </si>
  <si>
    <t>Ārējo tirgu apgūšana - ārējais mārketings **</t>
  </si>
  <si>
    <t>Starptautiskās konkurētspējas veicināšana **</t>
  </si>
  <si>
    <t>** - Saņemts EM priekšlikums apvienot vienā pasākumā  3.2.1.1. un 3.2.1.2. pasākumus.</t>
  </si>
  <si>
    <t>Ir izpildīts
(Pētījums, aktualizēta kārta 15.12.2015)</t>
  </si>
  <si>
    <t>n/a</t>
  </si>
  <si>
    <t>Priekšnosacījums nav izpildīts</t>
  </si>
  <si>
    <t>Iesniegts SFC 27.07.2015.</t>
  </si>
  <si>
    <t xml:space="preserve">Pamatnostādnes "Pamatnostādnes ieslodzīto resocializācijas pilnveidošanai ieslodzījuma laikā un pēc atbrīvošanas no 2015. gada līdz 2020. gadam" un Plāns "Plāns Pamatnostādņu ieslodzīto resocializācijas pilnveidošanai ieslodzījuma laikā un pēc atbrīvošanas no 2015. gada līdz 2020. gadam īstenošanai" ir saskaņošanas procesā </t>
  </si>
  <si>
    <t>IZM sagatavotais plāna projekts "Karjeras izglītības īstenošanas plāns valsts un pašvaldību vispārējās un profesionālās izglītības iestādēs 2015.-2020. gadam" ir saskaņošanas procesā</t>
  </si>
  <si>
    <t>IZM sagatavotais plāna projekts"Pieaugušo izglītības pārvaldības modeļa ieviešanas plāns 2015.-2020." ir saskaņošanas procesā</t>
  </si>
  <si>
    <t xml:space="preserve">Tiek izstrādāts kartējums 9.2.3.SAM ietvaros  </t>
  </si>
  <si>
    <r>
      <t>Sākotnējā novērtējuma iesniegšana KIDG/AK</t>
    </r>
    <r>
      <rPr>
        <i/>
        <sz val="10"/>
        <rFont val="Calibri"/>
        <family val="2"/>
        <charset val="186"/>
        <scheme val="minor"/>
      </rPr>
      <t xml:space="preserve">
(mēn., kad iesūta KIKD/AK)</t>
    </r>
  </si>
  <si>
    <t>07.07.2015. Nr.385</t>
  </si>
  <si>
    <t>2014 septembris</t>
  </si>
  <si>
    <t>Ir izpildīts
06.08.2015</t>
  </si>
  <si>
    <t>2014 novembris</t>
  </si>
  <si>
    <t>Ir izpildīts
25.05.2015</t>
  </si>
  <si>
    <r>
      <t>Izpildes statuss (i</t>
    </r>
    <r>
      <rPr>
        <i/>
        <sz val="9"/>
        <rFont val="Calibri"/>
        <family val="2"/>
        <charset val="186"/>
        <scheme val="minor"/>
      </rPr>
      <t>r vai nav izpildīts, vai nav pienācis)</t>
    </r>
  </si>
  <si>
    <r>
      <t xml:space="preserve"> Izpildes statuss (i</t>
    </r>
    <r>
      <rPr>
        <i/>
        <sz val="9"/>
        <rFont val="Calibri"/>
        <family val="2"/>
        <charset val="186"/>
        <scheme val="minor"/>
      </rPr>
      <t xml:space="preserve">r vai nav izpildīts, vai nav pienācis)
</t>
    </r>
  </si>
  <si>
    <t>PL noteikto ex-ante un citu priekšnosacījumu</t>
  </si>
  <si>
    <t>Definējums</t>
  </si>
  <si>
    <t>Izpildes progress</t>
  </si>
  <si>
    <t>Ir izpildīts
20.08.2015</t>
  </si>
  <si>
    <t>Ir izpildīts
21.08.2015</t>
  </si>
  <si>
    <t>Ir izpildīts
18.08.2015</t>
  </si>
  <si>
    <t>Ir izpildīts 
06.08.2015</t>
  </si>
  <si>
    <t>Ir izpildīts 
13.08.2015</t>
  </si>
  <si>
    <t>Ir izpildīts
27.08.2015</t>
  </si>
  <si>
    <t>18.08.2015
Nr.479</t>
  </si>
  <si>
    <t>Izpildīts
13.07.2015</t>
  </si>
  <si>
    <t>Izpildīts
02.07.2015</t>
  </si>
  <si>
    <t>Izpildīts 
09.07.2015</t>
  </si>
  <si>
    <t>Izpildīts 
16.07.2015</t>
  </si>
  <si>
    <t>Izpildīts 27.08.2015.</t>
  </si>
  <si>
    <t>Izpildīts
10.07.2015</t>
  </si>
  <si>
    <t>1)Metodika starpniekinstitūciju un atbalsta saņēmēju spēju sasniegt projekta mērķus stiprināšanai.
2)Izvērtējums, lai noskaidrotu piemērotāko finansējuma saņēmēju – bottleneck izpēte, ekonomiskais pamatojums.</t>
  </si>
  <si>
    <t>1)Metodika starpniekinstitūciju un atbalsta saņēmēju spēju sasniegt projekta mērķus stiprināšanai.
2)Teritoriālā analīze, ekonomiskā pienesuma prognoze, projektu prioritizācija.</t>
  </si>
  <si>
    <t>Ir izpildīts, SM apstiprināja metodiku 20.02.2015, EK 18.08.2015. vēstule par izpildi.</t>
  </si>
  <si>
    <t>1) Ir izpildīts, SM apstiprināja metodiku 20.02.2015, EK 18.08.2015. vēstule par izpildi.
2) Termiņš nav pienācis.</t>
  </si>
  <si>
    <t>1) Ir izpildīts, SM apstiprināja metodiku 20.02.2015, EK 18.08.2015. vēstule par izpildi.
2) Termiņš nav pienācis</t>
  </si>
  <si>
    <t xml:space="preserve">11.08.2015.
Nr.468 </t>
  </si>
  <si>
    <t>11.08.2015.
Nr.467</t>
  </si>
  <si>
    <t>Ir izpildīts
17.08.2015</t>
  </si>
  <si>
    <t>MK noteikumi</t>
  </si>
  <si>
    <t xml:space="preserve"> Apstiprināšanas/indikatīvais apstiprināšanas datums</t>
  </si>
  <si>
    <t>25.08.2015.
Nr.485</t>
  </si>
  <si>
    <t>Ir izpildīts</t>
  </si>
  <si>
    <r>
      <t xml:space="preserve">Plānotais atlases uzsākšanas datums (sludinājums vai uzaicinājumu nosūtīšana) </t>
    </r>
    <r>
      <rPr>
        <i/>
        <sz val="10"/>
        <rFont val="Calibri"/>
        <family val="2"/>
        <charset val="186"/>
        <scheme val="minor"/>
      </rPr>
      <t>2015.gadā pa mēn.***</t>
    </r>
  </si>
  <si>
    <t>Ir izpildīts
01.09.2015</t>
  </si>
  <si>
    <t>Ir izpildīts
14.09.2015</t>
  </si>
  <si>
    <t>Noteiktais termiņš ir ievērtots</t>
  </si>
  <si>
    <t>Noteiktais termiņš nav ievērtots</t>
  </si>
  <si>
    <t>Noteiktais termiņš nav pienācis</t>
  </si>
  <si>
    <t>Ir izpildīts
24.09.2015</t>
  </si>
  <si>
    <t>Ir izpildīts
08.10.2015</t>
  </si>
  <si>
    <t xml:space="preserve">2015 novembris
</t>
  </si>
  <si>
    <t>2015decembris</t>
  </si>
  <si>
    <t>E.Šmidriņa</t>
  </si>
  <si>
    <t>670095839; Evita.Smidrina@fm.gov.lv</t>
  </si>
  <si>
    <t>EUR
Finansējums kopā</t>
  </si>
  <si>
    <t>EUR
KP finansējums kopā</t>
  </si>
  <si>
    <t>EUR
KF</t>
  </si>
  <si>
    <t>EUR
ERAF</t>
  </si>
  <si>
    <t>EUR
ESF</t>
  </si>
  <si>
    <t>KP finansējuma intensitāte</t>
  </si>
  <si>
    <t>EUR
Nacionālais finansējums kopā</t>
  </si>
  <si>
    <t>EUR
Valsts budžeta finansējums</t>
  </si>
  <si>
    <t>Valsts budžeta finansējuma intensitāte</t>
  </si>
  <si>
    <t>EUR
Pašvaldību finansējums</t>
  </si>
  <si>
    <t>Pašvaldību finansējuma intensitāte</t>
  </si>
  <si>
    <t>EUR
Privātais līdzfinansējums</t>
  </si>
  <si>
    <t>Privātā līdzfinansējuma intensitāte</t>
  </si>
  <si>
    <t>Plānotais izpildes termiņš</t>
  </si>
  <si>
    <t>01.07.2015</t>
  </si>
  <si>
    <t>31.07.2015.</t>
  </si>
  <si>
    <t>31.03.2015.</t>
  </si>
  <si>
    <t>27.02.2015</t>
  </si>
  <si>
    <t>03.02.2015</t>
  </si>
  <si>
    <t>03.03.2015.</t>
  </si>
  <si>
    <t>31.05.2015.</t>
  </si>
  <si>
    <t>30.03.2016.</t>
  </si>
  <si>
    <t>27.02.2015.</t>
  </si>
  <si>
    <t>30.06.2015.</t>
  </si>
  <si>
    <t>30.09.2015.</t>
  </si>
  <si>
    <t>31.12.2015.</t>
  </si>
  <si>
    <t>30.05.2015.</t>
  </si>
  <si>
    <t>22.12.2015</t>
  </si>
  <si>
    <t>1.07.2015</t>
  </si>
  <si>
    <t>01.01.2017.</t>
  </si>
  <si>
    <t>23.04.2015.</t>
  </si>
  <si>
    <t>20.02.2015.</t>
  </si>
  <si>
    <t>1)20.02.2015.
2)31.10.2015.</t>
  </si>
  <si>
    <t xml:space="preserve">1)20.02.2015.
2)31.10.2015.
</t>
  </si>
  <si>
    <t>31.12.2015.
31.12.2016.</t>
  </si>
  <si>
    <t>30.06.2015 
31.12.2016.</t>
  </si>
  <si>
    <t>30.06.2015.
31.12.2016.</t>
  </si>
  <si>
    <t>01.06.2015.</t>
  </si>
  <si>
    <t>01.09.2015</t>
  </si>
  <si>
    <t>Izpildīts
30.09.2015</t>
  </si>
  <si>
    <t xml:space="preserve">
I cet 2016</t>
  </si>
  <si>
    <t>Ir izpildīts
30.09.2015</t>
  </si>
  <si>
    <t>06.10.2015.
Nr.575</t>
  </si>
  <si>
    <r>
      <t xml:space="preserve">Sākotnēji plānotais izsludināšanas datums VSS </t>
    </r>
    <r>
      <rPr>
        <i/>
        <sz val="10"/>
        <rFont val="Calibri"/>
        <family val="2"/>
        <charset val="186"/>
        <scheme val="minor"/>
      </rPr>
      <t>2015.gadā pa mēn.</t>
    </r>
  </si>
  <si>
    <r>
      <t xml:space="preserve">Līgumu/vienošanās slēgšana par projektu īstenošanu </t>
    </r>
    <r>
      <rPr>
        <i/>
        <sz val="10"/>
        <rFont val="Calibri"/>
        <family val="2"/>
        <charset val="186"/>
        <scheme val="minor"/>
      </rPr>
      <t>2015.gadā pa mēn. ***</t>
    </r>
  </si>
  <si>
    <t xml:space="preserve">II cet 2016
</t>
  </si>
  <si>
    <t xml:space="preserve">
2015 oktobris
</t>
  </si>
  <si>
    <t>I cet 2017
II cet 2017</t>
  </si>
  <si>
    <t xml:space="preserve">2015 augusts
</t>
  </si>
  <si>
    <t>Ir izpildīts
06.10.2015</t>
  </si>
  <si>
    <t>Ir izpildīts
17.09.2015</t>
  </si>
  <si>
    <t>Ir izpildīts
29.09.2015</t>
  </si>
  <si>
    <t>Ir izpildīts
05.06.2015</t>
  </si>
  <si>
    <t>Ir izpildīts
28.09.2015</t>
  </si>
  <si>
    <t>Ir izpildīts
27.06.2015</t>
  </si>
  <si>
    <t>Ir izpildīts
23.09.2015</t>
  </si>
  <si>
    <t>Nr.p.k.</t>
  </si>
  <si>
    <t xml:space="preserve">Inormatīvais ziņojums "Viedās specializācijas stratēģijas monitoringa sistēma" ir izsludināts VSS š.g. 4.jūnijā un apstiprināts MK 12.09.2015. 
20.09.2015. iesniegts apstiprināšanai EK </t>
  </si>
  <si>
    <t>Grozījumus plānā "Tiesu varas un tiesībaizsardzības iestāžu darbinieku cilvēkresursu kapacitātes stiprināšanas un kompetenču attīstīšanas plāns 2015.-2020.g."  apstiprināts MK 27.augustā. Iesniegts EK aps</t>
  </si>
  <si>
    <t>Nav izpildīts
(Sākotnējais paplašinātais novērtējums ir iesniegts KIDG 22.10.2015., notiek tā saskaņošana)
Nav pienācis</t>
  </si>
  <si>
    <t>Nav izpildīts
Sākotnējais paplašinātais novērtējums ir iesniegts KIDG 22.10.2015., notiek tā saskaņošana
Nav pienācis</t>
  </si>
  <si>
    <t>Nav izpildīts
(Notiek sākotnējā paplašinātā novērtējuma darba uzdevuma saskaņošana KIDG ietvaros)
Nav pienācis</t>
  </si>
  <si>
    <t>Noteikto termiņu izmaiņu pamatojums</t>
  </si>
  <si>
    <t>Ir izpildīts
29.10.2015</t>
  </si>
  <si>
    <t>Izpildīts 22.10.2015.</t>
  </si>
  <si>
    <t>Ir izpildīts
13.10.2015</t>
  </si>
  <si>
    <t>Ir izpildīts
27.10.2015</t>
  </si>
  <si>
    <t>20.10.2015.
Nr.601</t>
  </si>
  <si>
    <t>20.10.2015.
Nr.600</t>
  </si>
  <si>
    <t>Izpildīts
08.10.2015.</t>
  </si>
  <si>
    <t>Ir izpildīts
03.11.2015</t>
  </si>
  <si>
    <t xml:space="preserve">Ir izpildīts </t>
  </si>
  <si>
    <t>03.11.2015.
Nr.637</t>
  </si>
  <si>
    <t>Ir izpildīts
12.11.2015</t>
  </si>
  <si>
    <t>Ir izpildīts
11.11.2015</t>
  </si>
  <si>
    <t>Ir izpildīts 
10.11.2015</t>
  </si>
  <si>
    <t>Ir izpildīts 
5.11.2015</t>
  </si>
  <si>
    <r>
      <t xml:space="preserve"> MK apstiprināšanas Izpildes statuss (i</t>
    </r>
    <r>
      <rPr>
        <i/>
        <sz val="9"/>
        <rFont val="Calibri"/>
        <family val="2"/>
        <charset val="186"/>
        <scheme val="minor"/>
      </rPr>
      <t xml:space="preserve">r vai nav izpildīts, vai nav pienācis)
</t>
    </r>
  </si>
  <si>
    <t>Ir izpildīts
05.11.2015</t>
  </si>
  <si>
    <t>Ir izpildīts 11.11.2015.</t>
  </si>
  <si>
    <t>Eiropas Savienības struktūrfondu un Kohēzijas fonda 2014.-2020.gada plānošanas perioda specifisko atbalsta mērķu ieviešanas laika grafiks uz 31.10.2015.</t>
  </si>
  <si>
    <t>Nav izpildīts
(notiek izstrāde)
Nav pienācis</t>
  </si>
  <si>
    <t>Izpildē
(KDG uzdots VARAM iesniegt MK līdz 30.11.2015.)</t>
  </si>
  <si>
    <t>Nav izpildīts
(Notiek sākotnējā paplašinātā novērtējuma saskaņošana AK un KIDG ietvaros, saņemti komentāri pēc AK, KIDG)
Nav pienācis</t>
  </si>
  <si>
    <t>Sākotnējā novērtējuma un kritēriju komplekts iesniegts AK 03.11.2015.</t>
  </si>
  <si>
    <t xml:space="preserve">Sākotnēji plānotais 
</t>
  </si>
  <si>
    <t xml:space="preserve">Sākotnēji plānotais
</t>
  </si>
  <si>
    <t xml:space="preserve">Sākotnēji plānotais atlases uzsākšanas datums
</t>
  </si>
  <si>
    <r>
      <t xml:space="preserve">Izdevumu attiecināmība </t>
    </r>
    <r>
      <rPr>
        <i/>
        <sz val="10"/>
        <rFont val="Calibri"/>
        <family val="2"/>
        <charset val="186"/>
        <scheme val="minor"/>
      </rPr>
      <t xml:space="preserve">2015.gadā pa mēn.
</t>
    </r>
  </si>
  <si>
    <t xml:space="preserve">III cet 2017
</t>
  </si>
  <si>
    <t>Pielikums
Informatīvajam ziņojumam par Eiropas Savienības struktūrfondu un Kohēzijas fonda investīciju progresu līdz 2015.gada 31.oktobrim</t>
  </si>
  <si>
    <t>26.11.2015.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</si>
</sst>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0_ ;\-#,##0\ "/>
  </numFmts>
  <fonts count="49" x14ac:knownFonts="1">
    <font>
      <sz val="12"/>
      <color theme="1"/>
      <name val="Times New Roman"/>
      <family val="2"/>
      <charset val="186"/>
    </font>
    <font>
      <sz val="12"/>
      <color theme="1"/>
      <name val="Calibri"/>
      <family val="2"/>
      <charset val="186"/>
      <scheme val="minor"/>
    </font>
    <font>
      <sz val="12"/>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2"/>
      <color theme="1"/>
      <name val="Times New Roman"/>
      <family val="2"/>
      <charset val="186"/>
    </font>
    <font>
      <sz val="11"/>
      <color theme="1"/>
      <name val="Calibri"/>
      <family val="2"/>
      <charset val="186"/>
      <scheme val="minor"/>
    </font>
    <font>
      <sz val="10"/>
      <name val="Calibri"/>
      <family val="2"/>
      <charset val="186"/>
      <scheme val="minor"/>
    </font>
    <font>
      <sz val="10"/>
      <color theme="1"/>
      <name val="Calibri"/>
      <family val="2"/>
      <charset val="186"/>
      <scheme val="minor"/>
    </font>
    <font>
      <sz val="11"/>
      <color rgb="FF000000"/>
      <name val="Calibri"/>
      <family val="2"/>
    </font>
    <font>
      <b/>
      <sz val="10"/>
      <name val="Calibri"/>
      <family val="2"/>
      <charset val="186"/>
      <scheme val="minor"/>
    </font>
    <font>
      <i/>
      <sz val="10"/>
      <name val="Calibri"/>
      <family val="2"/>
      <charset val="186"/>
      <scheme val="minor"/>
    </font>
    <font>
      <sz val="12"/>
      <name val="Calibri"/>
      <family val="2"/>
      <charset val="186"/>
      <scheme val="minor"/>
    </font>
    <font>
      <b/>
      <sz val="14"/>
      <color theme="1"/>
      <name val="Times New Roman"/>
      <family val="1"/>
      <charset val="186"/>
    </font>
    <font>
      <sz val="12"/>
      <color theme="1"/>
      <name val="Times New Roman"/>
      <family val="1"/>
      <charset val="186"/>
    </font>
    <font>
      <sz val="10"/>
      <name val="Times New Roman"/>
      <family val="1"/>
      <charset val="186"/>
    </font>
    <font>
      <sz val="9"/>
      <name val="Times New Roman"/>
      <family val="1"/>
      <charset val="186"/>
    </font>
    <font>
      <sz val="24"/>
      <color theme="1"/>
      <name val="Times New Roman"/>
      <family val="1"/>
      <charset val="186"/>
    </font>
    <font>
      <sz val="24"/>
      <color rgb="FF000000"/>
      <name val="Times New Roman"/>
      <family val="1"/>
      <charset val="186"/>
    </font>
    <font>
      <sz val="18"/>
      <name val="Times New Roman"/>
      <family val="1"/>
      <charset val="186"/>
    </font>
    <font>
      <sz val="18"/>
      <color theme="1"/>
      <name val="Times New Roman"/>
      <family val="1"/>
      <charset val="186"/>
    </font>
    <font>
      <sz val="13"/>
      <name val="Times New Roman"/>
      <family val="1"/>
      <charset val="186"/>
    </font>
    <font>
      <sz val="13"/>
      <color theme="1"/>
      <name val="Times New Roman"/>
      <family val="1"/>
      <charset val="186"/>
    </font>
    <font>
      <sz val="12"/>
      <name val="Times New Roman"/>
      <family val="1"/>
      <charset val="186"/>
    </font>
    <font>
      <sz val="24"/>
      <name val="Calibri"/>
      <family val="2"/>
      <charset val="186"/>
      <scheme val="minor"/>
    </font>
    <font>
      <sz val="20"/>
      <name val="Calibri"/>
      <family val="2"/>
      <charset val="186"/>
      <scheme val="minor"/>
    </font>
    <font>
      <i/>
      <sz val="9"/>
      <name val="Calibri"/>
      <family val="2"/>
      <charset val="186"/>
      <scheme val="minor"/>
    </font>
    <font>
      <sz val="10"/>
      <name val="Calibri"/>
      <family val="2"/>
      <charset val="186"/>
    </font>
    <font>
      <sz val="10"/>
      <color rgb="FFFF0000"/>
      <name val="Calibri"/>
      <family val="2"/>
      <charset val="186"/>
      <scheme val="minor"/>
    </font>
    <font>
      <sz val="11"/>
      <name val="Calibri"/>
      <family val="2"/>
      <charset val="186"/>
      <scheme val="minor"/>
    </font>
    <font>
      <sz val="11"/>
      <color rgb="FF1F497D"/>
      <name val="Calibri"/>
      <family val="2"/>
      <charset val="186"/>
    </font>
    <font>
      <sz val="11"/>
      <name val="Calibri"/>
      <family val="2"/>
      <charset val="186"/>
    </font>
  </fonts>
  <fills count="17">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9" tint="0.79998168889431442"/>
        <bgColor rgb="FF000000"/>
      </patternFill>
    </fill>
    <fill>
      <patternFill patternType="solid">
        <fgColor theme="9" tint="0.39997558519241921"/>
        <bgColor rgb="FF000000"/>
      </patternFill>
    </fill>
    <fill>
      <patternFill patternType="solid">
        <fgColor rgb="FFFDE9D9"/>
        <bgColor rgb="FF000000"/>
      </patternFill>
    </fill>
    <fill>
      <patternFill patternType="solid">
        <fgColor rgb="FFFFFFFF"/>
        <bgColor rgb="FF000000"/>
      </patternFill>
    </fill>
    <fill>
      <patternFill patternType="solid">
        <fgColor theme="0"/>
        <bgColor rgb="FF000000"/>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5" tint="0.39997558519241921"/>
        <bgColor rgb="FF000000"/>
      </patternFill>
    </fill>
    <fill>
      <patternFill patternType="solid">
        <fgColor theme="0" tint="-4.9989318521683403E-2"/>
        <bgColor rgb="FF000000"/>
      </patternFill>
    </fill>
    <fill>
      <patternFill patternType="solid">
        <fgColor theme="9" tint="0.59999389629810485"/>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s>
  <cellStyleXfs count="18065">
    <xf numFmtId="0" fontId="0" fillId="0" borderId="0"/>
    <xf numFmtId="9" fontId="22" fillId="0" borderId="0" applyFont="0" applyFill="0" applyBorder="0" applyAlignment="0" applyProtection="0"/>
    <xf numFmtId="0" fontId="23" fillId="0" borderId="0"/>
    <xf numFmtId="9" fontId="23" fillId="0" borderId="0" applyFont="0" applyFill="0" applyBorder="0" applyAlignment="0" applyProtection="0"/>
    <xf numFmtId="0" fontId="22" fillId="0" borderId="0"/>
    <xf numFmtId="0" fontId="23" fillId="0" borderId="0"/>
    <xf numFmtId="9" fontId="23" fillId="0" borderId="0" applyFont="0" applyFill="0" applyBorder="0" applyAlignment="0" applyProtection="0"/>
    <xf numFmtId="0" fontId="21" fillId="0" borderId="0"/>
    <xf numFmtId="0" fontId="26" fillId="0" borderId="0" applyNumberFormat="0" applyBorder="0" applyAlignment="0"/>
    <xf numFmtId="9" fontId="26" fillId="0" borderId="0" applyFont="0" applyFill="0" applyBorder="0" applyAlignment="0" applyProtection="0"/>
    <xf numFmtId="0" fontId="20" fillId="0" borderId="0"/>
    <xf numFmtId="9" fontId="20" fillId="0" borderId="0" applyFont="0" applyFill="0" applyBorder="0" applyAlignment="0" applyProtection="0"/>
    <xf numFmtId="0" fontId="20" fillId="0" borderId="0"/>
    <xf numFmtId="9" fontId="20" fillId="0" borderId="0" applyFont="0" applyFill="0" applyBorder="0" applyAlignment="0" applyProtection="0"/>
    <xf numFmtId="0" fontId="20" fillId="0" borderId="0"/>
    <xf numFmtId="0" fontId="19" fillId="0" borderId="0"/>
    <xf numFmtId="9" fontId="19" fillId="0" borderId="0" applyFont="0" applyFill="0" applyBorder="0" applyAlignment="0" applyProtection="0"/>
    <xf numFmtId="0" fontId="19" fillId="0" borderId="0"/>
    <xf numFmtId="9" fontId="19" fillId="0" borderId="0" applyFont="0" applyFill="0" applyBorder="0" applyAlignment="0" applyProtection="0"/>
    <xf numFmtId="0" fontId="19" fillId="0" borderId="0"/>
    <xf numFmtId="0" fontId="19" fillId="0" borderId="0"/>
    <xf numFmtId="9" fontId="19" fillId="0" borderId="0" applyFont="0" applyFill="0" applyBorder="0" applyAlignment="0" applyProtection="0"/>
    <xf numFmtId="0" fontId="19" fillId="0" borderId="0"/>
    <xf numFmtId="9" fontId="19" fillId="0" borderId="0" applyFont="0" applyFill="0" applyBorder="0" applyAlignment="0" applyProtection="0"/>
    <xf numFmtId="0" fontId="19" fillId="0" borderId="0"/>
    <xf numFmtId="0" fontId="18" fillId="0" borderId="0"/>
    <xf numFmtId="0" fontId="18" fillId="0" borderId="0"/>
    <xf numFmtId="0" fontId="18" fillId="0" borderId="0"/>
    <xf numFmtId="0" fontId="17" fillId="0" borderId="0"/>
    <xf numFmtId="9"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0" fontId="17" fillId="0" borderId="0"/>
    <xf numFmtId="9"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0" fontId="17" fillId="0" borderId="0"/>
    <xf numFmtId="9"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0" fontId="17" fillId="0" borderId="0"/>
    <xf numFmtId="9" fontId="17" fillId="0" borderId="0" applyFont="0" applyFill="0" applyBorder="0" applyAlignment="0" applyProtection="0"/>
    <xf numFmtId="0" fontId="17" fillId="0" borderId="0"/>
    <xf numFmtId="9" fontId="17" fillId="0" borderId="0" applyFont="0" applyFill="0" applyBorder="0" applyAlignment="0" applyProtection="0"/>
    <xf numFmtId="0" fontId="17" fillId="0" borderId="0"/>
    <xf numFmtId="0" fontId="17" fillId="0" borderId="0"/>
    <xf numFmtId="0" fontId="17" fillId="0" borderId="0"/>
    <xf numFmtId="0" fontId="17" fillId="0" borderId="0"/>
    <xf numFmtId="0" fontId="16" fillId="0" borderId="0"/>
    <xf numFmtId="9"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0" fontId="16" fillId="0" borderId="0"/>
    <xf numFmtId="9" fontId="16" fillId="0" borderId="0" applyFont="0" applyFill="0" applyBorder="0" applyAlignment="0" applyProtection="0"/>
    <xf numFmtId="0" fontId="16" fillId="0" borderId="0"/>
    <xf numFmtId="9" fontId="16" fillId="0" borderId="0" applyFont="0" applyFill="0" applyBorder="0" applyAlignment="0" applyProtection="0"/>
    <xf numFmtId="0" fontId="16" fillId="0" borderId="0"/>
    <xf numFmtId="0" fontId="16" fillId="0" borderId="0"/>
    <xf numFmtId="0" fontId="16" fillId="0" borderId="0"/>
    <xf numFmtId="0" fontId="16" fillId="0" borderId="0"/>
    <xf numFmtId="43" fontId="22"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9" fontId="15" fillId="0" borderId="0" applyFont="0" applyFill="0" applyBorder="0" applyAlignment="0" applyProtection="0"/>
    <xf numFmtId="0" fontId="15" fillId="0" borderId="0"/>
    <xf numFmtId="9" fontId="15" fillId="0" borderId="0" applyFont="0" applyFill="0" applyBorder="0" applyAlignment="0" applyProtection="0"/>
    <xf numFmtId="0" fontId="15" fillId="0" borderId="0"/>
    <xf numFmtId="0" fontId="15" fillId="0" borderId="0"/>
    <xf numFmtId="0" fontId="15" fillId="0" borderId="0"/>
    <xf numFmtId="0" fontId="15" fillId="0" borderId="0"/>
    <xf numFmtId="43" fontId="22" fillId="0" borderId="0" applyFont="0" applyFill="0" applyBorder="0" applyAlignment="0" applyProtection="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9" fontId="13" fillId="0" borderId="0" applyFont="0" applyFill="0" applyBorder="0" applyAlignment="0" applyProtection="0"/>
    <xf numFmtId="0" fontId="13" fillId="0" borderId="0"/>
    <xf numFmtId="9" fontId="13" fillId="0" borderId="0" applyFont="0" applyFill="0" applyBorder="0" applyAlignment="0" applyProtection="0"/>
    <xf numFmtId="0" fontId="13" fillId="0" borderId="0"/>
    <xf numFmtId="0" fontId="13" fillId="0" borderId="0"/>
    <xf numFmtId="0" fontId="13" fillId="0" borderId="0"/>
    <xf numFmtId="0" fontId="13" fillId="0" borderId="0"/>
    <xf numFmtId="0" fontId="12" fillId="0" borderId="0"/>
    <xf numFmtId="9"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0" fontId="12" fillId="0" borderId="0"/>
    <xf numFmtId="9" fontId="12" fillId="0" borderId="0" applyFont="0" applyFill="0" applyBorder="0" applyAlignment="0" applyProtection="0"/>
    <xf numFmtId="0" fontId="12" fillId="0" borderId="0"/>
    <xf numFmtId="9" fontId="12" fillId="0" borderId="0" applyFont="0" applyFill="0" applyBorder="0" applyAlignment="0" applyProtection="0"/>
    <xf numFmtId="0" fontId="12" fillId="0" borderId="0"/>
    <xf numFmtId="0" fontId="12" fillId="0" borderId="0"/>
    <xf numFmtId="0" fontId="12" fillId="0" borderId="0"/>
    <xf numFmtId="0" fontId="12"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9" fontId="11" fillId="0" borderId="0" applyFont="0" applyFill="0" applyBorder="0" applyAlignment="0" applyProtection="0"/>
    <xf numFmtId="0" fontId="11" fillId="0" borderId="0"/>
    <xf numFmtId="9" fontId="11" fillId="0" borderId="0" applyFont="0" applyFill="0" applyBorder="0" applyAlignment="0" applyProtection="0"/>
    <xf numFmtId="0" fontId="11" fillId="0" borderId="0"/>
    <xf numFmtId="0" fontId="11" fillId="0" borderId="0"/>
    <xf numFmtId="0" fontId="11" fillId="0" borderId="0"/>
    <xf numFmtId="0" fontId="11"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43" fontId="22"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43" fontId="22"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9" fontId="10"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0" fillId="0" borderId="0"/>
    <xf numFmtId="0" fontId="10" fillId="0" borderId="0"/>
    <xf numFmtId="0" fontId="10"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43" fontId="22"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43" fontId="22"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9" fontId="9"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43" fontId="22"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43" fontId="22"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9" fontId="8" fillId="0" borderId="0" applyFont="0" applyFill="0" applyBorder="0" applyAlignment="0" applyProtection="0"/>
    <xf numFmtId="0" fontId="8" fillId="0" borderId="0"/>
    <xf numFmtId="9" fontId="8" fillId="0" borderId="0" applyFont="0" applyFill="0" applyBorder="0" applyAlignment="0" applyProtection="0"/>
    <xf numFmtId="0" fontId="8" fillId="0" borderId="0"/>
    <xf numFmtId="0" fontId="8" fillId="0" borderId="0"/>
    <xf numFmtId="0" fontId="8" fillId="0" borderId="0"/>
    <xf numFmtId="0" fontId="8" fillId="0" borderId="0"/>
    <xf numFmtId="43" fontId="22"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43" fontId="22"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43" fontId="22"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43" fontId="22"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43" fontId="22"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43" fontId="22"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43" fontId="22"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7" fillId="0" borderId="0"/>
    <xf numFmtId="0" fontId="7"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9" fontId="6" fillId="0" borderId="0" applyFont="0" applyFill="0" applyBorder="0" applyAlignment="0" applyProtection="0"/>
    <xf numFmtId="0" fontId="6" fillId="0" borderId="0"/>
    <xf numFmtId="9" fontId="6" fillId="0" borderId="0" applyFont="0" applyFill="0" applyBorder="0" applyAlignment="0" applyProtection="0"/>
    <xf numFmtId="0" fontId="6" fillId="0" borderId="0"/>
    <xf numFmtId="0" fontId="6" fillId="0" borderId="0"/>
    <xf numFmtId="0" fontId="6" fillId="0" borderId="0"/>
    <xf numFmtId="0" fontId="6"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9"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0" fontId="5" fillId="0" borderId="0"/>
    <xf numFmtId="0" fontId="5" fillId="0" borderId="0"/>
    <xf numFmtId="0" fontId="5"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0" fontId="4" fillId="0" borderId="0"/>
    <xf numFmtId="0" fontId="4" fillId="0" borderId="0"/>
    <xf numFmtId="0" fontId="4"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0" fontId="3" fillId="0" borderId="0"/>
    <xf numFmtId="0" fontId="3" fillId="0" borderId="0"/>
    <xf numFmtId="0" fontId="3" fillId="0" borderId="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xf numFmtId="43" fontId="22" fillId="0" borderId="0" applyFont="0" applyFill="0" applyBorder="0" applyAlignment="0" applyProtection="0"/>
  </cellStyleXfs>
  <cellXfs count="212">
    <xf numFmtId="0" fontId="0" fillId="0" borderId="0" xfId="0"/>
    <xf numFmtId="3" fontId="0" fillId="0" borderId="0" xfId="0" applyNumberFormat="1"/>
    <xf numFmtId="0" fontId="0" fillId="0" borderId="0" xfId="0"/>
    <xf numFmtId="0" fontId="0" fillId="2" borderId="0" xfId="0" applyFill="1"/>
    <xf numFmtId="3" fontId="0" fillId="2" borderId="0" xfId="0" applyNumberFormat="1" applyFill="1"/>
    <xf numFmtId="10" fontId="0" fillId="0" borderId="0" xfId="1" applyNumberFormat="1" applyFont="1"/>
    <xf numFmtId="0" fontId="25" fillId="0" borderId="0" xfId="0" applyFont="1" applyAlignment="1">
      <alignment wrapText="1"/>
    </xf>
    <xf numFmtId="49" fontId="24" fillId="4" borderId="1" xfId="73" applyNumberFormat="1" applyFont="1" applyFill="1" applyBorder="1" applyAlignment="1">
      <alignment horizontal="left" vertical="center" wrapText="1" indent="1"/>
    </xf>
    <xf numFmtId="0" fontId="25" fillId="0" borderId="0" xfId="0" applyFont="1" applyAlignment="1">
      <alignment horizontal="left" vertical="center" indent="1"/>
    </xf>
    <xf numFmtId="0" fontId="25" fillId="0" borderId="0" xfId="0" applyFont="1"/>
    <xf numFmtId="0" fontId="25" fillId="0" borderId="1" xfId="0" applyFont="1" applyBorder="1" applyAlignment="1">
      <alignment horizontal="center" vertical="center"/>
    </xf>
    <xf numFmtId="49" fontId="25" fillId="0" borderId="0" xfId="0" applyNumberFormat="1" applyFont="1"/>
    <xf numFmtId="49" fontId="24" fillId="4" borderId="1" xfId="73" applyNumberFormat="1" applyFont="1" applyFill="1" applyBorder="1" applyAlignment="1">
      <alignment horizontal="center" vertical="center" wrapText="1"/>
    </xf>
    <xf numFmtId="0" fontId="25" fillId="0" borderId="1" xfId="0" applyFont="1" applyBorder="1"/>
    <xf numFmtId="14" fontId="24" fillId="4" borderId="1" xfId="0" applyNumberFormat="1" applyFont="1" applyFill="1" applyBorder="1" applyAlignment="1">
      <alignment horizontal="center" vertical="center" wrapText="1"/>
    </xf>
    <xf numFmtId="14" fontId="24" fillId="3" borderId="1" xfId="0" applyNumberFormat="1" applyFont="1" applyFill="1" applyBorder="1" applyAlignment="1">
      <alignment horizontal="center" vertical="center" wrapText="1"/>
    </xf>
    <xf numFmtId="0" fontId="24" fillId="0" borderId="1" xfId="0" applyFont="1" applyFill="1" applyBorder="1" applyAlignment="1">
      <alignment horizontal="center" vertical="center" wrapText="1"/>
    </xf>
    <xf numFmtId="14" fontId="24" fillId="3" borderId="1" xfId="631" applyNumberFormat="1" applyFont="1" applyFill="1" applyBorder="1" applyAlignment="1">
      <alignment horizontal="center" vertical="center" wrapText="1"/>
    </xf>
    <xf numFmtId="49" fontId="24" fillId="3" borderId="1" xfId="0" applyNumberFormat="1" applyFont="1" applyFill="1" applyBorder="1" applyAlignment="1">
      <alignment horizontal="center" vertical="center"/>
    </xf>
    <xf numFmtId="0" fontId="27" fillId="4" borderId="1" xfId="0" applyFont="1" applyFill="1" applyBorder="1" applyAlignment="1">
      <alignment horizontal="center" vertical="center" wrapText="1"/>
    </xf>
    <xf numFmtId="10" fontId="24" fillId="4" borderId="1" xfId="1" applyNumberFormat="1" applyFont="1" applyFill="1" applyBorder="1" applyAlignment="1">
      <alignment horizontal="center" vertical="center" wrapText="1"/>
    </xf>
    <xf numFmtId="0" fontId="27" fillId="3" borderId="1" xfId="0" applyFont="1" applyFill="1" applyBorder="1" applyAlignment="1">
      <alignment horizontal="center" vertical="center" wrapText="1"/>
    </xf>
    <xf numFmtId="10" fontId="24" fillId="3" borderId="1" xfId="1" applyNumberFormat="1" applyFont="1" applyFill="1" applyBorder="1" applyAlignment="1">
      <alignment horizontal="center" vertical="center" wrapText="1"/>
    </xf>
    <xf numFmtId="49" fontId="24" fillId="3" borderId="1" xfId="1" applyNumberFormat="1" applyFont="1" applyFill="1" applyBorder="1" applyAlignment="1">
      <alignment horizontal="center" vertical="center" wrapText="1"/>
    </xf>
    <xf numFmtId="0" fontId="24" fillId="0" borderId="0" xfId="0" applyFont="1"/>
    <xf numFmtId="49" fontId="25" fillId="0" borderId="6" xfId="0" applyNumberFormat="1" applyFont="1" applyBorder="1"/>
    <xf numFmtId="0" fontId="27" fillId="0" borderId="1" xfId="0" applyFont="1" applyFill="1" applyBorder="1" applyAlignment="1">
      <alignment horizontal="center" vertical="center" wrapText="1"/>
    </xf>
    <xf numFmtId="0" fontId="24" fillId="3" borderId="1" xfId="0" applyFont="1" applyFill="1" applyBorder="1" applyAlignment="1" applyProtection="1">
      <alignment horizontal="center" vertical="center" wrapText="1"/>
      <protection locked="0"/>
    </xf>
    <xf numFmtId="49" fontId="24" fillId="4" borderId="1" xfId="0" applyNumberFormat="1" applyFont="1" applyFill="1" applyBorder="1" applyAlignment="1">
      <alignment horizontal="center" vertical="center"/>
    </xf>
    <xf numFmtId="49" fontId="24" fillId="4" borderId="1" xfId="0" applyNumberFormat="1" applyFont="1" applyFill="1" applyBorder="1" applyAlignment="1">
      <alignment horizontal="center" vertical="center" wrapText="1"/>
    </xf>
    <xf numFmtId="49" fontId="24" fillId="3" borderId="1" xfId="0" applyNumberFormat="1" applyFont="1" applyFill="1" applyBorder="1" applyAlignment="1">
      <alignment horizontal="center" vertical="center" wrapText="1"/>
    </xf>
    <xf numFmtId="10" fontId="24" fillId="4" borderId="1" xfId="0" applyNumberFormat="1" applyFont="1" applyFill="1" applyBorder="1" applyAlignment="1">
      <alignment horizontal="center" vertical="center"/>
    </xf>
    <xf numFmtId="0" fontId="24" fillId="4" borderId="1" xfId="0" applyFont="1" applyFill="1" applyBorder="1" applyAlignment="1">
      <alignment horizontal="center" vertical="center" wrapText="1"/>
    </xf>
    <xf numFmtId="0" fontId="24" fillId="4" borderId="1" xfId="0" applyFont="1" applyFill="1" applyBorder="1" applyAlignment="1">
      <alignment horizontal="center" vertical="center"/>
    </xf>
    <xf numFmtId="14" fontId="24" fillId="4" borderId="1" xfId="0" applyNumberFormat="1" applyFont="1" applyFill="1" applyBorder="1" applyAlignment="1">
      <alignment horizontal="center" vertical="center"/>
    </xf>
    <xf numFmtId="0" fontId="27" fillId="4" borderId="1" xfId="0" applyFont="1" applyFill="1" applyBorder="1" applyAlignment="1">
      <alignment horizontal="center" vertical="center"/>
    </xf>
    <xf numFmtId="0" fontId="25" fillId="3" borderId="0" xfId="0" applyFont="1" applyFill="1"/>
    <xf numFmtId="0" fontId="27" fillId="3" borderId="1" xfId="0" applyFont="1" applyFill="1" applyBorder="1" applyAlignment="1">
      <alignment horizontal="center" vertical="center"/>
    </xf>
    <xf numFmtId="0" fontId="24" fillId="3" borderId="1" xfId="0" applyFont="1" applyFill="1" applyBorder="1" applyAlignment="1">
      <alignment horizontal="center" vertical="center" wrapText="1"/>
    </xf>
    <xf numFmtId="0" fontId="24" fillId="3" borderId="1" xfId="0" applyFont="1" applyFill="1" applyBorder="1" applyAlignment="1">
      <alignment horizontal="center" vertical="center"/>
    </xf>
    <xf numFmtId="14" fontId="24" fillId="3" borderId="1" xfId="0" applyNumberFormat="1" applyFont="1" applyFill="1" applyBorder="1" applyAlignment="1">
      <alignment horizontal="center" vertical="center"/>
    </xf>
    <xf numFmtId="10" fontId="24" fillId="3" borderId="1" xfId="0" applyNumberFormat="1" applyFont="1" applyFill="1" applyBorder="1" applyAlignment="1">
      <alignment horizontal="center" vertical="center"/>
    </xf>
    <xf numFmtId="10" fontId="24" fillId="3" borderId="1" xfId="0" applyNumberFormat="1" applyFont="1" applyFill="1" applyBorder="1" applyAlignment="1">
      <alignment horizontal="center" vertical="center" wrapText="1"/>
    </xf>
    <xf numFmtId="10" fontId="24" fillId="4" borderId="1" xfId="0" applyNumberFormat="1" applyFont="1" applyFill="1" applyBorder="1" applyAlignment="1">
      <alignment horizontal="center" vertical="center" wrapText="1"/>
    </xf>
    <xf numFmtId="14" fontId="24" fillId="0" borderId="1" xfId="0" applyNumberFormat="1" applyFont="1" applyFill="1" applyBorder="1" applyAlignment="1">
      <alignment horizontal="center" vertical="center"/>
    </xf>
    <xf numFmtId="14" fontId="24" fillId="0" borderId="1" xfId="0" applyNumberFormat="1" applyFont="1" applyFill="1" applyBorder="1" applyAlignment="1">
      <alignment horizontal="center" vertical="center" wrapText="1"/>
    </xf>
    <xf numFmtId="49" fontId="24" fillId="0" borderId="1" xfId="5" applyNumberFormat="1" applyFont="1" applyFill="1" applyBorder="1" applyAlignment="1">
      <alignment horizontal="center" vertical="center"/>
    </xf>
    <xf numFmtId="0" fontId="24" fillId="0" borderId="1" xfId="0" applyFont="1" applyFill="1" applyBorder="1" applyAlignment="1">
      <alignment horizontal="left" vertical="center" wrapText="1" indent="1"/>
    </xf>
    <xf numFmtId="0" fontId="24" fillId="3" borderId="1" xfId="0" applyFont="1" applyFill="1" applyBorder="1" applyAlignment="1">
      <alignment horizontal="left" vertical="center" wrapText="1" indent="1"/>
    </xf>
    <xf numFmtId="49" fontId="24" fillId="4" borderId="1" xfId="5" applyNumberFormat="1" applyFont="1" applyFill="1" applyBorder="1" applyAlignment="1">
      <alignment horizontal="center" vertical="center"/>
    </xf>
    <xf numFmtId="0" fontId="24" fillId="4" borderId="1" xfId="0" applyFont="1" applyFill="1" applyBorder="1" applyAlignment="1">
      <alignment horizontal="left" vertical="center" wrapText="1" indent="1"/>
    </xf>
    <xf numFmtId="49" fontId="24" fillId="4" borderId="1" xfId="5" applyNumberFormat="1" applyFont="1" applyFill="1" applyBorder="1" applyAlignment="1">
      <alignment horizontal="left" vertical="center" wrapText="1" indent="1"/>
    </xf>
    <xf numFmtId="49" fontId="24" fillId="3" borderId="1" xfId="5" applyNumberFormat="1" applyFont="1" applyFill="1" applyBorder="1" applyAlignment="1">
      <alignment horizontal="left" vertical="center" wrapText="1" indent="1"/>
    </xf>
    <xf numFmtId="49" fontId="24" fillId="3" borderId="1" xfId="5" applyNumberFormat="1" applyFont="1" applyFill="1" applyBorder="1" applyAlignment="1">
      <alignment horizontal="center" vertical="center"/>
    </xf>
    <xf numFmtId="10" fontId="24" fillId="4" borderId="1" xfId="0" applyNumberFormat="1" applyFont="1" applyFill="1" applyBorder="1" applyAlignment="1">
      <alignment horizontal="left" vertical="center" wrapText="1" indent="1"/>
    </xf>
    <xf numFmtId="0" fontId="24" fillId="0" borderId="1" xfId="0" applyFont="1" applyBorder="1" applyAlignment="1">
      <alignment horizontal="left" vertical="center" wrapText="1" indent="1"/>
    </xf>
    <xf numFmtId="0" fontId="24" fillId="3" borderId="1" xfId="0" applyFont="1" applyFill="1" applyBorder="1" applyAlignment="1">
      <alignment horizontal="left" vertical="center" indent="1"/>
    </xf>
    <xf numFmtId="49" fontId="24" fillId="3" borderId="1" xfId="310" applyNumberFormat="1" applyFont="1" applyFill="1" applyBorder="1" applyAlignment="1">
      <alignment horizontal="center" vertical="center"/>
    </xf>
    <xf numFmtId="49" fontId="24" fillId="3" borderId="1" xfId="310" applyNumberFormat="1" applyFont="1" applyFill="1" applyBorder="1" applyAlignment="1">
      <alignment horizontal="left" vertical="center" wrapText="1" indent="1"/>
    </xf>
    <xf numFmtId="49" fontId="24" fillId="4" borderId="1" xfId="5" applyNumberFormat="1" applyFont="1" applyFill="1" applyBorder="1" applyAlignment="1">
      <alignment horizontal="center" vertical="center" wrapText="1"/>
    </xf>
    <xf numFmtId="49" fontId="24" fillId="4" borderId="2" xfId="5" applyNumberFormat="1" applyFont="1" applyFill="1" applyBorder="1" applyAlignment="1">
      <alignment horizontal="left" vertical="center" wrapText="1" indent="1"/>
    </xf>
    <xf numFmtId="49" fontId="24" fillId="6" borderId="1" xfId="73" applyNumberFormat="1" applyFont="1" applyFill="1" applyBorder="1" applyAlignment="1">
      <alignment horizontal="left" vertical="center" wrapText="1" indent="1"/>
    </xf>
    <xf numFmtId="0" fontId="25" fillId="0" borderId="0" xfId="0" applyFont="1" applyAlignment="1">
      <alignment horizontal="center" vertical="top" wrapText="1"/>
    </xf>
    <xf numFmtId="49" fontId="27" fillId="8" borderId="1" xfId="0" applyNumberFormat="1" applyFont="1" applyFill="1" applyBorder="1" applyAlignment="1">
      <alignment horizontal="center" vertical="center" wrapText="1"/>
    </xf>
    <xf numFmtId="49" fontId="27" fillId="9" borderId="1" xfId="0" applyNumberFormat="1" applyFont="1" applyFill="1" applyBorder="1" applyAlignment="1">
      <alignment horizontal="center" vertical="center" wrapText="1"/>
    </xf>
    <xf numFmtId="49" fontId="27" fillId="6" borderId="1" xfId="0" applyNumberFormat="1" applyFont="1" applyFill="1" applyBorder="1" applyAlignment="1">
      <alignment horizontal="center" vertical="center" wrapText="1"/>
    </xf>
    <xf numFmtId="49" fontId="27" fillId="3" borderId="1" xfId="1" applyNumberFormat="1" applyFont="1" applyFill="1" applyBorder="1" applyAlignment="1">
      <alignment horizontal="center" vertical="center" wrapText="1"/>
    </xf>
    <xf numFmtId="49" fontId="27" fillId="3" borderId="1" xfId="0" applyNumberFormat="1" applyFont="1" applyFill="1" applyBorder="1" applyAlignment="1">
      <alignment horizontal="center" vertical="center"/>
    </xf>
    <xf numFmtId="49" fontId="27" fillId="4" borderId="1" xfId="0" applyNumberFormat="1" applyFont="1" applyFill="1" applyBorder="1" applyAlignment="1">
      <alignment horizontal="center" vertical="center" wrapText="1"/>
    </xf>
    <xf numFmtId="0" fontId="27" fillId="9" borderId="1" xfId="0" applyFont="1" applyFill="1" applyBorder="1" applyAlignment="1">
      <alignment horizontal="center" vertical="center" wrapText="1"/>
    </xf>
    <xf numFmtId="10" fontId="24" fillId="4" borderId="1" xfId="1" applyNumberFormat="1" applyFont="1" applyFill="1" applyBorder="1" applyAlignment="1">
      <alignment horizontal="center" vertical="top" wrapText="1"/>
    </xf>
    <xf numFmtId="49" fontId="27" fillId="4" borderId="1" xfId="0" applyNumberFormat="1" applyFont="1" applyFill="1" applyBorder="1" applyAlignment="1">
      <alignment horizontal="center" vertical="center"/>
    </xf>
    <xf numFmtId="0" fontId="25" fillId="0" borderId="0" xfId="0" applyFont="1" applyAlignment="1">
      <alignment horizontal="center" vertical="center" wrapText="1"/>
    </xf>
    <xf numFmtId="0" fontId="30" fillId="0" borderId="0" xfId="0" applyFont="1" applyFill="1" applyAlignment="1">
      <alignment wrapText="1"/>
    </xf>
    <xf numFmtId="0" fontId="32" fillId="0" borderId="0" xfId="0" applyFont="1"/>
    <xf numFmtId="0" fontId="31" fillId="0" borderId="0" xfId="0" applyFont="1" applyAlignment="1">
      <alignment horizontal="left"/>
    </xf>
    <xf numFmtId="164" fontId="0" fillId="0" borderId="0" xfId="0" applyNumberFormat="1"/>
    <xf numFmtId="0" fontId="33" fillId="0" borderId="0" xfId="0" applyFont="1"/>
    <xf numFmtId="0" fontId="31" fillId="0" borderId="0" xfId="0" applyFont="1"/>
    <xf numFmtId="0" fontId="34" fillId="0" borderId="0" xfId="0" applyFont="1"/>
    <xf numFmtId="0" fontId="35" fillId="0" borderId="0" xfId="0" applyFont="1" applyAlignment="1">
      <alignment wrapText="1"/>
    </xf>
    <xf numFmtId="9" fontId="32" fillId="0" borderId="0" xfId="1" applyFont="1" applyFill="1"/>
    <xf numFmtId="0" fontId="33" fillId="0" borderId="0" xfId="0" applyFont="1" applyFill="1"/>
    <xf numFmtId="0" fontId="36" fillId="0" borderId="0" xfId="0" applyFont="1" applyFill="1"/>
    <xf numFmtId="0" fontId="32" fillId="0" borderId="0" xfId="0" applyFont="1" applyFill="1"/>
    <xf numFmtId="0" fontId="37" fillId="0" borderId="0" xfId="0" applyFont="1"/>
    <xf numFmtId="0" fontId="31" fillId="0" borderId="0" xfId="0" applyFont="1" applyAlignment="1">
      <alignment horizontal="center" vertical="center"/>
    </xf>
    <xf numFmtId="0" fontId="38" fillId="0" borderId="0" xfId="0" applyFont="1" applyFill="1"/>
    <xf numFmtId="0" fontId="39" fillId="0" borderId="0" xfId="0" applyFont="1" applyFill="1" applyAlignment="1">
      <alignment horizontal="left"/>
    </xf>
    <xf numFmtId="0" fontId="40" fillId="0" borderId="0" xfId="0" applyFont="1" applyFill="1"/>
    <xf numFmtId="0" fontId="37" fillId="0" borderId="0" xfId="0" applyFont="1" applyAlignment="1">
      <alignment horizontal="center" vertical="center"/>
    </xf>
    <xf numFmtId="0" fontId="41" fillId="0" borderId="0" xfId="0" applyFont="1" applyFill="1"/>
    <xf numFmtId="0" fontId="42" fillId="0" borderId="0" xfId="0" applyFont="1" applyFill="1"/>
    <xf numFmtId="0" fontId="25" fillId="0" borderId="0" xfId="0" applyFont="1" applyAlignment="1">
      <alignment horizontal="center" vertical="center" wrapText="1"/>
    </xf>
    <xf numFmtId="14" fontId="24" fillId="11" borderId="1" xfId="0" applyNumberFormat="1" applyFont="1" applyFill="1" applyBorder="1" applyAlignment="1">
      <alignment horizontal="center" vertical="center" wrapText="1"/>
    </xf>
    <xf numFmtId="14" fontId="24" fillId="12" borderId="1" xfId="0" applyNumberFormat="1" applyFont="1" applyFill="1" applyBorder="1" applyAlignment="1">
      <alignment horizontal="center" vertical="center" wrapText="1"/>
    </xf>
    <xf numFmtId="14" fontId="24" fillId="13" borderId="1" xfId="0" applyNumberFormat="1" applyFont="1" applyFill="1" applyBorder="1" applyAlignment="1">
      <alignment horizontal="center" vertical="center" wrapText="1"/>
    </xf>
    <xf numFmtId="14" fontId="24" fillId="12" borderId="1" xfId="0" applyNumberFormat="1" applyFont="1" applyFill="1" applyBorder="1" applyAlignment="1">
      <alignment horizontal="center" vertical="center"/>
    </xf>
    <xf numFmtId="14" fontId="44" fillId="14" borderId="1" xfId="0" applyNumberFormat="1" applyFont="1" applyFill="1" applyBorder="1" applyAlignment="1">
      <alignment horizontal="center" vertical="center" wrapText="1"/>
    </xf>
    <xf numFmtId="14" fontId="24" fillId="13" borderId="1" xfId="16384" applyNumberFormat="1" applyFont="1" applyFill="1" applyBorder="1" applyAlignment="1">
      <alignment horizontal="center" vertical="center" wrapText="1"/>
    </xf>
    <xf numFmtId="14" fontId="44" fillId="15" borderId="1" xfId="0" applyNumberFormat="1" applyFont="1" applyFill="1" applyBorder="1" applyAlignment="1">
      <alignment horizontal="center" vertical="center" wrapText="1"/>
    </xf>
    <xf numFmtId="0" fontId="25" fillId="0" borderId="0" xfId="0" applyFont="1" applyAlignment="1">
      <alignment horizontal="center" vertical="center" wrapText="1"/>
    </xf>
    <xf numFmtId="49" fontId="25" fillId="0" borderId="0" xfId="0" applyNumberFormat="1" applyFont="1" applyBorder="1"/>
    <xf numFmtId="49" fontId="27" fillId="3" borderId="1" xfId="0" applyNumberFormat="1" applyFont="1" applyFill="1" applyBorder="1" applyAlignment="1">
      <alignment horizontal="center" vertical="center" wrapText="1"/>
    </xf>
    <xf numFmtId="10" fontId="24" fillId="0" borderId="1" xfId="1" applyNumberFormat="1" applyFont="1" applyFill="1" applyBorder="1" applyAlignment="1">
      <alignment horizontal="center" vertical="center" wrapText="1"/>
    </xf>
    <xf numFmtId="49" fontId="27" fillId="4" borderId="1" xfId="0" applyNumberFormat="1" applyFont="1" applyFill="1" applyBorder="1" applyAlignment="1">
      <alignment horizontal="center" vertical="top" wrapText="1"/>
    </xf>
    <xf numFmtId="0" fontId="24" fillId="9" borderId="1" xfId="0" applyFont="1" applyFill="1" applyBorder="1" applyAlignment="1">
      <alignment horizontal="center" vertical="center" wrapText="1"/>
    </xf>
    <xf numFmtId="49" fontId="24" fillId="6" borderId="1" xfId="0" applyNumberFormat="1" applyFont="1" applyFill="1" applyBorder="1" applyAlignment="1">
      <alignment horizontal="center" vertical="center" wrapText="1"/>
    </xf>
    <xf numFmtId="49" fontId="24" fillId="8" borderId="1" xfId="0" applyNumberFormat="1" applyFont="1" applyFill="1" applyBorder="1" applyAlignment="1">
      <alignment horizontal="center" vertical="center" wrapText="1"/>
    </xf>
    <xf numFmtId="49" fontId="24" fillId="5" borderId="2" xfId="5" applyNumberFormat="1" applyFont="1" applyFill="1" applyBorder="1" applyAlignment="1" applyProtection="1">
      <alignment horizontal="center" vertical="center" wrapText="1"/>
      <protection locked="0"/>
    </xf>
    <xf numFmtId="14" fontId="24" fillId="3" borderId="1" xfId="16384" applyNumberFormat="1" applyFont="1" applyFill="1" applyBorder="1" applyAlignment="1">
      <alignment horizontal="center" vertical="center" wrapText="1"/>
    </xf>
    <xf numFmtId="14" fontId="44" fillId="10" borderId="1" xfId="0" applyNumberFormat="1" applyFont="1" applyFill="1" applyBorder="1" applyAlignment="1">
      <alignment horizontal="center" vertical="center" wrapText="1"/>
    </xf>
    <xf numFmtId="0" fontId="24" fillId="6" borderId="9" xfId="0" applyFont="1" applyFill="1" applyBorder="1" applyAlignment="1">
      <alignment horizontal="center" vertical="center" wrapText="1"/>
    </xf>
    <xf numFmtId="14" fontId="24" fillId="0" borderId="0" xfId="0" applyNumberFormat="1" applyFont="1" applyFill="1" applyBorder="1" applyAlignment="1">
      <alignment horizontal="center" vertical="center" wrapText="1"/>
    </xf>
    <xf numFmtId="14" fontId="24" fillId="11" borderId="1" xfId="16384" applyNumberFormat="1" applyFont="1" applyFill="1" applyBorder="1" applyAlignment="1">
      <alignment horizontal="center" vertical="center" wrapText="1"/>
    </xf>
    <xf numFmtId="0" fontId="25" fillId="0" borderId="0" xfId="0" applyFont="1" applyAlignment="1">
      <alignment horizontal="center" vertical="center" wrapText="1"/>
    </xf>
    <xf numFmtId="0" fontId="25" fillId="0" borderId="0" xfId="0" applyFont="1" applyAlignment="1">
      <alignment horizontal="center" vertical="center" wrapText="1"/>
    </xf>
    <xf numFmtId="0" fontId="27" fillId="7" borderId="11" xfId="0" applyFont="1" applyFill="1" applyBorder="1" applyAlignment="1">
      <alignment horizontal="center" vertical="center" wrapText="1"/>
    </xf>
    <xf numFmtId="0" fontId="27" fillId="7" borderId="3" xfId="0" applyFont="1" applyFill="1" applyBorder="1" applyAlignment="1">
      <alignment horizontal="center" vertical="center" wrapText="1"/>
    </xf>
    <xf numFmtId="3" fontId="24" fillId="3" borderId="1" xfId="0" applyNumberFormat="1" applyFont="1" applyFill="1" applyBorder="1" applyAlignment="1">
      <alignment horizontal="center" vertical="center" wrapText="1"/>
    </xf>
    <xf numFmtId="3" fontId="24" fillId="0" borderId="1" xfId="0" applyNumberFormat="1" applyFont="1" applyFill="1" applyBorder="1" applyAlignment="1">
      <alignment horizontal="center" vertical="center" wrapText="1"/>
    </xf>
    <xf numFmtId="9" fontId="24" fillId="0" borderId="1" xfId="1" applyFont="1" applyFill="1" applyBorder="1" applyAlignment="1">
      <alignment horizontal="center" vertical="center" wrapText="1"/>
    </xf>
    <xf numFmtId="3" fontId="24" fillId="4" borderId="1" xfId="0" applyNumberFormat="1" applyFont="1" applyFill="1" applyBorder="1" applyAlignment="1">
      <alignment horizontal="center" vertical="center" wrapText="1"/>
    </xf>
    <xf numFmtId="9" fontId="24" fillId="4" borderId="1" xfId="1" applyFont="1" applyFill="1" applyBorder="1" applyAlignment="1">
      <alignment horizontal="center" vertical="center" wrapText="1"/>
    </xf>
    <xf numFmtId="9" fontId="24" fillId="3" borderId="1" xfId="1" applyFont="1" applyFill="1" applyBorder="1" applyAlignment="1">
      <alignment horizontal="center" vertical="center" wrapText="1"/>
    </xf>
    <xf numFmtId="3" fontId="24" fillId="4" borderId="1" xfId="0" applyNumberFormat="1" applyFont="1" applyFill="1" applyBorder="1" applyAlignment="1">
      <alignment horizontal="center" vertical="center"/>
    </xf>
    <xf numFmtId="3" fontId="24" fillId="3" borderId="1" xfId="0" applyNumberFormat="1" applyFont="1" applyFill="1" applyBorder="1" applyAlignment="1">
      <alignment horizontal="center" vertical="center"/>
    </xf>
    <xf numFmtId="3" fontId="46" fillId="0" borderId="1" xfId="16059" applyNumberFormat="1" applyFont="1" applyFill="1" applyBorder="1" applyAlignment="1">
      <alignment horizontal="center" vertical="center" wrapText="1"/>
    </xf>
    <xf numFmtId="3" fontId="44" fillId="10" borderId="1" xfId="0" applyNumberFormat="1" applyFont="1" applyFill="1" applyBorder="1" applyAlignment="1">
      <alignment horizontal="center" vertical="center"/>
    </xf>
    <xf numFmtId="3" fontId="44" fillId="6" borderId="1" xfId="0" applyNumberFormat="1" applyFont="1" applyFill="1" applyBorder="1" applyAlignment="1">
      <alignment horizontal="center" vertical="center"/>
    </xf>
    <xf numFmtId="3" fontId="46" fillId="3" borderId="1" xfId="16010" applyNumberFormat="1" applyFont="1" applyFill="1" applyBorder="1" applyAlignment="1">
      <alignment horizontal="center" vertical="center"/>
    </xf>
    <xf numFmtId="3" fontId="24" fillId="2" borderId="1" xfId="0" applyNumberFormat="1" applyFont="1" applyFill="1" applyBorder="1" applyAlignment="1">
      <alignment horizontal="center" vertical="center" wrapText="1"/>
    </xf>
    <xf numFmtId="3" fontId="24" fillId="0" borderId="1" xfId="0" applyNumberFormat="1" applyFont="1" applyFill="1" applyBorder="1" applyAlignment="1">
      <alignment horizontal="center" vertical="center"/>
    </xf>
    <xf numFmtId="49" fontId="24" fillId="5" borderId="2" xfId="16059" applyNumberFormat="1" applyFont="1" applyFill="1" applyBorder="1" applyAlignment="1" applyProtection="1">
      <alignment horizontal="center" vertical="center" wrapText="1"/>
      <protection locked="0"/>
    </xf>
    <xf numFmtId="49" fontId="24" fillId="0" borderId="1" xfId="1" applyNumberFormat="1" applyFont="1" applyFill="1" applyBorder="1" applyAlignment="1">
      <alignment horizontal="center" vertical="center" wrapText="1"/>
    </xf>
    <xf numFmtId="49" fontId="24" fillId="4" borderId="1" xfId="1" applyNumberFormat="1" applyFont="1" applyFill="1" applyBorder="1" applyAlignment="1">
      <alignment horizontal="center" vertical="center" wrapText="1"/>
    </xf>
    <xf numFmtId="49" fontId="24" fillId="8" borderId="1" xfId="0" applyNumberFormat="1" applyFont="1" applyFill="1" applyBorder="1" applyAlignment="1">
      <alignment horizontal="center" vertical="center"/>
    </xf>
    <xf numFmtId="49" fontId="24" fillId="9" borderId="1" xfId="0" applyNumberFormat="1" applyFont="1" applyFill="1" applyBorder="1" applyAlignment="1">
      <alignment horizontal="center" vertical="center" wrapText="1"/>
    </xf>
    <xf numFmtId="14" fontId="24" fillId="3" borderId="1" xfId="1" applyNumberFormat="1" applyFont="1" applyFill="1" applyBorder="1" applyAlignment="1">
      <alignment horizontal="center" vertical="center" wrapText="1"/>
    </xf>
    <xf numFmtId="0" fontId="24" fillId="9" borderId="1" xfId="0" applyFont="1" applyFill="1" applyBorder="1" applyAlignment="1">
      <alignment horizontal="left" vertical="center" indent="1"/>
    </xf>
    <xf numFmtId="3" fontId="24" fillId="4" borderId="5" xfId="0" applyNumberFormat="1" applyFont="1" applyFill="1" applyBorder="1" applyAlignment="1">
      <alignment horizontal="center" vertical="center"/>
    </xf>
    <xf numFmtId="2" fontId="24" fillId="3" borderId="1" xfId="1" applyNumberFormat="1" applyFont="1" applyFill="1" applyBorder="1" applyAlignment="1">
      <alignment horizontal="center" vertical="center" wrapText="1"/>
    </xf>
    <xf numFmtId="2" fontId="24" fillId="4" borderId="1" xfId="1" applyNumberFormat="1" applyFont="1" applyFill="1" applyBorder="1" applyAlignment="1">
      <alignment horizontal="center" vertical="center" wrapText="1"/>
    </xf>
    <xf numFmtId="14" fontId="24" fillId="10" borderId="1" xfId="0" applyNumberFormat="1" applyFont="1" applyFill="1" applyBorder="1" applyAlignment="1">
      <alignment horizontal="center" vertical="center" wrapText="1"/>
    </xf>
    <xf numFmtId="14" fontId="24" fillId="9" borderId="1" xfId="0" applyNumberFormat="1" applyFont="1" applyFill="1" applyBorder="1" applyAlignment="1">
      <alignment horizontal="center" vertical="center" wrapText="1"/>
    </xf>
    <xf numFmtId="14" fontId="24" fillId="4" borderId="1" xfId="73" applyNumberFormat="1" applyFont="1" applyFill="1" applyBorder="1" applyAlignment="1">
      <alignment horizontal="center" vertical="center" wrapText="1"/>
    </xf>
    <xf numFmtId="0" fontId="47" fillId="0" borderId="0" xfId="0" applyFont="1" applyAlignment="1">
      <alignment vertical="center"/>
    </xf>
    <xf numFmtId="14" fontId="24" fillId="13" borderId="1" xfId="0" applyNumberFormat="1" applyFont="1" applyFill="1" applyBorder="1" applyAlignment="1">
      <alignment horizontal="center" vertical="center"/>
    </xf>
    <xf numFmtId="14" fontId="24" fillId="0" borderId="7" xfId="0" applyNumberFormat="1" applyFont="1" applyFill="1" applyBorder="1" applyAlignment="1">
      <alignment horizontal="center" vertical="center" wrapText="1"/>
    </xf>
    <xf numFmtId="14" fontId="24" fillId="3" borderId="7" xfId="0" applyNumberFormat="1" applyFont="1" applyFill="1" applyBorder="1" applyAlignment="1">
      <alignment horizontal="center" vertical="center" wrapText="1"/>
    </xf>
    <xf numFmtId="14" fontId="24" fillId="4" borderId="7" xfId="0" applyNumberFormat="1" applyFont="1" applyFill="1" applyBorder="1" applyAlignment="1">
      <alignment horizontal="center" vertical="center" wrapText="1"/>
    </xf>
    <xf numFmtId="14" fontId="24" fillId="4" borderId="7" xfId="0" applyNumberFormat="1" applyFont="1" applyFill="1" applyBorder="1" applyAlignment="1">
      <alignment horizontal="center" vertical="center"/>
    </xf>
    <xf numFmtId="14" fontId="24" fillId="10" borderId="7" xfId="0" applyNumberFormat="1" applyFont="1" applyFill="1" applyBorder="1" applyAlignment="1">
      <alignment horizontal="center" vertical="center" wrapText="1"/>
    </xf>
    <xf numFmtId="14" fontId="24" fillId="6" borderId="7" xfId="0" applyNumberFormat="1" applyFont="1" applyFill="1" applyBorder="1" applyAlignment="1">
      <alignment horizontal="center" vertical="center" wrapText="1"/>
    </xf>
    <xf numFmtId="14" fontId="24" fillId="3" borderId="7" xfId="0" applyNumberFormat="1" applyFont="1" applyFill="1" applyBorder="1" applyAlignment="1">
      <alignment horizontal="center" vertical="center"/>
    </xf>
    <xf numFmtId="49" fontId="24" fillId="4" borderId="7" xfId="73" applyNumberFormat="1" applyFont="1" applyFill="1" applyBorder="1" applyAlignment="1">
      <alignment horizontal="center" vertical="center" wrapText="1"/>
    </xf>
    <xf numFmtId="0" fontId="24" fillId="4" borderId="7" xfId="0" applyFont="1" applyFill="1" applyBorder="1" applyAlignment="1">
      <alignment horizontal="center" vertical="center"/>
    </xf>
    <xf numFmtId="0" fontId="24" fillId="3" borderId="7" xfId="0" applyFont="1" applyFill="1" applyBorder="1" applyAlignment="1">
      <alignment horizontal="center" vertical="center" wrapText="1"/>
    </xf>
    <xf numFmtId="0" fontId="24" fillId="3" borderId="7" xfId="0" applyFont="1" applyFill="1" applyBorder="1" applyAlignment="1">
      <alignment horizontal="center" vertical="center"/>
    </xf>
    <xf numFmtId="0" fontId="24" fillId="4" borderId="7" xfId="0" applyFont="1" applyFill="1" applyBorder="1" applyAlignment="1">
      <alignment horizontal="center" vertical="center" wrapText="1"/>
    </xf>
    <xf numFmtId="0" fontId="24" fillId="0" borderId="1" xfId="0" applyFont="1" applyBorder="1"/>
    <xf numFmtId="0" fontId="25" fillId="3" borderId="1" xfId="0" applyFont="1" applyFill="1" applyBorder="1"/>
    <xf numFmtId="0" fontId="47" fillId="0" borderId="1" xfId="0" applyFont="1" applyBorder="1" applyAlignment="1">
      <alignment vertical="center"/>
    </xf>
    <xf numFmtId="0" fontId="0" fillId="0" borderId="1" xfId="0" applyBorder="1"/>
    <xf numFmtId="0" fontId="48" fillId="0" borderId="1" xfId="0" applyFont="1" applyBorder="1" applyAlignment="1">
      <alignment horizontal="left" vertical="top" wrapText="1"/>
    </xf>
    <xf numFmtId="0" fontId="24" fillId="6" borderId="2" xfId="0" applyFont="1" applyFill="1" applyBorder="1" applyAlignment="1">
      <alignment horizontal="center" vertical="center" wrapText="1"/>
    </xf>
    <xf numFmtId="0" fontId="25" fillId="0" borderId="0" xfId="0" applyFont="1" applyBorder="1"/>
    <xf numFmtId="0" fontId="34" fillId="0" borderId="0" xfId="0" applyFont="1" applyBorder="1"/>
    <xf numFmtId="0" fontId="32" fillId="0" borderId="0" xfId="0" applyFont="1" applyFill="1" applyBorder="1"/>
    <xf numFmtId="0" fontId="31" fillId="0" borderId="0" xfId="0" applyFont="1" applyBorder="1" applyAlignment="1">
      <alignment horizontal="center" vertical="center"/>
    </xf>
    <xf numFmtId="0" fontId="24" fillId="16" borderId="1" xfId="0" applyFont="1" applyFill="1" applyBorder="1" applyAlignment="1">
      <alignment horizontal="center" vertical="center" wrapText="1"/>
    </xf>
    <xf numFmtId="0" fontId="30" fillId="0" borderId="0" xfId="0" applyFont="1" applyFill="1" applyBorder="1" applyAlignment="1">
      <alignment wrapText="1"/>
    </xf>
    <xf numFmtId="0" fontId="25" fillId="0" borderId="0" xfId="0" applyFont="1" applyAlignment="1">
      <alignment horizontal="center" vertical="center" wrapText="1"/>
    </xf>
    <xf numFmtId="0" fontId="24" fillId="6" borderId="2" xfId="0" applyFont="1" applyFill="1" applyBorder="1" applyAlignment="1">
      <alignment horizontal="center" vertical="center" wrapText="1"/>
    </xf>
    <xf numFmtId="0" fontId="27" fillId="7" borderId="3" xfId="0" applyFont="1" applyFill="1" applyBorder="1" applyAlignment="1">
      <alignment horizontal="center" vertical="center" wrapText="1"/>
    </xf>
    <xf numFmtId="0" fontId="24" fillId="6" borderId="9" xfId="0" applyFont="1" applyFill="1" applyBorder="1" applyAlignment="1">
      <alignment horizontal="center" vertical="center" wrapText="1"/>
    </xf>
    <xf numFmtId="14" fontId="24" fillId="6" borderId="1" xfId="0" applyNumberFormat="1" applyFont="1" applyFill="1" applyBorder="1" applyAlignment="1">
      <alignment horizontal="center" vertical="center" wrapText="1"/>
    </xf>
    <xf numFmtId="0" fontId="25" fillId="0" borderId="0" xfId="0" applyFont="1" applyAlignment="1">
      <alignment horizontal="center" vertical="center" wrapText="1"/>
    </xf>
    <xf numFmtId="10" fontId="24" fillId="4" borderId="2" xfId="0" applyNumberFormat="1" applyFont="1" applyFill="1" applyBorder="1" applyAlignment="1">
      <alignment horizontal="center" vertical="center" wrapText="1"/>
    </xf>
    <xf numFmtId="10" fontId="24" fillId="4" borderId="5" xfId="0" applyNumberFormat="1" applyFont="1" applyFill="1" applyBorder="1" applyAlignment="1">
      <alignment horizontal="center" vertical="center" wrapText="1"/>
    </xf>
    <xf numFmtId="49" fontId="27" fillId="0" borderId="2" xfId="1" applyNumberFormat="1" applyFont="1" applyFill="1" applyBorder="1" applyAlignment="1">
      <alignment horizontal="center" vertical="center" wrapText="1"/>
    </xf>
    <xf numFmtId="49" fontId="27" fillId="0" borderId="3" xfId="1" applyNumberFormat="1" applyFont="1" applyFill="1" applyBorder="1" applyAlignment="1">
      <alignment horizontal="center" vertical="center" wrapText="1"/>
    </xf>
    <xf numFmtId="49" fontId="27" fillId="0" borderId="5" xfId="1" applyNumberFormat="1" applyFont="1" applyFill="1" applyBorder="1" applyAlignment="1">
      <alignment horizontal="center" vertical="center" wrapText="1"/>
    </xf>
    <xf numFmtId="0" fontId="29" fillId="0" borderId="0" xfId="0" applyFont="1" applyAlignment="1">
      <alignment horizontal="center" vertical="center" wrapText="1"/>
    </xf>
    <xf numFmtId="49" fontId="24" fillId="0" borderId="2" xfId="1" applyNumberFormat="1" applyFont="1" applyFill="1" applyBorder="1" applyAlignment="1">
      <alignment horizontal="center" vertical="center" wrapText="1"/>
    </xf>
    <xf numFmtId="49" fontId="24" fillId="0" borderId="3" xfId="1" applyNumberFormat="1" applyFont="1" applyFill="1" applyBorder="1" applyAlignment="1">
      <alignment horizontal="center" vertical="center" wrapText="1"/>
    </xf>
    <xf numFmtId="49" fontId="24" fillId="0" borderId="5" xfId="1" applyNumberFormat="1" applyFont="1" applyFill="1" applyBorder="1" applyAlignment="1">
      <alignment horizontal="center" vertical="center" wrapText="1"/>
    </xf>
    <xf numFmtId="0" fontId="24" fillId="4" borderId="2" xfId="0" applyFont="1" applyFill="1" applyBorder="1" applyAlignment="1">
      <alignment horizontal="center" vertical="center" wrapText="1"/>
    </xf>
    <xf numFmtId="0" fontId="24" fillId="4" borderId="3" xfId="0" applyFont="1" applyFill="1" applyBorder="1" applyAlignment="1">
      <alignment horizontal="center" vertical="center" wrapText="1"/>
    </xf>
    <xf numFmtId="0" fontId="24" fillId="4" borderId="5" xfId="0" applyFont="1" applyFill="1" applyBorder="1" applyAlignment="1">
      <alignment horizontal="center" vertical="center" wrapText="1"/>
    </xf>
    <xf numFmtId="0" fontId="24" fillId="6" borderId="7" xfId="0" applyFont="1" applyFill="1" applyBorder="1" applyAlignment="1">
      <alignment horizontal="center" vertical="center" wrapText="1"/>
    </xf>
    <xf numFmtId="0" fontId="24" fillId="6" borderId="8" xfId="0" applyFont="1" applyFill="1" applyBorder="1" applyAlignment="1">
      <alignment horizontal="center" vertical="center" wrapText="1"/>
    </xf>
    <xf numFmtId="0" fontId="24" fillId="6" borderId="2" xfId="0" applyFont="1" applyFill="1" applyBorder="1" applyAlignment="1">
      <alignment horizontal="center" vertical="center" wrapText="1"/>
    </xf>
    <xf numFmtId="0" fontId="24" fillId="6" borderId="3" xfId="0" applyFont="1" applyFill="1" applyBorder="1" applyAlignment="1">
      <alignment horizontal="center" vertical="center" wrapText="1"/>
    </xf>
    <xf numFmtId="0" fontId="24" fillId="6" borderId="12" xfId="0" applyFont="1" applyFill="1" applyBorder="1" applyAlignment="1">
      <alignment horizontal="center" vertical="center" wrapText="1"/>
    </xf>
    <xf numFmtId="0" fontId="24" fillId="6" borderId="11" xfId="0" applyFont="1" applyFill="1" applyBorder="1" applyAlignment="1">
      <alignment horizontal="center" vertical="center" wrapText="1"/>
    </xf>
    <xf numFmtId="0" fontId="45" fillId="0" borderId="0" xfId="0" applyFont="1" applyAlignment="1">
      <alignment horizontal="left" wrapText="1"/>
    </xf>
    <xf numFmtId="0" fontId="27" fillId="7" borderId="4" xfId="0" applyFont="1" applyFill="1" applyBorder="1" applyAlignment="1">
      <alignment horizontal="center" vertical="center" wrapText="1"/>
    </xf>
    <xf numFmtId="0" fontId="27" fillId="7" borderId="3" xfId="0" applyFont="1" applyFill="1" applyBorder="1" applyAlignment="1">
      <alignment horizontal="center" vertical="center" wrapText="1"/>
    </xf>
    <xf numFmtId="0" fontId="25" fillId="0" borderId="10" xfId="0" applyFont="1" applyBorder="1" applyAlignment="1">
      <alignment horizontal="left" wrapText="1"/>
    </xf>
    <xf numFmtId="0" fontId="24" fillId="6" borderId="9" xfId="0" applyFont="1" applyFill="1" applyBorder="1" applyAlignment="1">
      <alignment horizontal="center" vertical="center" wrapText="1"/>
    </xf>
    <xf numFmtId="3" fontId="24" fillId="5" borderId="3" xfId="16059" applyNumberFormat="1" applyFont="1" applyFill="1" applyBorder="1" applyAlignment="1" applyProtection="1">
      <alignment horizontal="center" vertical="center" wrapText="1"/>
      <protection locked="0"/>
    </xf>
    <xf numFmtId="0" fontId="25" fillId="0" borderId="0" xfId="0" applyFont="1" applyAlignment="1">
      <alignment horizontal="left" wrapText="1"/>
    </xf>
    <xf numFmtId="0" fontId="24" fillId="0" borderId="0" xfId="0" applyFont="1" applyFill="1" applyBorder="1" applyAlignment="1">
      <alignment horizontal="center" vertical="center" wrapText="1"/>
    </xf>
    <xf numFmtId="0" fontId="1" fillId="0" borderId="0" xfId="0" applyFont="1" applyFill="1" applyAlignment="1">
      <alignment horizontal="left" vertical="center" wrapText="1"/>
    </xf>
    <xf numFmtId="0" fontId="2" fillId="0" borderId="0" xfId="0" applyFont="1" applyFill="1" applyAlignment="1">
      <alignment horizontal="left" vertical="center" wrapText="1"/>
    </xf>
    <xf numFmtId="3" fontId="24" fillId="5" borderId="2" xfId="16059" applyNumberFormat="1" applyFont="1" applyFill="1" applyBorder="1" applyAlignment="1" applyProtection="1">
      <alignment horizontal="center" vertical="center" wrapText="1"/>
      <protection locked="0"/>
    </xf>
    <xf numFmtId="49" fontId="24" fillId="5" borderId="7" xfId="5" applyNumberFormat="1" applyFont="1" applyFill="1" applyBorder="1" applyAlignment="1" applyProtection="1">
      <alignment horizontal="center" vertical="center" wrapText="1"/>
      <protection locked="0"/>
    </xf>
    <xf numFmtId="49" fontId="24" fillId="5" borderId="9" xfId="5" applyNumberFormat="1" applyFont="1" applyFill="1" applyBorder="1" applyAlignment="1" applyProtection="1">
      <alignment horizontal="center" vertical="center" wrapText="1"/>
      <protection locked="0"/>
    </xf>
    <xf numFmtId="49" fontId="24" fillId="5" borderId="8" xfId="5" applyNumberFormat="1" applyFont="1" applyFill="1" applyBorder="1" applyAlignment="1" applyProtection="1">
      <alignment horizontal="center" vertical="center" wrapText="1"/>
      <protection locked="0"/>
    </xf>
    <xf numFmtId="0" fontId="24" fillId="6" borderId="1" xfId="0" applyFont="1" applyFill="1" applyBorder="1" applyAlignment="1">
      <alignment horizontal="center" vertical="center" wrapText="1"/>
    </xf>
    <xf numFmtId="3" fontId="24" fillId="5" borderId="5" xfId="16059" applyNumberFormat="1" applyFont="1" applyFill="1" applyBorder="1" applyAlignment="1" applyProtection="1">
      <alignment horizontal="center" vertical="center" wrapText="1"/>
      <protection locked="0"/>
    </xf>
  </cellXfs>
  <cellStyles count="18065">
    <cellStyle name="Comma 2" xfId="74"/>
    <cellStyle name="Comma 2 10" xfId="8969"/>
    <cellStyle name="Comma 2 10 2" xfId="17999"/>
    <cellStyle name="Comma 2 11" xfId="9104"/>
    <cellStyle name="Comma 2 2" xfId="260"/>
    <cellStyle name="Comma 2 2 2" xfId="1122"/>
    <cellStyle name="Comma 2 2 2 2" xfId="2616"/>
    <cellStyle name="Comma 2 2 2 2 2" xfId="7098"/>
    <cellStyle name="Comma 2 2 2 2 2 2" xfId="16128"/>
    <cellStyle name="Comma 2 2 2 2 3" xfId="9004"/>
    <cellStyle name="Comma 2 2 2 2 3 2" xfId="18034"/>
    <cellStyle name="Comma 2 2 2 2 4" xfId="11646"/>
    <cellStyle name="Comma 2 2 2 3" xfId="4110"/>
    <cellStyle name="Comma 2 2 2 3 2" xfId="8592"/>
    <cellStyle name="Comma 2 2 2 3 2 2" xfId="17622"/>
    <cellStyle name="Comma 2 2 2 3 3" xfId="9026"/>
    <cellStyle name="Comma 2 2 2 3 3 2" xfId="18056"/>
    <cellStyle name="Comma 2 2 2 3 4" xfId="13140"/>
    <cellStyle name="Comma 2 2 2 4" xfId="5604"/>
    <cellStyle name="Comma 2 2 2 4 2" xfId="14634"/>
    <cellStyle name="Comma 2 2 2 5" xfId="8982"/>
    <cellStyle name="Comma 2 2 2 5 2" xfId="18012"/>
    <cellStyle name="Comma 2 2 2 6" xfId="10152"/>
    <cellStyle name="Comma 2 2 3" xfId="1754"/>
    <cellStyle name="Comma 2 2 3 2" xfId="6236"/>
    <cellStyle name="Comma 2 2 3 2 2" xfId="15266"/>
    <cellStyle name="Comma 2 2 3 3" xfId="8993"/>
    <cellStyle name="Comma 2 2 3 3 2" xfId="18023"/>
    <cellStyle name="Comma 2 2 3 4" xfId="10784"/>
    <cellStyle name="Comma 2 2 4" xfId="3248"/>
    <cellStyle name="Comma 2 2 4 2" xfId="7730"/>
    <cellStyle name="Comma 2 2 4 2 2" xfId="16760"/>
    <cellStyle name="Comma 2 2 4 3" xfId="9015"/>
    <cellStyle name="Comma 2 2 4 3 2" xfId="18045"/>
    <cellStyle name="Comma 2 2 4 4" xfId="12278"/>
    <cellStyle name="Comma 2 2 5" xfId="4742"/>
    <cellStyle name="Comma 2 2 5 2" xfId="13772"/>
    <cellStyle name="Comma 2 2 6" xfId="8971"/>
    <cellStyle name="Comma 2 2 6 2" xfId="18001"/>
    <cellStyle name="Comma 2 2 7" xfId="9290"/>
    <cellStyle name="Comma 2 3" xfId="446"/>
    <cellStyle name="Comma 2 3 2" xfId="1193"/>
    <cellStyle name="Comma 2 3 2 2" xfId="2687"/>
    <cellStyle name="Comma 2 3 2 2 2" xfId="7169"/>
    <cellStyle name="Comma 2 3 2 2 2 2" xfId="16199"/>
    <cellStyle name="Comma 2 3 2 2 3" xfId="9006"/>
    <cellStyle name="Comma 2 3 2 2 3 2" xfId="18036"/>
    <cellStyle name="Comma 2 3 2 2 4" xfId="11717"/>
    <cellStyle name="Comma 2 3 2 3" xfId="4181"/>
    <cellStyle name="Comma 2 3 2 3 2" xfId="8663"/>
    <cellStyle name="Comma 2 3 2 3 2 2" xfId="17693"/>
    <cellStyle name="Comma 2 3 2 3 3" xfId="9028"/>
    <cellStyle name="Comma 2 3 2 3 3 2" xfId="18058"/>
    <cellStyle name="Comma 2 3 2 3 4" xfId="13211"/>
    <cellStyle name="Comma 2 3 2 4" xfId="5675"/>
    <cellStyle name="Comma 2 3 2 4 2" xfId="14705"/>
    <cellStyle name="Comma 2 3 2 5" xfId="8984"/>
    <cellStyle name="Comma 2 3 2 5 2" xfId="18014"/>
    <cellStyle name="Comma 2 3 2 6" xfId="10223"/>
    <cellStyle name="Comma 2 3 3" xfId="1940"/>
    <cellStyle name="Comma 2 3 3 2" xfId="6422"/>
    <cellStyle name="Comma 2 3 3 2 2" xfId="15452"/>
    <cellStyle name="Comma 2 3 3 3" xfId="8995"/>
    <cellStyle name="Comma 2 3 3 3 2" xfId="18025"/>
    <cellStyle name="Comma 2 3 3 4" xfId="10970"/>
    <cellStyle name="Comma 2 3 4" xfId="3434"/>
    <cellStyle name="Comma 2 3 4 2" xfId="7916"/>
    <cellStyle name="Comma 2 3 4 2 2" xfId="16946"/>
    <cellStyle name="Comma 2 3 4 3" xfId="9017"/>
    <cellStyle name="Comma 2 3 4 3 2" xfId="18047"/>
    <cellStyle name="Comma 2 3 4 4" xfId="12464"/>
    <cellStyle name="Comma 2 3 5" xfId="4928"/>
    <cellStyle name="Comma 2 3 5 2" xfId="13958"/>
    <cellStyle name="Comma 2 3 6" xfId="8973"/>
    <cellStyle name="Comma 2 3 6 2" xfId="18003"/>
    <cellStyle name="Comma 2 3 7" xfId="9476"/>
    <cellStyle name="Comma 2 4" xfId="632"/>
    <cellStyle name="Comma 2 4 2" xfId="1379"/>
    <cellStyle name="Comma 2 4 2 2" xfId="2873"/>
    <cellStyle name="Comma 2 4 2 2 2" xfId="7355"/>
    <cellStyle name="Comma 2 4 2 2 2 2" xfId="16385"/>
    <cellStyle name="Comma 2 4 2 2 3" xfId="9008"/>
    <cellStyle name="Comma 2 4 2 2 3 2" xfId="18038"/>
    <cellStyle name="Comma 2 4 2 2 4" xfId="11903"/>
    <cellStyle name="Comma 2 4 2 3" xfId="4367"/>
    <cellStyle name="Comma 2 4 2 3 2" xfId="8849"/>
    <cellStyle name="Comma 2 4 2 3 2 2" xfId="17879"/>
    <cellStyle name="Comma 2 4 2 3 3" xfId="9030"/>
    <cellStyle name="Comma 2 4 2 3 3 2" xfId="18060"/>
    <cellStyle name="Comma 2 4 2 3 4" xfId="13397"/>
    <cellStyle name="Comma 2 4 2 4" xfId="5861"/>
    <cellStyle name="Comma 2 4 2 4 2" xfId="14891"/>
    <cellStyle name="Comma 2 4 2 5" xfId="8986"/>
    <cellStyle name="Comma 2 4 2 5 2" xfId="18016"/>
    <cellStyle name="Comma 2 4 2 6" xfId="10409"/>
    <cellStyle name="Comma 2 4 3" xfId="2126"/>
    <cellStyle name="Comma 2 4 3 2" xfId="6608"/>
    <cellStyle name="Comma 2 4 3 2 2" xfId="15638"/>
    <cellStyle name="Comma 2 4 3 3" xfId="8997"/>
    <cellStyle name="Comma 2 4 3 3 2" xfId="18027"/>
    <cellStyle name="Comma 2 4 3 4" xfId="11156"/>
    <cellStyle name="Comma 2 4 4" xfId="3620"/>
    <cellStyle name="Comma 2 4 4 2" xfId="8102"/>
    <cellStyle name="Comma 2 4 4 2 2" xfId="17132"/>
    <cellStyle name="Comma 2 4 4 3" xfId="9019"/>
    <cellStyle name="Comma 2 4 4 3 2" xfId="18049"/>
    <cellStyle name="Comma 2 4 4 4" xfId="12650"/>
    <cellStyle name="Comma 2 4 5" xfId="5114"/>
    <cellStyle name="Comma 2 4 5 2" xfId="14144"/>
    <cellStyle name="Comma 2 4 6" xfId="8975"/>
    <cellStyle name="Comma 2 4 6 2" xfId="18005"/>
    <cellStyle name="Comma 2 4 7" xfId="9662"/>
    <cellStyle name="Comma 2 5" xfId="819"/>
    <cellStyle name="Comma 2 5 2" xfId="1497"/>
    <cellStyle name="Comma 2 5 2 2" xfId="2991"/>
    <cellStyle name="Comma 2 5 2 2 2" xfId="7473"/>
    <cellStyle name="Comma 2 5 2 2 2 2" xfId="16503"/>
    <cellStyle name="Comma 2 5 2 2 3" xfId="9011"/>
    <cellStyle name="Comma 2 5 2 2 3 2" xfId="18041"/>
    <cellStyle name="Comma 2 5 2 2 4" xfId="12021"/>
    <cellStyle name="Comma 2 5 2 3" xfId="4485"/>
    <cellStyle name="Comma 2 5 2 3 2" xfId="8967"/>
    <cellStyle name="Comma 2 5 2 3 2 2" xfId="17997"/>
    <cellStyle name="Comma 2 5 2 3 3" xfId="9033"/>
    <cellStyle name="Comma 2 5 2 3 3 2" xfId="18063"/>
    <cellStyle name="Comma 2 5 2 3 4" xfId="13515"/>
    <cellStyle name="Comma 2 5 2 4" xfId="5979"/>
    <cellStyle name="Comma 2 5 2 4 2" xfId="15009"/>
    <cellStyle name="Comma 2 5 2 5" xfId="8989"/>
    <cellStyle name="Comma 2 5 2 5 2" xfId="18019"/>
    <cellStyle name="Comma 2 5 2 6" xfId="10527"/>
    <cellStyle name="Comma 2 5 3" xfId="2313"/>
    <cellStyle name="Comma 2 5 3 2" xfId="6795"/>
    <cellStyle name="Comma 2 5 3 2 2" xfId="15825"/>
    <cellStyle name="Comma 2 5 3 3" xfId="9000"/>
    <cellStyle name="Comma 2 5 3 3 2" xfId="18030"/>
    <cellStyle name="Comma 2 5 3 4" xfId="11343"/>
    <cellStyle name="Comma 2 5 4" xfId="3807"/>
    <cellStyle name="Comma 2 5 4 2" xfId="8289"/>
    <cellStyle name="Comma 2 5 4 2 2" xfId="17319"/>
    <cellStyle name="Comma 2 5 4 3" xfId="9022"/>
    <cellStyle name="Comma 2 5 4 3 2" xfId="18052"/>
    <cellStyle name="Comma 2 5 4 4" xfId="12837"/>
    <cellStyle name="Comma 2 5 5" xfId="5301"/>
    <cellStyle name="Comma 2 5 5 2" xfId="14331"/>
    <cellStyle name="Comma 2 5 6" xfId="8978"/>
    <cellStyle name="Comma 2 5 6 2" xfId="18008"/>
    <cellStyle name="Comma 2 5 7" xfId="9849"/>
    <cellStyle name="Comma 2 6" xfId="1120"/>
    <cellStyle name="Comma 2 6 2" xfId="2614"/>
    <cellStyle name="Comma 2 6 2 2" xfId="7096"/>
    <cellStyle name="Comma 2 6 2 2 2" xfId="16126"/>
    <cellStyle name="Comma 2 6 2 3" xfId="9002"/>
    <cellStyle name="Comma 2 6 2 3 2" xfId="18032"/>
    <cellStyle name="Comma 2 6 2 4" xfId="11644"/>
    <cellStyle name="Comma 2 6 3" xfId="4108"/>
    <cellStyle name="Comma 2 6 3 2" xfId="8590"/>
    <cellStyle name="Comma 2 6 3 2 2" xfId="17620"/>
    <cellStyle name="Comma 2 6 3 3" xfId="9024"/>
    <cellStyle name="Comma 2 6 3 3 2" xfId="18054"/>
    <cellStyle name="Comma 2 6 3 4" xfId="13138"/>
    <cellStyle name="Comma 2 6 4" xfId="5602"/>
    <cellStyle name="Comma 2 6 4 2" xfId="14632"/>
    <cellStyle name="Comma 2 6 5" xfId="8980"/>
    <cellStyle name="Comma 2 6 5 2" xfId="18010"/>
    <cellStyle name="Comma 2 6 6" xfId="10150"/>
    <cellStyle name="Comma 2 7" xfId="1568"/>
    <cellStyle name="Comma 2 7 2" xfId="6050"/>
    <cellStyle name="Comma 2 7 2 2" xfId="15080"/>
    <cellStyle name="Comma 2 7 3" xfId="8991"/>
    <cellStyle name="Comma 2 7 3 2" xfId="18021"/>
    <cellStyle name="Comma 2 7 4" xfId="10598"/>
    <cellStyle name="Comma 2 8" xfId="3062"/>
    <cellStyle name="Comma 2 8 2" xfId="7544"/>
    <cellStyle name="Comma 2 8 2 2" xfId="16574"/>
    <cellStyle name="Comma 2 8 3" xfId="9013"/>
    <cellStyle name="Comma 2 8 3 2" xfId="18043"/>
    <cellStyle name="Comma 2 8 4" xfId="12092"/>
    <cellStyle name="Comma 2 9" xfId="4556"/>
    <cellStyle name="Comma 2 9 2" xfId="13586"/>
    <cellStyle name="Comma 3" xfId="98"/>
    <cellStyle name="Comma 3 10" xfId="8970"/>
    <cellStyle name="Comma 3 10 2" xfId="18000"/>
    <cellStyle name="Comma 3 11" xfId="9128"/>
    <cellStyle name="Comma 3 2" xfId="284"/>
    <cellStyle name="Comma 3 2 2" xfId="1123"/>
    <cellStyle name="Comma 3 2 2 2" xfId="2617"/>
    <cellStyle name="Comma 3 2 2 2 2" xfId="7099"/>
    <cellStyle name="Comma 3 2 2 2 2 2" xfId="16129"/>
    <cellStyle name="Comma 3 2 2 2 3" xfId="9005"/>
    <cellStyle name="Comma 3 2 2 2 3 2" xfId="18035"/>
    <cellStyle name="Comma 3 2 2 2 4" xfId="11647"/>
    <cellStyle name="Comma 3 2 2 3" xfId="4111"/>
    <cellStyle name="Comma 3 2 2 3 2" xfId="8593"/>
    <cellStyle name="Comma 3 2 2 3 2 2" xfId="17623"/>
    <cellStyle name="Comma 3 2 2 3 3" xfId="9027"/>
    <cellStyle name="Comma 3 2 2 3 3 2" xfId="18057"/>
    <cellStyle name="Comma 3 2 2 3 4" xfId="13141"/>
    <cellStyle name="Comma 3 2 2 4" xfId="5605"/>
    <cellStyle name="Comma 3 2 2 4 2" xfId="14635"/>
    <cellStyle name="Comma 3 2 2 5" xfId="8983"/>
    <cellStyle name="Comma 3 2 2 5 2" xfId="18013"/>
    <cellStyle name="Comma 3 2 2 6" xfId="10153"/>
    <cellStyle name="Comma 3 2 3" xfId="1778"/>
    <cellStyle name="Comma 3 2 3 2" xfId="6260"/>
    <cellStyle name="Comma 3 2 3 2 2" xfId="15290"/>
    <cellStyle name="Comma 3 2 3 3" xfId="8994"/>
    <cellStyle name="Comma 3 2 3 3 2" xfId="18024"/>
    <cellStyle name="Comma 3 2 3 4" xfId="10808"/>
    <cellStyle name="Comma 3 2 4" xfId="3272"/>
    <cellStyle name="Comma 3 2 4 2" xfId="7754"/>
    <cellStyle name="Comma 3 2 4 2 2" xfId="16784"/>
    <cellStyle name="Comma 3 2 4 3" xfId="9016"/>
    <cellStyle name="Comma 3 2 4 3 2" xfId="18046"/>
    <cellStyle name="Comma 3 2 4 4" xfId="12302"/>
    <cellStyle name="Comma 3 2 5" xfId="4766"/>
    <cellStyle name="Comma 3 2 5 2" xfId="13796"/>
    <cellStyle name="Comma 3 2 6" xfId="8972"/>
    <cellStyle name="Comma 3 2 6 2" xfId="18002"/>
    <cellStyle name="Comma 3 2 7" xfId="9314"/>
    <cellStyle name="Comma 3 3" xfId="470"/>
    <cellStyle name="Comma 3 3 2" xfId="1217"/>
    <cellStyle name="Comma 3 3 2 2" xfId="2711"/>
    <cellStyle name="Comma 3 3 2 2 2" xfId="7193"/>
    <cellStyle name="Comma 3 3 2 2 2 2" xfId="16223"/>
    <cellStyle name="Comma 3 3 2 2 3" xfId="9007"/>
    <cellStyle name="Comma 3 3 2 2 3 2" xfId="18037"/>
    <cellStyle name="Comma 3 3 2 2 4" xfId="11741"/>
    <cellStyle name="Comma 3 3 2 3" xfId="4205"/>
    <cellStyle name="Comma 3 3 2 3 2" xfId="8687"/>
    <cellStyle name="Comma 3 3 2 3 2 2" xfId="17717"/>
    <cellStyle name="Comma 3 3 2 3 3" xfId="9029"/>
    <cellStyle name="Comma 3 3 2 3 3 2" xfId="18059"/>
    <cellStyle name="Comma 3 3 2 3 4" xfId="13235"/>
    <cellStyle name="Comma 3 3 2 4" xfId="5699"/>
    <cellStyle name="Comma 3 3 2 4 2" xfId="14729"/>
    <cellStyle name="Comma 3 3 2 5" xfId="8985"/>
    <cellStyle name="Comma 3 3 2 5 2" xfId="18015"/>
    <cellStyle name="Comma 3 3 2 6" xfId="10247"/>
    <cellStyle name="Comma 3 3 3" xfId="1964"/>
    <cellStyle name="Comma 3 3 3 2" xfId="6446"/>
    <cellStyle name="Comma 3 3 3 2 2" xfId="15476"/>
    <cellStyle name="Comma 3 3 3 3" xfId="8996"/>
    <cellStyle name="Comma 3 3 3 3 2" xfId="18026"/>
    <cellStyle name="Comma 3 3 3 4" xfId="10994"/>
    <cellStyle name="Comma 3 3 4" xfId="3458"/>
    <cellStyle name="Comma 3 3 4 2" xfId="7940"/>
    <cellStyle name="Comma 3 3 4 2 2" xfId="16970"/>
    <cellStyle name="Comma 3 3 4 3" xfId="9018"/>
    <cellStyle name="Comma 3 3 4 3 2" xfId="18048"/>
    <cellStyle name="Comma 3 3 4 4" xfId="12488"/>
    <cellStyle name="Comma 3 3 5" xfId="4952"/>
    <cellStyle name="Comma 3 3 5 2" xfId="13982"/>
    <cellStyle name="Comma 3 3 6" xfId="8974"/>
    <cellStyle name="Comma 3 3 6 2" xfId="18004"/>
    <cellStyle name="Comma 3 3 7" xfId="9500"/>
    <cellStyle name="Comma 3 4" xfId="656"/>
    <cellStyle name="Comma 3 4 2" xfId="1403"/>
    <cellStyle name="Comma 3 4 2 2" xfId="2897"/>
    <cellStyle name="Comma 3 4 2 2 2" xfId="7379"/>
    <cellStyle name="Comma 3 4 2 2 2 2" xfId="16409"/>
    <cellStyle name="Comma 3 4 2 2 3" xfId="9009"/>
    <cellStyle name="Comma 3 4 2 2 3 2" xfId="18039"/>
    <cellStyle name="Comma 3 4 2 2 4" xfId="11927"/>
    <cellStyle name="Comma 3 4 2 3" xfId="4391"/>
    <cellStyle name="Comma 3 4 2 3 2" xfId="8873"/>
    <cellStyle name="Comma 3 4 2 3 2 2" xfId="17903"/>
    <cellStyle name="Comma 3 4 2 3 3" xfId="9031"/>
    <cellStyle name="Comma 3 4 2 3 3 2" xfId="18061"/>
    <cellStyle name="Comma 3 4 2 3 4" xfId="13421"/>
    <cellStyle name="Comma 3 4 2 4" xfId="5885"/>
    <cellStyle name="Comma 3 4 2 4 2" xfId="14915"/>
    <cellStyle name="Comma 3 4 2 5" xfId="8987"/>
    <cellStyle name="Comma 3 4 2 5 2" xfId="18017"/>
    <cellStyle name="Comma 3 4 2 6" xfId="10433"/>
    <cellStyle name="Comma 3 4 3" xfId="2150"/>
    <cellStyle name="Comma 3 4 3 2" xfId="6632"/>
    <cellStyle name="Comma 3 4 3 2 2" xfId="15662"/>
    <cellStyle name="Comma 3 4 3 3" xfId="8998"/>
    <cellStyle name="Comma 3 4 3 3 2" xfId="18028"/>
    <cellStyle name="Comma 3 4 3 4" xfId="11180"/>
    <cellStyle name="Comma 3 4 4" xfId="3644"/>
    <cellStyle name="Comma 3 4 4 2" xfId="8126"/>
    <cellStyle name="Comma 3 4 4 2 2" xfId="17156"/>
    <cellStyle name="Comma 3 4 4 3" xfId="9020"/>
    <cellStyle name="Comma 3 4 4 3 2" xfId="18050"/>
    <cellStyle name="Comma 3 4 4 4" xfId="12674"/>
    <cellStyle name="Comma 3 4 5" xfId="5138"/>
    <cellStyle name="Comma 3 4 5 2" xfId="14168"/>
    <cellStyle name="Comma 3 4 6" xfId="8976"/>
    <cellStyle name="Comma 3 4 6 2" xfId="18006"/>
    <cellStyle name="Comma 3 4 7" xfId="9686"/>
    <cellStyle name="Comma 3 5" xfId="843"/>
    <cellStyle name="Comma 3 5 2" xfId="1498"/>
    <cellStyle name="Comma 3 5 2 2" xfId="2992"/>
    <cellStyle name="Comma 3 5 2 2 2" xfId="7474"/>
    <cellStyle name="Comma 3 5 2 2 2 2" xfId="16504"/>
    <cellStyle name="Comma 3 5 2 2 3" xfId="9012"/>
    <cellStyle name="Comma 3 5 2 2 3 2" xfId="18042"/>
    <cellStyle name="Comma 3 5 2 2 4" xfId="12022"/>
    <cellStyle name="Comma 3 5 2 3" xfId="4486"/>
    <cellStyle name="Comma 3 5 2 3 2" xfId="8968"/>
    <cellStyle name="Comma 3 5 2 3 2 2" xfId="17998"/>
    <cellStyle name="Comma 3 5 2 3 3" xfId="9034"/>
    <cellStyle name="Comma 3 5 2 3 3 2" xfId="18064"/>
    <cellStyle name="Comma 3 5 2 3 4" xfId="13516"/>
    <cellStyle name="Comma 3 5 2 4" xfId="5980"/>
    <cellStyle name="Comma 3 5 2 4 2" xfId="15010"/>
    <cellStyle name="Comma 3 5 2 5" xfId="8990"/>
    <cellStyle name="Comma 3 5 2 5 2" xfId="18020"/>
    <cellStyle name="Comma 3 5 2 6" xfId="10528"/>
    <cellStyle name="Comma 3 5 3" xfId="2337"/>
    <cellStyle name="Comma 3 5 3 2" xfId="6819"/>
    <cellStyle name="Comma 3 5 3 2 2" xfId="15849"/>
    <cellStyle name="Comma 3 5 3 3" xfId="9001"/>
    <cellStyle name="Comma 3 5 3 3 2" xfId="18031"/>
    <cellStyle name="Comma 3 5 3 4" xfId="11367"/>
    <cellStyle name="Comma 3 5 4" xfId="3831"/>
    <cellStyle name="Comma 3 5 4 2" xfId="8313"/>
    <cellStyle name="Comma 3 5 4 2 2" xfId="17343"/>
    <cellStyle name="Comma 3 5 4 3" xfId="9023"/>
    <cellStyle name="Comma 3 5 4 3 2" xfId="18053"/>
    <cellStyle name="Comma 3 5 4 4" xfId="12861"/>
    <cellStyle name="Comma 3 5 5" xfId="5325"/>
    <cellStyle name="Comma 3 5 5 2" xfId="14355"/>
    <cellStyle name="Comma 3 5 6" xfId="8979"/>
    <cellStyle name="Comma 3 5 6 2" xfId="18009"/>
    <cellStyle name="Comma 3 5 7" xfId="9873"/>
    <cellStyle name="Comma 3 6" xfId="1121"/>
    <cellStyle name="Comma 3 6 2" xfId="2615"/>
    <cellStyle name="Comma 3 6 2 2" xfId="7097"/>
    <cellStyle name="Comma 3 6 2 2 2" xfId="16127"/>
    <cellStyle name="Comma 3 6 2 3" xfId="9003"/>
    <cellStyle name="Comma 3 6 2 3 2" xfId="18033"/>
    <cellStyle name="Comma 3 6 2 4" xfId="11645"/>
    <cellStyle name="Comma 3 6 3" xfId="4109"/>
    <cellStyle name="Comma 3 6 3 2" xfId="8591"/>
    <cellStyle name="Comma 3 6 3 2 2" xfId="17621"/>
    <cellStyle name="Comma 3 6 3 3" xfId="9025"/>
    <cellStyle name="Comma 3 6 3 3 2" xfId="18055"/>
    <cellStyle name="Comma 3 6 3 4" xfId="13139"/>
    <cellStyle name="Comma 3 6 4" xfId="5603"/>
    <cellStyle name="Comma 3 6 4 2" xfId="14633"/>
    <cellStyle name="Comma 3 6 5" xfId="8981"/>
    <cellStyle name="Comma 3 6 5 2" xfId="18011"/>
    <cellStyle name="Comma 3 6 6" xfId="10151"/>
    <cellStyle name="Comma 3 7" xfId="1592"/>
    <cellStyle name="Comma 3 7 2" xfId="6074"/>
    <cellStyle name="Comma 3 7 2 2" xfId="15104"/>
    <cellStyle name="Comma 3 7 3" xfId="8992"/>
    <cellStyle name="Comma 3 7 3 2" xfId="18022"/>
    <cellStyle name="Comma 3 7 4" xfId="10622"/>
    <cellStyle name="Comma 3 8" xfId="3086"/>
    <cellStyle name="Comma 3 8 2" xfId="7568"/>
    <cellStyle name="Comma 3 8 2 2" xfId="16598"/>
    <cellStyle name="Comma 3 8 3" xfId="9014"/>
    <cellStyle name="Comma 3 8 3 2" xfId="18044"/>
    <cellStyle name="Comma 3 8 4" xfId="12116"/>
    <cellStyle name="Comma 3 9" xfId="4580"/>
    <cellStyle name="Comma 3 9 2" xfId="13610"/>
    <cellStyle name="Comma 4" xfId="749"/>
    <cellStyle name="Comma 4 2" xfId="1496"/>
    <cellStyle name="Comma 4 2 2" xfId="2990"/>
    <cellStyle name="Comma 4 2 2 2" xfId="7472"/>
    <cellStyle name="Comma 4 2 2 2 2" xfId="16502"/>
    <cellStyle name="Comma 4 2 2 3" xfId="9010"/>
    <cellStyle name="Comma 4 2 2 3 2" xfId="18040"/>
    <cellStyle name="Comma 4 2 2 4" xfId="12020"/>
    <cellStyle name="Comma 4 2 3" xfId="4484"/>
    <cellStyle name="Comma 4 2 3 2" xfId="8966"/>
    <cellStyle name="Comma 4 2 3 2 2" xfId="17996"/>
    <cellStyle name="Comma 4 2 3 3" xfId="9032"/>
    <cellStyle name="Comma 4 2 3 3 2" xfId="18062"/>
    <cellStyle name="Comma 4 2 3 4" xfId="13514"/>
    <cellStyle name="Comma 4 2 4" xfId="5978"/>
    <cellStyle name="Comma 4 2 4 2" xfId="15008"/>
    <cellStyle name="Comma 4 2 5" xfId="8988"/>
    <cellStyle name="Comma 4 2 5 2" xfId="18018"/>
    <cellStyle name="Comma 4 2 6" xfId="10526"/>
    <cellStyle name="Comma 4 3" xfId="2243"/>
    <cellStyle name="Comma 4 3 2" xfId="6725"/>
    <cellStyle name="Comma 4 3 2 2" xfId="15755"/>
    <cellStyle name="Comma 4 3 3" xfId="8999"/>
    <cellStyle name="Comma 4 3 3 2" xfId="18029"/>
    <cellStyle name="Comma 4 3 4" xfId="11273"/>
    <cellStyle name="Comma 4 4" xfId="3737"/>
    <cellStyle name="Comma 4 4 2" xfId="8219"/>
    <cellStyle name="Comma 4 4 2 2" xfId="17249"/>
    <cellStyle name="Comma 4 4 3" xfId="9021"/>
    <cellStyle name="Comma 4 4 3 2" xfId="18051"/>
    <cellStyle name="Comma 4 4 4" xfId="12767"/>
    <cellStyle name="Comma 4 5" xfId="5231"/>
    <cellStyle name="Comma 4 5 2" xfId="14261"/>
    <cellStyle name="Comma 4 6" xfId="8977"/>
    <cellStyle name="Comma 4 6 2" xfId="18007"/>
    <cellStyle name="Comma 4 7" xfId="9779"/>
    <cellStyle name="Normal" xfId="0" builtinId="0"/>
    <cellStyle name="Normal 2" xfId="5"/>
    <cellStyle name="Normal 2 10" xfId="124"/>
    <cellStyle name="Normal 2 10 2" xfId="310"/>
    <cellStyle name="Normal 2 10 2 2" xfId="1053"/>
    <cellStyle name="Normal 2 10 2 2 2" xfId="2547"/>
    <cellStyle name="Normal 2 10 2 2 2 2" xfId="7029"/>
    <cellStyle name="Normal 2 10 2 2 2 2 2" xfId="16059"/>
    <cellStyle name="Normal 2 10 2 2 2 3" xfId="11577"/>
    <cellStyle name="Normal 2 10 2 2 3" xfId="4041"/>
    <cellStyle name="Normal 2 10 2 2 3 2" xfId="8523"/>
    <cellStyle name="Normal 2 10 2 2 3 2 2" xfId="17553"/>
    <cellStyle name="Normal 2 10 2 2 3 3" xfId="13071"/>
    <cellStyle name="Normal 2 10 2 2 4" xfId="5535"/>
    <cellStyle name="Normal 2 10 2 2 4 2" xfId="14565"/>
    <cellStyle name="Normal 2 10 2 2 5" xfId="10083"/>
    <cellStyle name="Normal 2 10 2 3" xfId="1804"/>
    <cellStyle name="Normal 2 10 2 3 2" xfId="6286"/>
    <cellStyle name="Normal 2 10 2 3 2 2" xfId="15316"/>
    <cellStyle name="Normal 2 10 2 3 3" xfId="10834"/>
    <cellStyle name="Normal 2 10 2 4" xfId="3298"/>
    <cellStyle name="Normal 2 10 2 4 2" xfId="7780"/>
    <cellStyle name="Normal 2 10 2 4 2 2" xfId="16810"/>
    <cellStyle name="Normal 2 10 2 4 3" xfId="12328"/>
    <cellStyle name="Normal 2 10 2 5" xfId="4792"/>
    <cellStyle name="Normal 2 10 2 5 2" xfId="13822"/>
    <cellStyle name="Normal 2 10 2 6" xfId="9340"/>
    <cellStyle name="Normal 2 10 3" xfId="496"/>
    <cellStyle name="Normal 2 10 3 2" xfId="1243"/>
    <cellStyle name="Normal 2 10 3 2 2" xfId="2737"/>
    <cellStyle name="Normal 2 10 3 2 2 2" xfId="7219"/>
    <cellStyle name="Normal 2 10 3 2 2 2 2" xfId="16249"/>
    <cellStyle name="Normal 2 10 3 2 2 3" xfId="11767"/>
    <cellStyle name="Normal 2 10 3 2 3" xfId="4231"/>
    <cellStyle name="Normal 2 10 3 2 3 2" xfId="8713"/>
    <cellStyle name="Normal 2 10 3 2 3 2 2" xfId="17743"/>
    <cellStyle name="Normal 2 10 3 2 3 3" xfId="13261"/>
    <cellStyle name="Normal 2 10 3 2 4" xfId="5725"/>
    <cellStyle name="Normal 2 10 3 2 4 2" xfId="14755"/>
    <cellStyle name="Normal 2 10 3 2 5" xfId="10273"/>
    <cellStyle name="Normal 2 10 3 3" xfId="1990"/>
    <cellStyle name="Normal 2 10 3 3 2" xfId="6472"/>
    <cellStyle name="Normal 2 10 3 3 2 2" xfId="15502"/>
    <cellStyle name="Normal 2 10 3 3 3" xfId="11020"/>
    <cellStyle name="Normal 2 10 3 4" xfId="3484"/>
    <cellStyle name="Normal 2 10 3 4 2" xfId="7966"/>
    <cellStyle name="Normal 2 10 3 4 2 2" xfId="16996"/>
    <cellStyle name="Normal 2 10 3 4 3" xfId="12514"/>
    <cellStyle name="Normal 2 10 3 5" xfId="4978"/>
    <cellStyle name="Normal 2 10 3 5 2" xfId="14008"/>
    <cellStyle name="Normal 2 10 3 6" xfId="9526"/>
    <cellStyle name="Normal 2 10 4" xfId="682"/>
    <cellStyle name="Normal 2 10 4 2" xfId="1429"/>
    <cellStyle name="Normal 2 10 4 2 2" xfId="2923"/>
    <cellStyle name="Normal 2 10 4 2 2 2" xfId="7405"/>
    <cellStyle name="Normal 2 10 4 2 2 2 2" xfId="16435"/>
    <cellStyle name="Normal 2 10 4 2 2 3" xfId="11953"/>
    <cellStyle name="Normal 2 10 4 2 3" xfId="4417"/>
    <cellStyle name="Normal 2 10 4 2 3 2" xfId="8899"/>
    <cellStyle name="Normal 2 10 4 2 3 2 2" xfId="17929"/>
    <cellStyle name="Normal 2 10 4 2 3 3" xfId="13447"/>
    <cellStyle name="Normal 2 10 4 2 4" xfId="5911"/>
    <cellStyle name="Normal 2 10 4 2 4 2" xfId="14941"/>
    <cellStyle name="Normal 2 10 4 2 5" xfId="10459"/>
    <cellStyle name="Normal 2 10 4 3" xfId="2176"/>
    <cellStyle name="Normal 2 10 4 3 2" xfId="6658"/>
    <cellStyle name="Normal 2 10 4 3 2 2" xfId="15688"/>
    <cellStyle name="Normal 2 10 4 3 3" xfId="11206"/>
    <cellStyle name="Normal 2 10 4 4" xfId="3670"/>
    <cellStyle name="Normal 2 10 4 4 2" xfId="8152"/>
    <cellStyle name="Normal 2 10 4 4 2 2" xfId="17182"/>
    <cellStyle name="Normal 2 10 4 4 3" xfId="12700"/>
    <cellStyle name="Normal 2 10 4 5" xfId="5164"/>
    <cellStyle name="Normal 2 10 4 5 2" xfId="14194"/>
    <cellStyle name="Normal 2 10 4 6" xfId="9712"/>
    <cellStyle name="Normal 2 10 5" xfId="869"/>
    <cellStyle name="Normal 2 10 5 2" xfId="2363"/>
    <cellStyle name="Normal 2 10 5 2 2" xfId="6845"/>
    <cellStyle name="Normal 2 10 5 2 2 2" xfId="15875"/>
    <cellStyle name="Normal 2 10 5 2 3" xfId="11393"/>
    <cellStyle name="Normal 2 10 5 3" xfId="3857"/>
    <cellStyle name="Normal 2 10 5 3 2" xfId="8339"/>
    <cellStyle name="Normal 2 10 5 3 2 2" xfId="17369"/>
    <cellStyle name="Normal 2 10 5 3 3" xfId="12887"/>
    <cellStyle name="Normal 2 10 5 4" xfId="5351"/>
    <cellStyle name="Normal 2 10 5 4 2" xfId="14381"/>
    <cellStyle name="Normal 2 10 5 5" xfId="9899"/>
    <cellStyle name="Normal 2 10 6" xfId="1618"/>
    <cellStyle name="Normal 2 10 6 2" xfId="6100"/>
    <cellStyle name="Normal 2 10 6 2 2" xfId="15130"/>
    <cellStyle name="Normal 2 10 6 3" xfId="10648"/>
    <cellStyle name="Normal 2 10 7" xfId="3112"/>
    <cellStyle name="Normal 2 10 7 2" xfId="7594"/>
    <cellStyle name="Normal 2 10 7 2 2" xfId="16624"/>
    <cellStyle name="Normal 2 10 7 3" xfId="12142"/>
    <cellStyle name="Normal 2 10 8" xfId="4606"/>
    <cellStyle name="Normal 2 10 8 2" xfId="13636"/>
    <cellStyle name="Normal 2 10 9" xfId="9154"/>
    <cellStyle name="Normal 2 11" xfId="147"/>
    <cellStyle name="Normal 2 11 2" xfId="333"/>
    <cellStyle name="Normal 2 11 2 2" xfId="1076"/>
    <cellStyle name="Normal 2 11 2 2 2" xfId="2570"/>
    <cellStyle name="Normal 2 11 2 2 2 2" xfId="7052"/>
    <cellStyle name="Normal 2 11 2 2 2 2 2" xfId="16082"/>
    <cellStyle name="Normal 2 11 2 2 2 3" xfId="11600"/>
    <cellStyle name="Normal 2 11 2 2 3" xfId="4064"/>
    <cellStyle name="Normal 2 11 2 2 3 2" xfId="8546"/>
    <cellStyle name="Normal 2 11 2 2 3 2 2" xfId="17576"/>
    <cellStyle name="Normal 2 11 2 2 3 3" xfId="13094"/>
    <cellStyle name="Normal 2 11 2 2 4" xfId="5558"/>
    <cellStyle name="Normal 2 11 2 2 4 2" xfId="14588"/>
    <cellStyle name="Normal 2 11 2 2 5" xfId="10106"/>
    <cellStyle name="Normal 2 11 2 3" xfId="1827"/>
    <cellStyle name="Normal 2 11 2 3 2" xfId="6309"/>
    <cellStyle name="Normal 2 11 2 3 2 2" xfId="15339"/>
    <cellStyle name="Normal 2 11 2 3 3" xfId="10857"/>
    <cellStyle name="Normal 2 11 2 4" xfId="3321"/>
    <cellStyle name="Normal 2 11 2 4 2" xfId="7803"/>
    <cellStyle name="Normal 2 11 2 4 2 2" xfId="16833"/>
    <cellStyle name="Normal 2 11 2 4 3" xfId="12351"/>
    <cellStyle name="Normal 2 11 2 5" xfId="4815"/>
    <cellStyle name="Normal 2 11 2 5 2" xfId="13845"/>
    <cellStyle name="Normal 2 11 2 6" xfId="9363"/>
    <cellStyle name="Normal 2 11 3" xfId="519"/>
    <cellStyle name="Normal 2 11 3 2" xfId="1266"/>
    <cellStyle name="Normal 2 11 3 2 2" xfId="2760"/>
    <cellStyle name="Normal 2 11 3 2 2 2" xfId="7242"/>
    <cellStyle name="Normal 2 11 3 2 2 2 2" xfId="16272"/>
    <cellStyle name="Normal 2 11 3 2 2 3" xfId="11790"/>
    <cellStyle name="Normal 2 11 3 2 3" xfId="4254"/>
    <cellStyle name="Normal 2 11 3 2 3 2" xfId="8736"/>
    <cellStyle name="Normal 2 11 3 2 3 2 2" xfId="17766"/>
    <cellStyle name="Normal 2 11 3 2 3 3" xfId="13284"/>
    <cellStyle name="Normal 2 11 3 2 4" xfId="5748"/>
    <cellStyle name="Normal 2 11 3 2 4 2" xfId="14778"/>
    <cellStyle name="Normal 2 11 3 2 5" xfId="10296"/>
    <cellStyle name="Normal 2 11 3 3" xfId="2013"/>
    <cellStyle name="Normal 2 11 3 3 2" xfId="6495"/>
    <cellStyle name="Normal 2 11 3 3 2 2" xfId="15525"/>
    <cellStyle name="Normal 2 11 3 3 3" xfId="11043"/>
    <cellStyle name="Normal 2 11 3 4" xfId="3507"/>
    <cellStyle name="Normal 2 11 3 4 2" xfId="7989"/>
    <cellStyle name="Normal 2 11 3 4 2 2" xfId="17019"/>
    <cellStyle name="Normal 2 11 3 4 3" xfId="12537"/>
    <cellStyle name="Normal 2 11 3 5" xfId="5001"/>
    <cellStyle name="Normal 2 11 3 5 2" xfId="14031"/>
    <cellStyle name="Normal 2 11 3 6" xfId="9549"/>
    <cellStyle name="Normal 2 11 4" xfId="705"/>
    <cellStyle name="Normal 2 11 4 2" xfId="1452"/>
    <cellStyle name="Normal 2 11 4 2 2" xfId="2946"/>
    <cellStyle name="Normal 2 11 4 2 2 2" xfId="7428"/>
    <cellStyle name="Normal 2 11 4 2 2 2 2" xfId="16458"/>
    <cellStyle name="Normal 2 11 4 2 2 3" xfId="11976"/>
    <cellStyle name="Normal 2 11 4 2 3" xfId="4440"/>
    <cellStyle name="Normal 2 11 4 2 3 2" xfId="8922"/>
    <cellStyle name="Normal 2 11 4 2 3 2 2" xfId="17952"/>
    <cellStyle name="Normal 2 11 4 2 3 3" xfId="13470"/>
    <cellStyle name="Normal 2 11 4 2 4" xfId="5934"/>
    <cellStyle name="Normal 2 11 4 2 4 2" xfId="14964"/>
    <cellStyle name="Normal 2 11 4 2 5" xfId="10482"/>
    <cellStyle name="Normal 2 11 4 3" xfId="2199"/>
    <cellStyle name="Normal 2 11 4 3 2" xfId="6681"/>
    <cellStyle name="Normal 2 11 4 3 2 2" xfId="15711"/>
    <cellStyle name="Normal 2 11 4 3 3" xfId="11229"/>
    <cellStyle name="Normal 2 11 4 4" xfId="3693"/>
    <cellStyle name="Normal 2 11 4 4 2" xfId="8175"/>
    <cellStyle name="Normal 2 11 4 4 2 2" xfId="17205"/>
    <cellStyle name="Normal 2 11 4 4 3" xfId="12723"/>
    <cellStyle name="Normal 2 11 4 5" xfId="5187"/>
    <cellStyle name="Normal 2 11 4 5 2" xfId="14217"/>
    <cellStyle name="Normal 2 11 4 6" xfId="9735"/>
    <cellStyle name="Normal 2 11 5" xfId="892"/>
    <cellStyle name="Normal 2 11 5 2" xfId="2386"/>
    <cellStyle name="Normal 2 11 5 2 2" xfId="6868"/>
    <cellStyle name="Normal 2 11 5 2 2 2" xfId="15898"/>
    <cellStyle name="Normal 2 11 5 2 3" xfId="11416"/>
    <cellStyle name="Normal 2 11 5 3" xfId="3880"/>
    <cellStyle name="Normal 2 11 5 3 2" xfId="8362"/>
    <cellStyle name="Normal 2 11 5 3 2 2" xfId="17392"/>
    <cellStyle name="Normal 2 11 5 3 3" xfId="12910"/>
    <cellStyle name="Normal 2 11 5 4" xfId="5374"/>
    <cellStyle name="Normal 2 11 5 4 2" xfId="14404"/>
    <cellStyle name="Normal 2 11 5 5" xfId="9922"/>
    <cellStyle name="Normal 2 11 6" xfId="1641"/>
    <cellStyle name="Normal 2 11 6 2" xfId="6123"/>
    <cellStyle name="Normal 2 11 6 2 2" xfId="15153"/>
    <cellStyle name="Normal 2 11 6 3" xfId="10671"/>
    <cellStyle name="Normal 2 11 7" xfId="3135"/>
    <cellStyle name="Normal 2 11 7 2" xfId="7617"/>
    <cellStyle name="Normal 2 11 7 2 2" xfId="16647"/>
    <cellStyle name="Normal 2 11 7 3" xfId="12165"/>
    <cellStyle name="Normal 2 11 8" xfId="4629"/>
    <cellStyle name="Normal 2 11 8 2" xfId="13659"/>
    <cellStyle name="Normal 2 11 9" xfId="9177"/>
    <cellStyle name="Normal 2 12" xfId="170"/>
    <cellStyle name="Normal 2 12 2" xfId="356"/>
    <cellStyle name="Normal 2 12 2 2" xfId="1099"/>
    <cellStyle name="Normal 2 12 2 2 2" xfId="2593"/>
    <cellStyle name="Normal 2 12 2 2 2 2" xfId="7075"/>
    <cellStyle name="Normal 2 12 2 2 2 2 2" xfId="16105"/>
    <cellStyle name="Normal 2 12 2 2 2 3" xfId="11623"/>
    <cellStyle name="Normal 2 12 2 2 3" xfId="4087"/>
    <cellStyle name="Normal 2 12 2 2 3 2" xfId="8569"/>
    <cellStyle name="Normal 2 12 2 2 3 2 2" xfId="17599"/>
    <cellStyle name="Normal 2 12 2 2 3 3" xfId="13117"/>
    <cellStyle name="Normal 2 12 2 2 4" xfId="5581"/>
    <cellStyle name="Normal 2 12 2 2 4 2" xfId="14611"/>
    <cellStyle name="Normal 2 12 2 2 5" xfId="10129"/>
    <cellStyle name="Normal 2 12 2 3" xfId="1850"/>
    <cellStyle name="Normal 2 12 2 3 2" xfId="6332"/>
    <cellStyle name="Normal 2 12 2 3 2 2" xfId="15362"/>
    <cellStyle name="Normal 2 12 2 3 3" xfId="10880"/>
    <cellStyle name="Normal 2 12 2 4" xfId="3344"/>
    <cellStyle name="Normal 2 12 2 4 2" xfId="7826"/>
    <cellStyle name="Normal 2 12 2 4 2 2" xfId="16856"/>
    <cellStyle name="Normal 2 12 2 4 3" xfId="12374"/>
    <cellStyle name="Normal 2 12 2 5" xfId="4838"/>
    <cellStyle name="Normal 2 12 2 5 2" xfId="13868"/>
    <cellStyle name="Normal 2 12 2 6" xfId="9386"/>
    <cellStyle name="Normal 2 12 3" xfId="542"/>
    <cellStyle name="Normal 2 12 3 2" xfId="1289"/>
    <cellStyle name="Normal 2 12 3 2 2" xfId="2783"/>
    <cellStyle name="Normal 2 12 3 2 2 2" xfId="7265"/>
    <cellStyle name="Normal 2 12 3 2 2 2 2" xfId="16295"/>
    <cellStyle name="Normal 2 12 3 2 2 3" xfId="11813"/>
    <cellStyle name="Normal 2 12 3 2 3" xfId="4277"/>
    <cellStyle name="Normal 2 12 3 2 3 2" xfId="8759"/>
    <cellStyle name="Normal 2 12 3 2 3 2 2" xfId="17789"/>
    <cellStyle name="Normal 2 12 3 2 3 3" xfId="13307"/>
    <cellStyle name="Normal 2 12 3 2 4" xfId="5771"/>
    <cellStyle name="Normal 2 12 3 2 4 2" xfId="14801"/>
    <cellStyle name="Normal 2 12 3 2 5" xfId="10319"/>
    <cellStyle name="Normal 2 12 3 3" xfId="2036"/>
    <cellStyle name="Normal 2 12 3 3 2" xfId="6518"/>
    <cellStyle name="Normal 2 12 3 3 2 2" xfId="15548"/>
    <cellStyle name="Normal 2 12 3 3 3" xfId="11066"/>
    <cellStyle name="Normal 2 12 3 4" xfId="3530"/>
    <cellStyle name="Normal 2 12 3 4 2" xfId="8012"/>
    <cellStyle name="Normal 2 12 3 4 2 2" xfId="17042"/>
    <cellStyle name="Normal 2 12 3 4 3" xfId="12560"/>
    <cellStyle name="Normal 2 12 3 5" xfId="5024"/>
    <cellStyle name="Normal 2 12 3 5 2" xfId="14054"/>
    <cellStyle name="Normal 2 12 3 6" xfId="9572"/>
    <cellStyle name="Normal 2 12 4" xfId="728"/>
    <cellStyle name="Normal 2 12 4 2" xfId="1475"/>
    <cellStyle name="Normal 2 12 4 2 2" xfId="2969"/>
    <cellStyle name="Normal 2 12 4 2 2 2" xfId="7451"/>
    <cellStyle name="Normal 2 12 4 2 2 2 2" xfId="16481"/>
    <cellStyle name="Normal 2 12 4 2 2 3" xfId="11999"/>
    <cellStyle name="Normal 2 12 4 2 3" xfId="4463"/>
    <cellStyle name="Normal 2 12 4 2 3 2" xfId="8945"/>
    <cellStyle name="Normal 2 12 4 2 3 2 2" xfId="17975"/>
    <cellStyle name="Normal 2 12 4 2 3 3" xfId="13493"/>
    <cellStyle name="Normal 2 12 4 2 4" xfId="5957"/>
    <cellStyle name="Normal 2 12 4 2 4 2" xfId="14987"/>
    <cellStyle name="Normal 2 12 4 2 5" xfId="10505"/>
    <cellStyle name="Normal 2 12 4 3" xfId="2222"/>
    <cellStyle name="Normal 2 12 4 3 2" xfId="6704"/>
    <cellStyle name="Normal 2 12 4 3 2 2" xfId="15734"/>
    <cellStyle name="Normal 2 12 4 3 3" xfId="11252"/>
    <cellStyle name="Normal 2 12 4 4" xfId="3716"/>
    <cellStyle name="Normal 2 12 4 4 2" xfId="8198"/>
    <cellStyle name="Normal 2 12 4 4 2 2" xfId="17228"/>
    <cellStyle name="Normal 2 12 4 4 3" xfId="12746"/>
    <cellStyle name="Normal 2 12 4 5" xfId="5210"/>
    <cellStyle name="Normal 2 12 4 5 2" xfId="14240"/>
    <cellStyle name="Normal 2 12 4 6" xfId="9758"/>
    <cellStyle name="Normal 2 12 5" xfId="915"/>
    <cellStyle name="Normal 2 12 5 2" xfId="2409"/>
    <cellStyle name="Normal 2 12 5 2 2" xfId="6891"/>
    <cellStyle name="Normal 2 12 5 2 2 2" xfId="15921"/>
    <cellStyle name="Normal 2 12 5 2 3" xfId="11439"/>
    <cellStyle name="Normal 2 12 5 3" xfId="3903"/>
    <cellStyle name="Normal 2 12 5 3 2" xfId="8385"/>
    <cellStyle name="Normal 2 12 5 3 2 2" xfId="17415"/>
    <cellStyle name="Normal 2 12 5 3 3" xfId="12933"/>
    <cellStyle name="Normal 2 12 5 4" xfId="5397"/>
    <cellStyle name="Normal 2 12 5 4 2" xfId="14427"/>
    <cellStyle name="Normal 2 12 5 5" xfId="9945"/>
    <cellStyle name="Normal 2 12 6" xfId="1664"/>
    <cellStyle name="Normal 2 12 6 2" xfId="6146"/>
    <cellStyle name="Normal 2 12 6 2 2" xfId="15176"/>
    <cellStyle name="Normal 2 12 6 3" xfId="10694"/>
    <cellStyle name="Normal 2 12 7" xfId="3158"/>
    <cellStyle name="Normal 2 12 7 2" xfId="7640"/>
    <cellStyle name="Normal 2 12 7 2 2" xfId="16670"/>
    <cellStyle name="Normal 2 12 7 3" xfId="12188"/>
    <cellStyle name="Normal 2 12 8" xfId="4652"/>
    <cellStyle name="Normal 2 12 8 2" xfId="13682"/>
    <cellStyle name="Normal 2 12 9" xfId="9200"/>
    <cellStyle name="Normal 2 13" xfId="193"/>
    <cellStyle name="Normal 2 13 2" xfId="938"/>
    <cellStyle name="Normal 2 13 2 2" xfId="2432"/>
    <cellStyle name="Normal 2 13 2 2 2" xfId="6914"/>
    <cellStyle name="Normal 2 13 2 2 2 2" xfId="15944"/>
    <cellStyle name="Normal 2 13 2 2 3" xfId="11462"/>
    <cellStyle name="Normal 2 13 2 3" xfId="3926"/>
    <cellStyle name="Normal 2 13 2 3 2" xfId="8408"/>
    <cellStyle name="Normal 2 13 2 3 2 2" xfId="17438"/>
    <cellStyle name="Normal 2 13 2 3 3" xfId="12956"/>
    <cellStyle name="Normal 2 13 2 4" xfId="5420"/>
    <cellStyle name="Normal 2 13 2 4 2" xfId="14450"/>
    <cellStyle name="Normal 2 13 2 5" xfId="9968"/>
    <cellStyle name="Normal 2 13 3" xfId="1687"/>
    <cellStyle name="Normal 2 13 3 2" xfId="6169"/>
    <cellStyle name="Normal 2 13 3 2 2" xfId="15199"/>
    <cellStyle name="Normal 2 13 3 3" xfId="10717"/>
    <cellStyle name="Normal 2 13 4" xfId="3181"/>
    <cellStyle name="Normal 2 13 4 2" xfId="7663"/>
    <cellStyle name="Normal 2 13 4 2 2" xfId="16693"/>
    <cellStyle name="Normal 2 13 4 3" xfId="12211"/>
    <cellStyle name="Normal 2 13 5" xfId="4675"/>
    <cellStyle name="Normal 2 13 5 2" xfId="13705"/>
    <cellStyle name="Normal 2 13 6" xfId="9223"/>
    <cellStyle name="Normal 2 14" xfId="379"/>
    <cellStyle name="Normal 2 14 2" xfId="1126"/>
    <cellStyle name="Normal 2 14 2 2" xfId="2620"/>
    <cellStyle name="Normal 2 14 2 2 2" xfId="7102"/>
    <cellStyle name="Normal 2 14 2 2 2 2" xfId="16132"/>
    <cellStyle name="Normal 2 14 2 2 3" xfId="11650"/>
    <cellStyle name="Normal 2 14 2 3" xfId="4114"/>
    <cellStyle name="Normal 2 14 2 3 2" xfId="8596"/>
    <cellStyle name="Normal 2 14 2 3 2 2" xfId="17626"/>
    <cellStyle name="Normal 2 14 2 3 3" xfId="13144"/>
    <cellStyle name="Normal 2 14 2 4" xfId="5608"/>
    <cellStyle name="Normal 2 14 2 4 2" xfId="14638"/>
    <cellStyle name="Normal 2 14 2 5" xfId="10156"/>
    <cellStyle name="Normal 2 14 3" xfId="1873"/>
    <cellStyle name="Normal 2 14 3 2" xfId="6355"/>
    <cellStyle name="Normal 2 14 3 2 2" xfId="15385"/>
    <cellStyle name="Normal 2 14 3 3" xfId="10903"/>
    <cellStyle name="Normal 2 14 4" xfId="3367"/>
    <cellStyle name="Normal 2 14 4 2" xfId="7849"/>
    <cellStyle name="Normal 2 14 4 2 2" xfId="16879"/>
    <cellStyle name="Normal 2 14 4 3" xfId="12397"/>
    <cellStyle name="Normal 2 14 5" xfId="4861"/>
    <cellStyle name="Normal 2 14 5 2" xfId="13891"/>
    <cellStyle name="Normal 2 14 6" xfId="9409"/>
    <cellStyle name="Normal 2 15" xfId="565"/>
    <cellStyle name="Normal 2 15 2" xfId="1312"/>
    <cellStyle name="Normal 2 15 2 2" xfId="2806"/>
    <cellStyle name="Normal 2 15 2 2 2" xfId="7288"/>
    <cellStyle name="Normal 2 15 2 2 2 2" xfId="16318"/>
    <cellStyle name="Normal 2 15 2 2 3" xfId="11836"/>
    <cellStyle name="Normal 2 15 2 3" xfId="4300"/>
    <cellStyle name="Normal 2 15 2 3 2" xfId="8782"/>
    <cellStyle name="Normal 2 15 2 3 2 2" xfId="17812"/>
    <cellStyle name="Normal 2 15 2 3 3" xfId="13330"/>
    <cellStyle name="Normal 2 15 2 4" xfId="5794"/>
    <cellStyle name="Normal 2 15 2 4 2" xfId="14824"/>
    <cellStyle name="Normal 2 15 2 5" xfId="10342"/>
    <cellStyle name="Normal 2 15 3" xfId="2059"/>
    <cellStyle name="Normal 2 15 3 2" xfId="6541"/>
    <cellStyle name="Normal 2 15 3 2 2" xfId="15571"/>
    <cellStyle name="Normal 2 15 3 3" xfId="11089"/>
    <cellStyle name="Normal 2 15 4" xfId="3553"/>
    <cellStyle name="Normal 2 15 4 2" xfId="8035"/>
    <cellStyle name="Normal 2 15 4 2 2" xfId="17065"/>
    <cellStyle name="Normal 2 15 4 3" xfId="12583"/>
    <cellStyle name="Normal 2 15 5" xfId="5047"/>
    <cellStyle name="Normal 2 15 5 2" xfId="14077"/>
    <cellStyle name="Normal 2 15 6" xfId="9595"/>
    <cellStyle name="Normal 2 16" xfId="752"/>
    <cellStyle name="Normal 2 16 2" xfId="2246"/>
    <cellStyle name="Normal 2 16 2 2" xfId="6728"/>
    <cellStyle name="Normal 2 16 2 2 2" xfId="15758"/>
    <cellStyle name="Normal 2 16 2 3" xfId="11276"/>
    <cellStyle name="Normal 2 16 3" xfId="3740"/>
    <cellStyle name="Normal 2 16 3 2" xfId="8222"/>
    <cellStyle name="Normal 2 16 3 2 2" xfId="17252"/>
    <cellStyle name="Normal 2 16 3 3" xfId="12770"/>
    <cellStyle name="Normal 2 16 4" xfId="5234"/>
    <cellStyle name="Normal 2 16 4 2" xfId="14264"/>
    <cellStyle name="Normal 2 16 5" xfId="9782"/>
    <cellStyle name="Normal 2 17" xfId="1501"/>
    <cellStyle name="Normal 2 17 2" xfId="5983"/>
    <cellStyle name="Normal 2 17 2 2" xfId="15013"/>
    <cellStyle name="Normal 2 17 3" xfId="10531"/>
    <cellStyle name="Normal 2 18" xfId="2995"/>
    <cellStyle name="Normal 2 18 2" xfId="7477"/>
    <cellStyle name="Normal 2 18 2 2" xfId="16507"/>
    <cellStyle name="Normal 2 18 3" xfId="12025"/>
    <cellStyle name="Normal 2 19" xfId="4489"/>
    <cellStyle name="Normal 2 19 2" xfId="13519"/>
    <cellStyle name="Normal 2 2" xfId="7"/>
    <cellStyle name="Normal 2 2 10" xfId="172"/>
    <cellStyle name="Normal 2 2 10 2" xfId="358"/>
    <cellStyle name="Normal 2 2 10 2 2" xfId="1101"/>
    <cellStyle name="Normal 2 2 10 2 2 2" xfId="2595"/>
    <cellStyle name="Normal 2 2 10 2 2 2 2" xfId="7077"/>
    <cellStyle name="Normal 2 2 10 2 2 2 2 2" xfId="16107"/>
    <cellStyle name="Normal 2 2 10 2 2 2 3" xfId="11625"/>
    <cellStyle name="Normal 2 2 10 2 2 3" xfId="4089"/>
    <cellStyle name="Normal 2 2 10 2 2 3 2" xfId="8571"/>
    <cellStyle name="Normal 2 2 10 2 2 3 2 2" xfId="17601"/>
    <cellStyle name="Normal 2 2 10 2 2 3 3" xfId="13119"/>
    <cellStyle name="Normal 2 2 10 2 2 4" xfId="5583"/>
    <cellStyle name="Normal 2 2 10 2 2 4 2" xfId="14613"/>
    <cellStyle name="Normal 2 2 10 2 2 5" xfId="10131"/>
    <cellStyle name="Normal 2 2 10 2 3" xfId="1852"/>
    <cellStyle name="Normal 2 2 10 2 3 2" xfId="6334"/>
    <cellStyle name="Normal 2 2 10 2 3 2 2" xfId="15364"/>
    <cellStyle name="Normal 2 2 10 2 3 3" xfId="10882"/>
    <cellStyle name="Normal 2 2 10 2 4" xfId="3346"/>
    <cellStyle name="Normal 2 2 10 2 4 2" xfId="7828"/>
    <cellStyle name="Normal 2 2 10 2 4 2 2" xfId="16858"/>
    <cellStyle name="Normal 2 2 10 2 4 3" xfId="12376"/>
    <cellStyle name="Normal 2 2 10 2 5" xfId="4840"/>
    <cellStyle name="Normal 2 2 10 2 5 2" xfId="13870"/>
    <cellStyle name="Normal 2 2 10 2 6" xfId="9388"/>
    <cellStyle name="Normal 2 2 10 3" xfId="544"/>
    <cellStyle name="Normal 2 2 10 3 2" xfId="1291"/>
    <cellStyle name="Normal 2 2 10 3 2 2" xfId="2785"/>
    <cellStyle name="Normal 2 2 10 3 2 2 2" xfId="7267"/>
    <cellStyle name="Normal 2 2 10 3 2 2 2 2" xfId="16297"/>
    <cellStyle name="Normal 2 2 10 3 2 2 3" xfId="11815"/>
    <cellStyle name="Normal 2 2 10 3 2 3" xfId="4279"/>
    <cellStyle name="Normal 2 2 10 3 2 3 2" xfId="8761"/>
    <cellStyle name="Normal 2 2 10 3 2 3 2 2" xfId="17791"/>
    <cellStyle name="Normal 2 2 10 3 2 3 3" xfId="13309"/>
    <cellStyle name="Normal 2 2 10 3 2 4" xfId="5773"/>
    <cellStyle name="Normal 2 2 10 3 2 4 2" xfId="14803"/>
    <cellStyle name="Normal 2 2 10 3 2 5" xfId="10321"/>
    <cellStyle name="Normal 2 2 10 3 3" xfId="2038"/>
    <cellStyle name="Normal 2 2 10 3 3 2" xfId="6520"/>
    <cellStyle name="Normal 2 2 10 3 3 2 2" xfId="15550"/>
    <cellStyle name="Normal 2 2 10 3 3 3" xfId="11068"/>
    <cellStyle name="Normal 2 2 10 3 4" xfId="3532"/>
    <cellStyle name="Normal 2 2 10 3 4 2" xfId="8014"/>
    <cellStyle name="Normal 2 2 10 3 4 2 2" xfId="17044"/>
    <cellStyle name="Normal 2 2 10 3 4 3" xfId="12562"/>
    <cellStyle name="Normal 2 2 10 3 5" xfId="5026"/>
    <cellStyle name="Normal 2 2 10 3 5 2" xfId="14056"/>
    <cellStyle name="Normal 2 2 10 3 6" xfId="9574"/>
    <cellStyle name="Normal 2 2 10 4" xfId="730"/>
    <cellStyle name="Normal 2 2 10 4 2" xfId="1477"/>
    <cellStyle name="Normal 2 2 10 4 2 2" xfId="2971"/>
    <cellStyle name="Normal 2 2 10 4 2 2 2" xfId="7453"/>
    <cellStyle name="Normal 2 2 10 4 2 2 2 2" xfId="16483"/>
    <cellStyle name="Normal 2 2 10 4 2 2 3" xfId="12001"/>
    <cellStyle name="Normal 2 2 10 4 2 3" xfId="4465"/>
    <cellStyle name="Normal 2 2 10 4 2 3 2" xfId="8947"/>
    <cellStyle name="Normal 2 2 10 4 2 3 2 2" xfId="17977"/>
    <cellStyle name="Normal 2 2 10 4 2 3 3" xfId="13495"/>
    <cellStyle name="Normal 2 2 10 4 2 4" xfId="5959"/>
    <cellStyle name="Normal 2 2 10 4 2 4 2" xfId="14989"/>
    <cellStyle name="Normal 2 2 10 4 2 5" xfId="10507"/>
    <cellStyle name="Normal 2 2 10 4 3" xfId="2224"/>
    <cellStyle name="Normal 2 2 10 4 3 2" xfId="6706"/>
    <cellStyle name="Normal 2 2 10 4 3 2 2" xfId="15736"/>
    <cellStyle name="Normal 2 2 10 4 3 3" xfId="11254"/>
    <cellStyle name="Normal 2 2 10 4 4" xfId="3718"/>
    <cellStyle name="Normal 2 2 10 4 4 2" xfId="8200"/>
    <cellStyle name="Normal 2 2 10 4 4 2 2" xfId="17230"/>
    <cellStyle name="Normal 2 2 10 4 4 3" xfId="12748"/>
    <cellStyle name="Normal 2 2 10 4 5" xfId="5212"/>
    <cellStyle name="Normal 2 2 10 4 5 2" xfId="14242"/>
    <cellStyle name="Normal 2 2 10 4 6" xfId="9760"/>
    <cellStyle name="Normal 2 2 10 5" xfId="917"/>
    <cellStyle name="Normal 2 2 10 5 2" xfId="2411"/>
    <cellStyle name="Normal 2 2 10 5 2 2" xfId="6893"/>
    <cellStyle name="Normal 2 2 10 5 2 2 2" xfId="15923"/>
    <cellStyle name="Normal 2 2 10 5 2 3" xfId="11441"/>
    <cellStyle name="Normal 2 2 10 5 3" xfId="3905"/>
    <cellStyle name="Normal 2 2 10 5 3 2" xfId="8387"/>
    <cellStyle name="Normal 2 2 10 5 3 2 2" xfId="17417"/>
    <cellStyle name="Normal 2 2 10 5 3 3" xfId="12935"/>
    <cellStyle name="Normal 2 2 10 5 4" xfId="5399"/>
    <cellStyle name="Normal 2 2 10 5 4 2" xfId="14429"/>
    <cellStyle name="Normal 2 2 10 5 5" xfId="9947"/>
    <cellStyle name="Normal 2 2 10 6" xfId="1666"/>
    <cellStyle name="Normal 2 2 10 6 2" xfId="6148"/>
    <cellStyle name="Normal 2 2 10 6 2 2" xfId="15178"/>
    <cellStyle name="Normal 2 2 10 6 3" xfId="10696"/>
    <cellStyle name="Normal 2 2 10 7" xfId="3160"/>
    <cellStyle name="Normal 2 2 10 7 2" xfId="7642"/>
    <cellStyle name="Normal 2 2 10 7 2 2" xfId="16672"/>
    <cellStyle name="Normal 2 2 10 7 3" xfId="12190"/>
    <cellStyle name="Normal 2 2 10 8" xfId="4654"/>
    <cellStyle name="Normal 2 2 10 8 2" xfId="13684"/>
    <cellStyle name="Normal 2 2 10 9" xfId="9202"/>
    <cellStyle name="Normal 2 2 11" xfId="195"/>
    <cellStyle name="Normal 2 2 11 2" xfId="940"/>
    <cellStyle name="Normal 2 2 11 2 2" xfId="2434"/>
    <cellStyle name="Normal 2 2 11 2 2 2" xfId="6916"/>
    <cellStyle name="Normal 2 2 11 2 2 2 2" xfId="15946"/>
    <cellStyle name="Normal 2 2 11 2 2 3" xfId="11464"/>
    <cellStyle name="Normal 2 2 11 2 3" xfId="3928"/>
    <cellStyle name="Normal 2 2 11 2 3 2" xfId="8410"/>
    <cellStyle name="Normal 2 2 11 2 3 2 2" xfId="17440"/>
    <cellStyle name="Normal 2 2 11 2 3 3" xfId="12958"/>
    <cellStyle name="Normal 2 2 11 2 4" xfId="5422"/>
    <cellStyle name="Normal 2 2 11 2 4 2" xfId="14452"/>
    <cellStyle name="Normal 2 2 11 2 5" xfId="9970"/>
    <cellStyle name="Normal 2 2 11 3" xfId="1689"/>
    <cellStyle name="Normal 2 2 11 3 2" xfId="6171"/>
    <cellStyle name="Normal 2 2 11 3 2 2" xfId="15201"/>
    <cellStyle name="Normal 2 2 11 3 3" xfId="10719"/>
    <cellStyle name="Normal 2 2 11 4" xfId="3183"/>
    <cellStyle name="Normal 2 2 11 4 2" xfId="7665"/>
    <cellStyle name="Normal 2 2 11 4 2 2" xfId="16695"/>
    <cellStyle name="Normal 2 2 11 4 3" xfId="12213"/>
    <cellStyle name="Normal 2 2 11 5" xfId="4677"/>
    <cellStyle name="Normal 2 2 11 5 2" xfId="13707"/>
    <cellStyle name="Normal 2 2 11 6" xfId="9225"/>
    <cellStyle name="Normal 2 2 12" xfId="381"/>
    <cellStyle name="Normal 2 2 12 2" xfId="1128"/>
    <cellStyle name="Normal 2 2 12 2 2" xfId="2622"/>
    <cellStyle name="Normal 2 2 12 2 2 2" xfId="7104"/>
    <cellStyle name="Normal 2 2 12 2 2 2 2" xfId="16134"/>
    <cellStyle name="Normal 2 2 12 2 2 3" xfId="11652"/>
    <cellStyle name="Normal 2 2 12 2 3" xfId="4116"/>
    <cellStyle name="Normal 2 2 12 2 3 2" xfId="8598"/>
    <cellStyle name="Normal 2 2 12 2 3 2 2" xfId="17628"/>
    <cellStyle name="Normal 2 2 12 2 3 3" xfId="13146"/>
    <cellStyle name="Normal 2 2 12 2 4" xfId="5610"/>
    <cellStyle name="Normal 2 2 12 2 4 2" xfId="14640"/>
    <cellStyle name="Normal 2 2 12 2 5" xfId="10158"/>
    <cellStyle name="Normal 2 2 12 3" xfId="1875"/>
    <cellStyle name="Normal 2 2 12 3 2" xfId="6357"/>
    <cellStyle name="Normal 2 2 12 3 2 2" xfId="15387"/>
    <cellStyle name="Normal 2 2 12 3 3" xfId="10905"/>
    <cellStyle name="Normal 2 2 12 4" xfId="3369"/>
    <cellStyle name="Normal 2 2 12 4 2" xfId="7851"/>
    <cellStyle name="Normal 2 2 12 4 2 2" xfId="16881"/>
    <cellStyle name="Normal 2 2 12 4 3" xfId="12399"/>
    <cellStyle name="Normal 2 2 12 5" xfId="4863"/>
    <cellStyle name="Normal 2 2 12 5 2" xfId="13893"/>
    <cellStyle name="Normal 2 2 12 6" xfId="9411"/>
    <cellStyle name="Normal 2 2 13" xfId="567"/>
    <cellStyle name="Normal 2 2 13 2" xfId="1314"/>
    <cellStyle name="Normal 2 2 13 2 2" xfId="2808"/>
    <cellStyle name="Normal 2 2 13 2 2 2" xfId="7290"/>
    <cellStyle name="Normal 2 2 13 2 2 2 2" xfId="16320"/>
    <cellStyle name="Normal 2 2 13 2 2 3" xfId="11838"/>
    <cellStyle name="Normal 2 2 13 2 3" xfId="4302"/>
    <cellStyle name="Normal 2 2 13 2 3 2" xfId="8784"/>
    <cellStyle name="Normal 2 2 13 2 3 2 2" xfId="17814"/>
    <cellStyle name="Normal 2 2 13 2 3 3" xfId="13332"/>
    <cellStyle name="Normal 2 2 13 2 4" xfId="5796"/>
    <cellStyle name="Normal 2 2 13 2 4 2" xfId="14826"/>
    <cellStyle name="Normal 2 2 13 2 5" xfId="10344"/>
    <cellStyle name="Normal 2 2 13 3" xfId="2061"/>
    <cellStyle name="Normal 2 2 13 3 2" xfId="6543"/>
    <cellStyle name="Normal 2 2 13 3 2 2" xfId="15573"/>
    <cellStyle name="Normal 2 2 13 3 3" xfId="11091"/>
    <cellStyle name="Normal 2 2 13 4" xfId="3555"/>
    <cellStyle name="Normal 2 2 13 4 2" xfId="8037"/>
    <cellStyle name="Normal 2 2 13 4 2 2" xfId="17067"/>
    <cellStyle name="Normal 2 2 13 4 3" xfId="12585"/>
    <cellStyle name="Normal 2 2 13 5" xfId="5049"/>
    <cellStyle name="Normal 2 2 13 5 2" xfId="14079"/>
    <cellStyle name="Normal 2 2 13 6" xfId="9597"/>
    <cellStyle name="Normal 2 2 14" xfId="754"/>
    <cellStyle name="Normal 2 2 14 2" xfId="2248"/>
    <cellStyle name="Normal 2 2 14 2 2" xfId="6730"/>
    <cellStyle name="Normal 2 2 14 2 2 2" xfId="15760"/>
    <cellStyle name="Normal 2 2 14 2 3" xfId="11278"/>
    <cellStyle name="Normal 2 2 14 3" xfId="3742"/>
    <cellStyle name="Normal 2 2 14 3 2" xfId="8224"/>
    <cellStyle name="Normal 2 2 14 3 2 2" xfId="17254"/>
    <cellStyle name="Normal 2 2 14 3 3" xfId="12772"/>
    <cellStyle name="Normal 2 2 14 4" xfId="5236"/>
    <cellStyle name="Normal 2 2 14 4 2" xfId="14266"/>
    <cellStyle name="Normal 2 2 14 5" xfId="9784"/>
    <cellStyle name="Normal 2 2 15" xfId="1503"/>
    <cellStyle name="Normal 2 2 15 2" xfId="5985"/>
    <cellStyle name="Normal 2 2 15 2 2" xfId="15015"/>
    <cellStyle name="Normal 2 2 15 3" xfId="10533"/>
    <cellStyle name="Normal 2 2 16" xfId="2997"/>
    <cellStyle name="Normal 2 2 16 2" xfId="7479"/>
    <cellStyle name="Normal 2 2 16 2 2" xfId="16509"/>
    <cellStyle name="Normal 2 2 16 3" xfId="12027"/>
    <cellStyle name="Normal 2 2 17" xfId="4491"/>
    <cellStyle name="Normal 2 2 17 2" xfId="13521"/>
    <cellStyle name="Normal 2 2 18" xfId="9039"/>
    <cellStyle name="Normal 2 2 2" xfId="14"/>
    <cellStyle name="Normal 2 2 2 10" xfId="177"/>
    <cellStyle name="Normal 2 2 2 10 2" xfId="363"/>
    <cellStyle name="Normal 2 2 2 10 2 2" xfId="1106"/>
    <cellStyle name="Normal 2 2 2 10 2 2 2" xfId="2600"/>
    <cellStyle name="Normal 2 2 2 10 2 2 2 2" xfId="7082"/>
    <cellStyle name="Normal 2 2 2 10 2 2 2 2 2" xfId="16112"/>
    <cellStyle name="Normal 2 2 2 10 2 2 2 3" xfId="11630"/>
    <cellStyle name="Normal 2 2 2 10 2 2 3" xfId="4094"/>
    <cellStyle name="Normal 2 2 2 10 2 2 3 2" xfId="8576"/>
    <cellStyle name="Normal 2 2 2 10 2 2 3 2 2" xfId="17606"/>
    <cellStyle name="Normal 2 2 2 10 2 2 3 3" xfId="13124"/>
    <cellStyle name="Normal 2 2 2 10 2 2 4" xfId="5588"/>
    <cellStyle name="Normal 2 2 2 10 2 2 4 2" xfId="14618"/>
    <cellStyle name="Normal 2 2 2 10 2 2 5" xfId="10136"/>
    <cellStyle name="Normal 2 2 2 10 2 3" xfId="1857"/>
    <cellStyle name="Normal 2 2 2 10 2 3 2" xfId="6339"/>
    <cellStyle name="Normal 2 2 2 10 2 3 2 2" xfId="15369"/>
    <cellStyle name="Normal 2 2 2 10 2 3 3" xfId="10887"/>
    <cellStyle name="Normal 2 2 2 10 2 4" xfId="3351"/>
    <cellStyle name="Normal 2 2 2 10 2 4 2" xfId="7833"/>
    <cellStyle name="Normal 2 2 2 10 2 4 2 2" xfId="16863"/>
    <cellStyle name="Normal 2 2 2 10 2 4 3" xfId="12381"/>
    <cellStyle name="Normal 2 2 2 10 2 5" xfId="4845"/>
    <cellStyle name="Normal 2 2 2 10 2 5 2" xfId="13875"/>
    <cellStyle name="Normal 2 2 2 10 2 6" xfId="9393"/>
    <cellStyle name="Normal 2 2 2 10 3" xfId="549"/>
    <cellStyle name="Normal 2 2 2 10 3 2" xfId="1296"/>
    <cellStyle name="Normal 2 2 2 10 3 2 2" xfId="2790"/>
    <cellStyle name="Normal 2 2 2 10 3 2 2 2" xfId="7272"/>
    <cellStyle name="Normal 2 2 2 10 3 2 2 2 2" xfId="16302"/>
    <cellStyle name="Normal 2 2 2 10 3 2 2 3" xfId="11820"/>
    <cellStyle name="Normal 2 2 2 10 3 2 3" xfId="4284"/>
    <cellStyle name="Normal 2 2 2 10 3 2 3 2" xfId="8766"/>
    <cellStyle name="Normal 2 2 2 10 3 2 3 2 2" xfId="17796"/>
    <cellStyle name="Normal 2 2 2 10 3 2 3 3" xfId="13314"/>
    <cellStyle name="Normal 2 2 2 10 3 2 4" xfId="5778"/>
    <cellStyle name="Normal 2 2 2 10 3 2 4 2" xfId="14808"/>
    <cellStyle name="Normal 2 2 2 10 3 2 5" xfId="10326"/>
    <cellStyle name="Normal 2 2 2 10 3 3" xfId="2043"/>
    <cellStyle name="Normal 2 2 2 10 3 3 2" xfId="6525"/>
    <cellStyle name="Normal 2 2 2 10 3 3 2 2" xfId="15555"/>
    <cellStyle name="Normal 2 2 2 10 3 3 3" xfId="11073"/>
    <cellStyle name="Normal 2 2 2 10 3 4" xfId="3537"/>
    <cellStyle name="Normal 2 2 2 10 3 4 2" xfId="8019"/>
    <cellStyle name="Normal 2 2 2 10 3 4 2 2" xfId="17049"/>
    <cellStyle name="Normal 2 2 2 10 3 4 3" xfId="12567"/>
    <cellStyle name="Normal 2 2 2 10 3 5" xfId="5031"/>
    <cellStyle name="Normal 2 2 2 10 3 5 2" xfId="14061"/>
    <cellStyle name="Normal 2 2 2 10 3 6" xfId="9579"/>
    <cellStyle name="Normal 2 2 2 10 4" xfId="735"/>
    <cellStyle name="Normal 2 2 2 10 4 2" xfId="1482"/>
    <cellStyle name="Normal 2 2 2 10 4 2 2" xfId="2976"/>
    <cellStyle name="Normal 2 2 2 10 4 2 2 2" xfId="7458"/>
    <cellStyle name="Normal 2 2 2 10 4 2 2 2 2" xfId="16488"/>
    <cellStyle name="Normal 2 2 2 10 4 2 2 3" xfId="12006"/>
    <cellStyle name="Normal 2 2 2 10 4 2 3" xfId="4470"/>
    <cellStyle name="Normal 2 2 2 10 4 2 3 2" xfId="8952"/>
    <cellStyle name="Normal 2 2 2 10 4 2 3 2 2" xfId="17982"/>
    <cellStyle name="Normal 2 2 2 10 4 2 3 3" xfId="13500"/>
    <cellStyle name="Normal 2 2 2 10 4 2 4" xfId="5964"/>
    <cellStyle name="Normal 2 2 2 10 4 2 4 2" xfId="14994"/>
    <cellStyle name="Normal 2 2 2 10 4 2 5" xfId="10512"/>
    <cellStyle name="Normal 2 2 2 10 4 3" xfId="2229"/>
    <cellStyle name="Normal 2 2 2 10 4 3 2" xfId="6711"/>
    <cellStyle name="Normal 2 2 2 10 4 3 2 2" xfId="15741"/>
    <cellStyle name="Normal 2 2 2 10 4 3 3" xfId="11259"/>
    <cellStyle name="Normal 2 2 2 10 4 4" xfId="3723"/>
    <cellStyle name="Normal 2 2 2 10 4 4 2" xfId="8205"/>
    <cellStyle name="Normal 2 2 2 10 4 4 2 2" xfId="17235"/>
    <cellStyle name="Normal 2 2 2 10 4 4 3" xfId="12753"/>
    <cellStyle name="Normal 2 2 2 10 4 5" xfId="5217"/>
    <cellStyle name="Normal 2 2 2 10 4 5 2" xfId="14247"/>
    <cellStyle name="Normal 2 2 2 10 4 6" xfId="9765"/>
    <cellStyle name="Normal 2 2 2 10 5" xfId="922"/>
    <cellStyle name="Normal 2 2 2 10 5 2" xfId="2416"/>
    <cellStyle name="Normal 2 2 2 10 5 2 2" xfId="6898"/>
    <cellStyle name="Normal 2 2 2 10 5 2 2 2" xfId="15928"/>
    <cellStyle name="Normal 2 2 2 10 5 2 3" xfId="11446"/>
    <cellStyle name="Normal 2 2 2 10 5 3" xfId="3910"/>
    <cellStyle name="Normal 2 2 2 10 5 3 2" xfId="8392"/>
    <cellStyle name="Normal 2 2 2 10 5 3 2 2" xfId="17422"/>
    <cellStyle name="Normal 2 2 2 10 5 3 3" xfId="12940"/>
    <cellStyle name="Normal 2 2 2 10 5 4" xfId="5404"/>
    <cellStyle name="Normal 2 2 2 10 5 4 2" xfId="14434"/>
    <cellStyle name="Normal 2 2 2 10 5 5" xfId="9952"/>
    <cellStyle name="Normal 2 2 2 10 6" xfId="1671"/>
    <cellStyle name="Normal 2 2 2 10 6 2" xfId="6153"/>
    <cellStyle name="Normal 2 2 2 10 6 2 2" xfId="15183"/>
    <cellStyle name="Normal 2 2 2 10 6 3" xfId="10701"/>
    <cellStyle name="Normal 2 2 2 10 7" xfId="3165"/>
    <cellStyle name="Normal 2 2 2 10 7 2" xfId="7647"/>
    <cellStyle name="Normal 2 2 2 10 7 2 2" xfId="16677"/>
    <cellStyle name="Normal 2 2 2 10 7 3" xfId="12195"/>
    <cellStyle name="Normal 2 2 2 10 8" xfId="4659"/>
    <cellStyle name="Normal 2 2 2 10 8 2" xfId="13689"/>
    <cellStyle name="Normal 2 2 2 10 9" xfId="9207"/>
    <cellStyle name="Normal 2 2 2 11" xfId="200"/>
    <cellStyle name="Normal 2 2 2 11 2" xfId="945"/>
    <cellStyle name="Normal 2 2 2 11 2 2" xfId="2439"/>
    <cellStyle name="Normal 2 2 2 11 2 2 2" xfId="6921"/>
    <cellStyle name="Normal 2 2 2 11 2 2 2 2" xfId="15951"/>
    <cellStyle name="Normal 2 2 2 11 2 2 3" xfId="11469"/>
    <cellStyle name="Normal 2 2 2 11 2 3" xfId="3933"/>
    <cellStyle name="Normal 2 2 2 11 2 3 2" xfId="8415"/>
    <cellStyle name="Normal 2 2 2 11 2 3 2 2" xfId="17445"/>
    <cellStyle name="Normal 2 2 2 11 2 3 3" xfId="12963"/>
    <cellStyle name="Normal 2 2 2 11 2 4" xfId="5427"/>
    <cellStyle name="Normal 2 2 2 11 2 4 2" xfId="14457"/>
    <cellStyle name="Normal 2 2 2 11 2 5" xfId="9975"/>
    <cellStyle name="Normal 2 2 2 11 3" xfId="1694"/>
    <cellStyle name="Normal 2 2 2 11 3 2" xfId="6176"/>
    <cellStyle name="Normal 2 2 2 11 3 2 2" xfId="15206"/>
    <cellStyle name="Normal 2 2 2 11 3 3" xfId="10724"/>
    <cellStyle name="Normal 2 2 2 11 4" xfId="3188"/>
    <cellStyle name="Normal 2 2 2 11 4 2" xfId="7670"/>
    <cellStyle name="Normal 2 2 2 11 4 2 2" xfId="16700"/>
    <cellStyle name="Normal 2 2 2 11 4 3" xfId="12218"/>
    <cellStyle name="Normal 2 2 2 11 5" xfId="4682"/>
    <cellStyle name="Normal 2 2 2 11 5 2" xfId="13712"/>
    <cellStyle name="Normal 2 2 2 11 6" xfId="9230"/>
    <cellStyle name="Normal 2 2 2 12" xfId="386"/>
    <cellStyle name="Normal 2 2 2 12 2" xfId="1133"/>
    <cellStyle name="Normal 2 2 2 12 2 2" xfId="2627"/>
    <cellStyle name="Normal 2 2 2 12 2 2 2" xfId="7109"/>
    <cellStyle name="Normal 2 2 2 12 2 2 2 2" xfId="16139"/>
    <cellStyle name="Normal 2 2 2 12 2 2 3" xfId="11657"/>
    <cellStyle name="Normal 2 2 2 12 2 3" xfId="4121"/>
    <cellStyle name="Normal 2 2 2 12 2 3 2" xfId="8603"/>
    <cellStyle name="Normal 2 2 2 12 2 3 2 2" xfId="17633"/>
    <cellStyle name="Normal 2 2 2 12 2 3 3" xfId="13151"/>
    <cellStyle name="Normal 2 2 2 12 2 4" xfId="5615"/>
    <cellStyle name="Normal 2 2 2 12 2 4 2" xfId="14645"/>
    <cellStyle name="Normal 2 2 2 12 2 5" xfId="10163"/>
    <cellStyle name="Normal 2 2 2 12 3" xfId="1880"/>
    <cellStyle name="Normal 2 2 2 12 3 2" xfId="6362"/>
    <cellStyle name="Normal 2 2 2 12 3 2 2" xfId="15392"/>
    <cellStyle name="Normal 2 2 2 12 3 3" xfId="10910"/>
    <cellStyle name="Normal 2 2 2 12 4" xfId="3374"/>
    <cellStyle name="Normal 2 2 2 12 4 2" xfId="7856"/>
    <cellStyle name="Normal 2 2 2 12 4 2 2" xfId="16886"/>
    <cellStyle name="Normal 2 2 2 12 4 3" xfId="12404"/>
    <cellStyle name="Normal 2 2 2 12 5" xfId="4868"/>
    <cellStyle name="Normal 2 2 2 12 5 2" xfId="13898"/>
    <cellStyle name="Normal 2 2 2 12 6" xfId="9416"/>
    <cellStyle name="Normal 2 2 2 13" xfId="572"/>
    <cellStyle name="Normal 2 2 2 13 2" xfId="1319"/>
    <cellStyle name="Normal 2 2 2 13 2 2" xfId="2813"/>
    <cellStyle name="Normal 2 2 2 13 2 2 2" xfId="7295"/>
    <cellStyle name="Normal 2 2 2 13 2 2 2 2" xfId="16325"/>
    <cellStyle name="Normal 2 2 2 13 2 2 3" xfId="11843"/>
    <cellStyle name="Normal 2 2 2 13 2 3" xfId="4307"/>
    <cellStyle name="Normal 2 2 2 13 2 3 2" xfId="8789"/>
    <cellStyle name="Normal 2 2 2 13 2 3 2 2" xfId="17819"/>
    <cellStyle name="Normal 2 2 2 13 2 3 3" xfId="13337"/>
    <cellStyle name="Normal 2 2 2 13 2 4" xfId="5801"/>
    <cellStyle name="Normal 2 2 2 13 2 4 2" xfId="14831"/>
    <cellStyle name="Normal 2 2 2 13 2 5" xfId="10349"/>
    <cellStyle name="Normal 2 2 2 13 3" xfId="2066"/>
    <cellStyle name="Normal 2 2 2 13 3 2" xfId="6548"/>
    <cellStyle name="Normal 2 2 2 13 3 2 2" xfId="15578"/>
    <cellStyle name="Normal 2 2 2 13 3 3" xfId="11096"/>
    <cellStyle name="Normal 2 2 2 13 4" xfId="3560"/>
    <cellStyle name="Normal 2 2 2 13 4 2" xfId="8042"/>
    <cellStyle name="Normal 2 2 2 13 4 2 2" xfId="17072"/>
    <cellStyle name="Normal 2 2 2 13 4 3" xfId="12590"/>
    <cellStyle name="Normal 2 2 2 13 5" xfId="5054"/>
    <cellStyle name="Normal 2 2 2 13 5 2" xfId="14084"/>
    <cellStyle name="Normal 2 2 2 13 6" xfId="9602"/>
    <cellStyle name="Normal 2 2 2 14" xfId="759"/>
    <cellStyle name="Normal 2 2 2 14 2" xfId="2253"/>
    <cellStyle name="Normal 2 2 2 14 2 2" xfId="6735"/>
    <cellStyle name="Normal 2 2 2 14 2 2 2" xfId="15765"/>
    <cellStyle name="Normal 2 2 2 14 2 3" xfId="11283"/>
    <cellStyle name="Normal 2 2 2 14 3" xfId="3747"/>
    <cellStyle name="Normal 2 2 2 14 3 2" xfId="8229"/>
    <cellStyle name="Normal 2 2 2 14 3 2 2" xfId="17259"/>
    <cellStyle name="Normal 2 2 2 14 3 3" xfId="12777"/>
    <cellStyle name="Normal 2 2 2 14 4" xfId="5241"/>
    <cellStyle name="Normal 2 2 2 14 4 2" xfId="14271"/>
    <cellStyle name="Normal 2 2 2 14 5" xfId="9789"/>
    <cellStyle name="Normal 2 2 2 15" xfId="1508"/>
    <cellStyle name="Normal 2 2 2 15 2" xfId="5990"/>
    <cellStyle name="Normal 2 2 2 15 2 2" xfId="15020"/>
    <cellStyle name="Normal 2 2 2 15 3" xfId="10538"/>
    <cellStyle name="Normal 2 2 2 16" xfId="3002"/>
    <cellStyle name="Normal 2 2 2 16 2" xfId="7484"/>
    <cellStyle name="Normal 2 2 2 16 2 2" xfId="16514"/>
    <cellStyle name="Normal 2 2 2 16 3" xfId="12032"/>
    <cellStyle name="Normal 2 2 2 17" xfId="4496"/>
    <cellStyle name="Normal 2 2 2 17 2" xfId="13526"/>
    <cellStyle name="Normal 2 2 2 18" xfId="9044"/>
    <cellStyle name="Normal 2 2 2 2" xfId="24"/>
    <cellStyle name="Normal 2 2 2 2 10" xfId="210"/>
    <cellStyle name="Normal 2 2 2 2 10 2" xfId="955"/>
    <cellStyle name="Normal 2 2 2 2 10 2 2" xfId="2449"/>
    <cellStyle name="Normal 2 2 2 2 10 2 2 2" xfId="6931"/>
    <cellStyle name="Normal 2 2 2 2 10 2 2 2 2" xfId="15961"/>
    <cellStyle name="Normal 2 2 2 2 10 2 2 3" xfId="11479"/>
    <cellStyle name="Normal 2 2 2 2 10 2 3" xfId="3943"/>
    <cellStyle name="Normal 2 2 2 2 10 2 3 2" xfId="8425"/>
    <cellStyle name="Normal 2 2 2 2 10 2 3 2 2" xfId="17455"/>
    <cellStyle name="Normal 2 2 2 2 10 2 3 3" xfId="12973"/>
    <cellStyle name="Normal 2 2 2 2 10 2 4" xfId="5437"/>
    <cellStyle name="Normal 2 2 2 2 10 2 4 2" xfId="14467"/>
    <cellStyle name="Normal 2 2 2 2 10 2 5" xfId="9985"/>
    <cellStyle name="Normal 2 2 2 2 10 3" xfId="1704"/>
    <cellStyle name="Normal 2 2 2 2 10 3 2" xfId="6186"/>
    <cellStyle name="Normal 2 2 2 2 10 3 2 2" xfId="15216"/>
    <cellStyle name="Normal 2 2 2 2 10 3 3" xfId="10734"/>
    <cellStyle name="Normal 2 2 2 2 10 4" xfId="3198"/>
    <cellStyle name="Normal 2 2 2 2 10 4 2" xfId="7680"/>
    <cellStyle name="Normal 2 2 2 2 10 4 2 2" xfId="16710"/>
    <cellStyle name="Normal 2 2 2 2 10 4 3" xfId="12228"/>
    <cellStyle name="Normal 2 2 2 2 10 5" xfId="4692"/>
    <cellStyle name="Normal 2 2 2 2 10 5 2" xfId="13722"/>
    <cellStyle name="Normal 2 2 2 2 10 6" xfId="9240"/>
    <cellStyle name="Normal 2 2 2 2 11" xfId="396"/>
    <cellStyle name="Normal 2 2 2 2 11 2" xfId="1143"/>
    <cellStyle name="Normal 2 2 2 2 11 2 2" xfId="2637"/>
    <cellStyle name="Normal 2 2 2 2 11 2 2 2" xfId="7119"/>
    <cellStyle name="Normal 2 2 2 2 11 2 2 2 2" xfId="16149"/>
    <cellStyle name="Normal 2 2 2 2 11 2 2 3" xfId="11667"/>
    <cellStyle name="Normal 2 2 2 2 11 2 3" xfId="4131"/>
    <cellStyle name="Normal 2 2 2 2 11 2 3 2" xfId="8613"/>
    <cellStyle name="Normal 2 2 2 2 11 2 3 2 2" xfId="17643"/>
    <cellStyle name="Normal 2 2 2 2 11 2 3 3" xfId="13161"/>
    <cellStyle name="Normal 2 2 2 2 11 2 4" xfId="5625"/>
    <cellStyle name="Normal 2 2 2 2 11 2 4 2" xfId="14655"/>
    <cellStyle name="Normal 2 2 2 2 11 2 5" xfId="10173"/>
    <cellStyle name="Normal 2 2 2 2 11 3" xfId="1890"/>
    <cellStyle name="Normal 2 2 2 2 11 3 2" xfId="6372"/>
    <cellStyle name="Normal 2 2 2 2 11 3 2 2" xfId="15402"/>
    <cellStyle name="Normal 2 2 2 2 11 3 3" xfId="10920"/>
    <cellStyle name="Normal 2 2 2 2 11 4" xfId="3384"/>
    <cellStyle name="Normal 2 2 2 2 11 4 2" xfId="7866"/>
    <cellStyle name="Normal 2 2 2 2 11 4 2 2" xfId="16896"/>
    <cellStyle name="Normal 2 2 2 2 11 4 3" xfId="12414"/>
    <cellStyle name="Normal 2 2 2 2 11 5" xfId="4878"/>
    <cellStyle name="Normal 2 2 2 2 11 5 2" xfId="13908"/>
    <cellStyle name="Normal 2 2 2 2 11 6" xfId="9426"/>
    <cellStyle name="Normal 2 2 2 2 12" xfId="582"/>
    <cellStyle name="Normal 2 2 2 2 12 2" xfId="1329"/>
    <cellStyle name="Normal 2 2 2 2 12 2 2" xfId="2823"/>
    <cellStyle name="Normal 2 2 2 2 12 2 2 2" xfId="7305"/>
    <cellStyle name="Normal 2 2 2 2 12 2 2 2 2" xfId="16335"/>
    <cellStyle name="Normal 2 2 2 2 12 2 2 3" xfId="11853"/>
    <cellStyle name="Normal 2 2 2 2 12 2 3" xfId="4317"/>
    <cellStyle name="Normal 2 2 2 2 12 2 3 2" xfId="8799"/>
    <cellStyle name="Normal 2 2 2 2 12 2 3 2 2" xfId="17829"/>
    <cellStyle name="Normal 2 2 2 2 12 2 3 3" xfId="13347"/>
    <cellStyle name="Normal 2 2 2 2 12 2 4" xfId="5811"/>
    <cellStyle name="Normal 2 2 2 2 12 2 4 2" xfId="14841"/>
    <cellStyle name="Normal 2 2 2 2 12 2 5" xfId="10359"/>
    <cellStyle name="Normal 2 2 2 2 12 3" xfId="2076"/>
    <cellStyle name="Normal 2 2 2 2 12 3 2" xfId="6558"/>
    <cellStyle name="Normal 2 2 2 2 12 3 2 2" xfId="15588"/>
    <cellStyle name="Normal 2 2 2 2 12 3 3" xfId="11106"/>
    <cellStyle name="Normal 2 2 2 2 12 4" xfId="3570"/>
    <cellStyle name="Normal 2 2 2 2 12 4 2" xfId="8052"/>
    <cellStyle name="Normal 2 2 2 2 12 4 2 2" xfId="17082"/>
    <cellStyle name="Normal 2 2 2 2 12 4 3" xfId="12600"/>
    <cellStyle name="Normal 2 2 2 2 12 5" xfId="5064"/>
    <cellStyle name="Normal 2 2 2 2 12 5 2" xfId="14094"/>
    <cellStyle name="Normal 2 2 2 2 12 6" xfId="9612"/>
    <cellStyle name="Normal 2 2 2 2 13" xfId="769"/>
    <cellStyle name="Normal 2 2 2 2 13 2" xfId="2263"/>
    <cellStyle name="Normal 2 2 2 2 13 2 2" xfId="6745"/>
    <cellStyle name="Normal 2 2 2 2 13 2 2 2" xfId="15775"/>
    <cellStyle name="Normal 2 2 2 2 13 2 3" xfId="11293"/>
    <cellStyle name="Normal 2 2 2 2 13 3" xfId="3757"/>
    <cellStyle name="Normal 2 2 2 2 13 3 2" xfId="8239"/>
    <cellStyle name="Normal 2 2 2 2 13 3 2 2" xfId="17269"/>
    <cellStyle name="Normal 2 2 2 2 13 3 3" xfId="12787"/>
    <cellStyle name="Normal 2 2 2 2 13 4" xfId="5251"/>
    <cellStyle name="Normal 2 2 2 2 13 4 2" xfId="14281"/>
    <cellStyle name="Normal 2 2 2 2 13 5" xfId="9799"/>
    <cellStyle name="Normal 2 2 2 2 14" xfId="1518"/>
    <cellStyle name="Normal 2 2 2 2 14 2" xfId="6000"/>
    <cellStyle name="Normal 2 2 2 2 14 2 2" xfId="15030"/>
    <cellStyle name="Normal 2 2 2 2 14 3" xfId="10548"/>
    <cellStyle name="Normal 2 2 2 2 15" xfId="3012"/>
    <cellStyle name="Normal 2 2 2 2 15 2" xfId="7494"/>
    <cellStyle name="Normal 2 2 2 2 15 2 2" xfId="16524"/>
    <cellStyle name="Normal 2 2 2 2 15 3" xfId="12042"/>
    <cellStyle name="Normal 2 2 2 2 16" xfId="4506"/>
    <cellStyle name="Normal 2 2 2 2 16 2" xfId="13536"/>
    <cellStyle name="Normal 2 2 2 2 17" xfId="9054"/>
    <cellStyle name="Normal 2 2 2 2 2" xfId="27"/>
    <cellStyle name="Normal 2 2 2 2 2 10" xfId="399"/>
    <cellStyle name="Normal 2 2 2 2 2 10 2" xfId="1146"/>
    <cellStyle name="Normal 2 2 2 2 2 10 2 2" xfId="2640"/>
    <cellStyle name="Normal 2 2 2 2 2 10 2 2 2" xfId="7122"/>
    <cellStyle name="Normal 2 2 2 2 2 10 2 2 2 2" xfId="16152"/>
    <cellStyle name="Normal 2 2 2 2 2 10 2 2 3" xfId="11670"/>
    <cellStyle name="Normal 2 2 2 2 2 10 2 3" xfId="4134"/>
    <cellStyle name="Normal 2 2 2 2 2 10 2 3 2" xfId="8616"/>
    <cellStyle name="Normal 2 2 2 2 2 10 2 3 2 2" xfId="17646"/>
    <cellStyle name="Normal 2 2 2 2 2 10 2 3 3" xfId="13164"/>
    <cellStyle name="Normal 2 2 2 2 2 10 2 4" xfId="5628"/>
    <cellStyle name="Normal 2 2 2 2 2 10 2 4 2" xfId="14658"/>
    <cellStyle name="Normal 2 2 2 2 2 10 2 5" xfId="10176"/>
    <cellStyle name="Normal 2 2 2 2 2 10 3" xfId="1893"/>
    <cellStyle name="Normal 2 2 2 2 2 10 3 2" xfId="6375"/>
    <cellStyle name="Normal 2 2 2 2 2 10 3 2 2" xfId="15405"/>
    <cellStyle name="Normal 2 2 2 2 2 10 3 3" xfId="10923"/>
    <cellStyle name="Normal 2 2 2 2 2 10 4" xfId="3387"/>
    <cellStyle name="Normal 2 2 2 2 2 10 4 2" xfId="7869"/>
    <cellStyle name="Normal 2 2 2 2 2 10 4 2 2" xfId="16899"/>
    <cellStyle name="Normal 2 2 2 2 2 10 4 3" xfId="12417"/>
    <cellStyle name="Normal 2 2 2 2 2 10 5" xfId="4881"/>
    <cellStyle name="Normal 2 2 2 2 2 10 5 2" xfId="13911"/>
    <cellStyle name="Normal 2 2 2 2 2 10 6" xfId="9429"/>
    <cellStyle name="Normal 2 2 2 2 2 11" xfId="585"/>
    <cellStyle name="Normal 2 2 2 2 2 11 2" xfId="1332"/>
    <cellStyle name="Normal 2 2 2 2 2 11 2 2" xfId="2826"/>
    <cellStyle name="Normal 2 2 2 2 2 11 2 2 2" xfId="7308"/>
    <cellStyle name="Normal 2 2 2 2 2 11 2 2 2 2" xfId="16338"/>
    <cellStyle name="Normal 2 2 2 2 2 11 2 2 3" xfId="11856"/>
    <cellStyle name="Normal 2 2 2 2 2 11 2 3" xfId="4320"/>
    <cellStyle name="Normal 2 2 2 2 2 11 2 3 2" xfId="8802"/>
    <cellStyle name="Normal 2 2 2 2 2 11 2 3 2 2" xfId="17832"/>
    <cellStyle name="Normal 2 2 2 2 2 11 2 3 3" xfId="13350"/>
    <cellStyle name="Normal 2 2 2 2 2 11 2 4" xfId="5814"/>
    <cellStyle name="Normal 2 2 2 2 2 11 2 4 2" xfId="14844"/>
    <cellStyle name="Normal 2 2 2 2 2 11 2 5" xfId="10362"/>
    <cellStyle name="Normal 2 2 2 2 2 11 3" xfId="2079"/>
    <cellStyle name="Normal 2 2 2 2 2 11 3 2" xfId="6561"/>
    <cellStyle name="Normal 2 2 2 2 2 11 3 2 2" xfId="15591"/>
    <cellStyle name="Normal 2 2 2 2 2 11 3 3" xfId="11109"/>
    <cellStyle name="Normal 2 2 2 2 2 11 4" xfId="3573"/>
    <cellStyle name="Normal 2 2 2 2 2 11 4 2" xfId="8055"/>
    <cellStyle name="Normal 2 2 2 2 2 11 4 2 2" xfId="17085"/>
    <cellStyle name="Normal 2 2 2 2 2 11 4 3" xfId="12603"/>
    <cellStyle name="Normal 2 2 2 2 2 11 5" xfId="5067"/>
    <cellStyle name="Normal 2 2 2 2 2 11 5 2" xfId="14097"/>
    <cellStyle name="Normal 2 2 2 2 2 11 6" xfId="9615"/>
    <cellStyle name="Normal 2 2 2 2 2 12" xfId="772"/>
    <cellStyle name="Normal 2 2 2 2 2 12 2" xfId="2266"/>
    <cellStyle name="Normal 2 2 2 2 2 12 2 2" xfId="6748"/>
    <cellStyle name="Normal 2 2 2 2 2 12 2 2 2" xfId="15778"/>
    <cellStyle name="Normal 2 2 2 2 2 12 2 3" xfId="11296"/>
    <cellStyle name="Normal 2 2 2 2 2 12 3" xfId="3760"/>
    <cellStyle name="Normal 2 2 2 2 2 12 3 2" xfId="8242"/>
    <cellStyle name="Normal 2 2 2 2 2 12 3 2 2" xfId="17272"/>
    <cellStyle name="Normal 2 2 2 2 2 12 3 3" xfId="12790"/>
    <cellStyle name="Normal 2 2 2 2 2 12 4" xfId="5254"/>
    <cellStyle name="Normal 2 2 2 2 2 12 4 2" xfId="14284"/>
    <cellStyle name="Normal 2 2 2 2 2 12 5" xfId="9802"/>
    <cellStyle name="Normal 2 2 2 2 2 13" xfId="1521"/>
    <cellStyle name="Normal 2 2 2 2 2 13 2" xfId="6003"/>
    <cellStyle name="Normal 2 2 2 2 2 13 2 2" xfId="15033"/>
    <cellStyle name="Normal 2 2 2 2 2 13 3" xfId="10551"/>
    <cellStyle name="Normal 2 2 2 2 2 14" xfId="3015"/>
    <cellStyle name="Normal 2 2 2 2 2 14 2" xfId="7497"/>
    <cellStyle name="Normal 2 2 2 2 2 14 2 2" xfId="16527"/>
    <cellStyle name="Normal 2 2 2 2 2 14 3" xfId="12045"/>
    <cellStyle name="Normal 2 2 2 2 2 15" xfId="4509"/>
    <cellStyle name="Normal 2 2 2 2 2 15 2" xfId="13539"/>
    <cellStyle name="Normal 2 2 2 2 2 16" xfId="9057"/>
    <cellStyle name="Normal 2 2 2 2 2 2" xfId="50"/>
    <cellStyle name="Normal 2 2 2 2 2 2 2" xfId="236"/>
    <cellStyle name="Normal 2 2 2 2 2 2 2 2" xfId="981"/>
    <cellStyle name="Normal 2 2 2 2 2 2 2 2 2" xfId="2475"/>
    <cellStyle name="Normal 2 2 2 2 2 2 2 2 2 2" xfId="6957"/>
    <cellStyle name="Normal 2 2 2 2 2 2 2 2 2 2 2" xfId="15987"/>
    <cellStyle name="Normal 2 2 2 2 2 2 2 2 2 3" xfId="11505"/>
    <cellStyle name="Normal 2 2 2 2 2 2 2 2 3" xfId="3969"/>
    <cellStyle name="Normal 2 2 2 2 2 2 2 2 3 2" xfId="8451"/>
    <cellStyle name="Normal 2 2 2 2 2 2 2 2 3 2 2" xfId="17481"/>
    <cellStyle name="Normal 2 2 2 2 2 2 2 2 3 3" xfId="12999"/>
    <cellStyle name="Normal 2 2 2 2 2 2 2 2 4" xfId="5463"/>
    <cellStyle name="Normal 2 2 2 2 2 2 2 2 4 2" xfId="14493"/>
    <cellStyle name="Normal 2 2 2 2 2 2 2 2 5" xfId="10011"/>
    <cellStyle name="Normal 2 2 2 2 2 2 2 3" xfId="1730"/>
    <cellStyle name="Normal 2 2 2 2 2 2 2 3 2" xfId="6212"/>
    <cellStyle name="Normal 2 2 2 2 2 2 2 3 2 2" xfId="15242"/>
    <cellStyle name="Normal 2 2 2 2 2 2 2 3 3" xfId="10760"/>
    <cellStyle name="Normal 2 2 2 2 2 2 2 4" xfId="3224"/>
    <cellStyle name="Normal 2 2 2 2 2 2 2 4 2" xfId="7706"/>
    <cellStyle name="Normal 2 2 2 2 2 2 2 4 2 2" xfId="16736"/>
    <cellStyle name="Normal 2 2 2 2 2 2 2 4 3" xfId="12254"/>
    <cellStyle name="Normal 2 2 2 2 2 2 2 5" xfId="4718"/>
    <cellStyle name="Normal 2 2 2 2 2 2 2 5 2" xfId="13748"/>
    <cellStyle name="Normal 2 2 2 2 2 2 2 6" xfId="9266"/>
    <cellStyle name="Normal 2 2 2 2 2 2 3" xfId="422"/>
    <cellStyle name="Normal 2 2 2 2 2 2 3 2" xfId="1169"/>
    <cellStyle name="Normal 2 2 2 2 2 2 3 2 2" xfId="2663"/>
    <cellStyle name="Normal 2 2 2 2 2 2 3 2 2 2" xfId="7145"/>
    <cellStyle name="Normal 2 2 2 2 2 2 3 2 2 2 2" xfId="16175"/>
    <cellStyle name="Normal 2 2 2 2 2 2 3 2 2 3" xfId="11693"/>
    <cellStyle name="Normal 2 2 2 2 2 2 3 2 3" xfId="4157"/>
    <cellStyle name="Normal 2 2 2 2 2 2 3 2 3 2" xfId="8639"/>
    <cellStyle name="Normal 2 2 2 2 2 2 3 2 3 2 2" xfId="17669"/>
    <cellStyle name="Normal 2 2 2 2 2 2 3 2 3 3" xfId="13187"/>
    <cellStyle name="Normal 2 2 2 2 2 2 3 2 4" xfId="5651"/>
    <cellStyle name="Normal 2 2 2 2 2 2 3 2 4 2" xfId="14681"/>
    <cellStyle name="Normal 2 2 2 2 2 2 3 2 5" xfId="10199"/>
    <cellStyle name="Normal 2 2 2 2 2 2 3 3" xfId="1916"/>
    <cellStyle name="Normal 2 2 2 2 2 2 3 3 2" xfId="6398"/>
    <cellStyle name="Normal 2 2 2 2 2 2 3 3 2 2" xfId="15428"/>
    <cellStyle name="Normal 2 2 2 2 2 2 3 3 3" xfId="10946"/>
    <cellStyle name="Normal 2 2 2 2 2 2 3 4" xfId="3410"/>
    <cellStyle name="Normal 2 2 2 2 2 2 3 4 2" xfId="7892"/>
    <cellStyle name="Normal 2 2 2 2 2 2 3 4 2 2" xfId="16922"/>
    <cellStyle name="Normal 2 2 2 2 2 2 3 4 3" xfId="12440"/>
    <cellStyle name="Normal 2 2 2 2 2 2 3 5" xfId="4904"/>
    <cellStyle name="Normal 2 2 2 2 2 2 3 5 2" xfId="13934"/>
    <cellStyle name="Normal 2 2 2 2 2 2 3 6" xfId="9452"/>
    <cellStyle name="Normal 2 2 2 2 2 2 4" xfId="608"/>
    <cellStyle name="Normal 2 2 2 2 2 2 4 2" xfId="1355"/>
    <cellStyle name="Normal 2 2 2 2 2 2 4 2 2" xfId="2849"/>
    <cellStyle name="Normal 2 2 2 2 2 2 4 2 2 2" xfId="7331"/>
    <cellStyle name="Normal 2 2 2 2 2 2 4 2 2 2 2" xfId="16361"/>
    <cellStyle name="Normal 2 2 2 2 2 2 4 2 2 3" xfId="11879"/>
    <cellStyle name="Normal 2 2 2 2 2 2 4 2 3" xfId="4343"/>
    <cellStyle name="Normal 2 2 2 2 2 2 4 2 3 2" xfId="8825"/>
    <cellStyle name="Normal 2 2 2 2 2 2 4 2 3 2 2" xfId="17855"/>
    <cellStyle name="Normal 2 2 2 2 2 2 4 2 3 3" xfId="13373"/>
    <cellStyle name="Normal 2 2 2 2 2 2 4 2 4" xfId="5837"/>
    <cellStyle name="Normal 2 2 2 2 2 2 4 2 4 2" xfId="14867"/>
    <cellStyle name="Normal 2 2 2 2 2 2 4 2 5" xfId="10385"/>
    <cellStyle name="Normal 2 2 2 2 2 2 4 3" xfId="2102"/>
    <cellStyle name="Normal 2 2 2 2 2 2 4 3 2" xfId="6584"/>
    <cellStyle name="Normal 2 2 2 2 2 2 4 3 2 2" xfId="15614"/>
    <cellStyle name="Normal 2 2 2 2 2 2 4 3 3" xfId="11132"/>
    <cellStyle name="Normal 2 2 2 2 2 2 4 4" xfId="3596"/>
    <cellStyle name="Normal 2 2 2 2 2 2 4 4 2" xfId="8078"/>
    <cellStyle name="Normal 2 2 2 2 2 2 4 4 2 2" xfId="17108"/>
    <cellStyle name="Normal 2 2 2 2 2 2 4 4 3" xfId="12626"/>
    <cellStyle name="Normal 2 2 2 2 2 2 4 5" xfId="5090"/>
    <cellStyle name="Normal 2 2 2 2 2 2 4 5 2" xfId="14120"/>
    <cellStyle name="Normal 2 2 2 2 2 2 4 6" xfId="9638"/>
    <cellStyle name="Normal 2 2 2 2 2 2 5" xfId="795"/>
    <cellStyle name="Normal 2 2 2 2 2 2 5 2" xfId="2289"/>
    <cellStyle name="Normal 2 2 2 2 2 2 5 2 2" xfId="6771"/>
    <cellStyle name="Normal 2 2 2 2 2 2 5 2 2 2" xfId="15801"/>
    <cellStyle name="Normal 2 2 2 2 2 2 5 2 3" xfId="11319"/>
    <cellStyle name="Normal 2 2 2 2 2 2 5 3" xfId="3783"/>
    <cellStyle name="Normal 2 2 2 2 2 2 5 3 2" xfId="8265"/>
    <cellStyle name="Normal 2 2 2 2 2 2 5 3 2 2" xfId="17295"/>
    <cellStyle name="Normal 2 2 2 2 2 2 5 3 3" xfId="12813"/>
    <cellStyle name="Normal 2 2 2 2 2 2 5 4" xfId="5277"/>
    <cellStyle name="Normal 2 2 2 2 2 2 5 4 2" xfId="14307"/>
    <cellStyle name="Normal 2 2 2 2 2 2 5 5" xfId="9825"/>
    <cellStyle name="Normal 2 2 2 2 2 2 6" xfId="1544"/>
    <cellStyle name="Normal 2 2 2 2 2 2 6 2" xfId="6026"/>
    <cellStyle name="Normal 2 2 2 2 2 2 6 2 2" xfId="15056"/>
    <cellStyle name="Normal 2 2 2 2 2 2 6 3" xfId="10574"/>
    <cellStyle name="Normal 2 2 2 2 2 2 7" xfId="3038"/>
    <cellStyle name="Normal 2 2 2 2 2 2 7 2" xfId="7520"/>
    <cellStyle name="Normal 2 2 2 2 2 2 7 2 2" xfId="16550"/>
    <cellStyle name="Normal 2 2 2 2 2 2 7 3" xfId="12068"/>
    <cellStyle name="Normal 2 2 2 2 2 2 8" xfId="4532"/>
    <cellStyle name="Normal 2 2 2 2 2 2 8 2" xfId="13562"/>
    <cellStyle name="Normal 2 2 2 2 2 2 9" xfId="9080"/>
    <cellStyle name="Normal 2 2 2 2 2 3" xfId="73"/>
    <cellStyle name="Normal 2 2 2 2 2 3 2" xfId="259"/>
    <cellStyle name="Normal 2 2 2 2 2 3 2 2" xfId="1004"/>
    <cellStyle name="Normal 2 2 2 2 2 3 2 2 2" xfId="2498"/>
    <cellStyle name="Normal 2 2 2 2 2 3 2 2 2 2" xfId="6980"/>
    <cellStyle name="Normal 2 2 2 2 2 3 2 2 2 2 2" xfId="16010"/>
    <cellStyle name="Normal 2 2 2 2 2 3 2 2 2 3" xfId="11528"/>
    <cellStyle name="Normal 2 2 2 2 2 3 2 2 3" xfId="3992"/>
    <cellStyle name="Normal 2 2 2 2 2 3 2 2 3 2" xfId="8474"/>
    <cellStyle name="Normal 2 2 2 2 2 3 2 2 3 2 2" xfId="17504"/>
    <cellStyle name="Normal 2 2 2 2 2 3 2 2 3 3" xfId="13022"/>
    <cellStyle name="Normal 2 2 2 2 2 3 2 2 4" xfId="5486"/>
    <cellStyle name="Normal 2 2 2 2 2 3 2 2 4 2" xfId="14516"/>
    <cellStyle name="Normal 2 2 2 2 2 3 2 2 5" xfId="10034"/>
    <cellStyle name="Normal 2 2 2 2 2 3 2 3" xfId="1753"/>
    <cellStyle name="Normal 2 2 2 2 2 3 2 3 2" xfId="6235"/>
    <cellStyle name="Normal 2 2 2 2 2 3 2 3 2 2" xfId="15265"/>
    <cellStyle name="Normal 2 2 2 2 2 3 2 3 3" xfId="10783"/>
    <cellStyle name="Normal 2 2 2 2 2 3 2 4" xfId="3247"/>
    <cellStyle name="Normal 2 2 2 2 2 3 2 4 2" xfId="7729"/>
    <cellStyle name="Normal 2 2 2 2 2 3 2 4 2 2" xfId="16759"/>
    <cellStyle name="Normal 2 2 2 2 2 3 2 4 3" xfId="12277"/>
    <cellStyle name="Normal 2 2 2 2 2 3 2 5" xfId="4741"/>
    <cellStyle name="Normal 2 2 2 2 2 3 2 5 2" xfId="13771"/>
    <cellStyle name="Normal 2 2 2 2 2 3 2 6" xfId="9289"/>
    <cellStyle name="Normal 2 2 2 2 2 3 3" xfId="445"/>
    <cellStyle name="Normal 2 2 2 2 2 3 3 2" xfId="1192"/>
    <cellStyle name="Normal 2 2 2 2 2 3 3 2 2" xfId="2686"/>
    <cellStyle name="Normal 2 2 2 2 2 3 3 2 2 2" xfId="7168"/>
    <cellStyle name="Normal 2 2 2 2 2 3 3 2 2 2 2" xfId="16198"/>
    <cellStyle name="Normal 2 2 2 2 2 3 3 2 2 3" xfId="11716"/>
    <cellStyle name="Normal 2 2 2 2 2 3 3 2 3" xfId="4180"/>
    <cellStyle name="Normal 2 2 2 2 2 3 3 2 3 2" xfId="8662"/>
    <cellStyle name="Normal 2 2 2 2 2 3 3 2 3 2 2" xfId="17692"/>
    <cellStyle name="Normal 2 2 2 2 2 3 3 2 3 3" xfId="13210"/>
    <cellStyle name="Normal 2 2 2 2 2 3 3 2 4" xfId="5674"/>
    <cellStyle name="Normal 2 2 2 2 2 3 3 2 4 2" xfId="14704"/>
    <cellStyle name="Normal 2 2 2 2 2 3 3 2 5" xfId="10222"/>
    <cellStyle name="Normal 2 2 2 2 2 3 3 3" xfId="1939"/>
    <cellStyle name="Normal 2 2 2 2 2 3 3 3 2" xfId="6421"/>
    <cellStyle name="Normal 2 2 2 2 2 3 3 3 2 2" xfId="15451"/>
    <cellStyle name="Normal 2 2 2 2 2 3 3 3 3" xfId="10969"/>
    <cellStyle name="Normal 2 2 2 2 2 3 3 4" xfId="3433"/>
    <cellStyle name="Normal 2 2 2 2 2 3 3 4 2" xfId="7915"/>
    <cellStyle name="Normal 2 2 2 2 2 3 3 4 2 2" xfId="16945"/>
    <cellStyle name="Normal 2 2 2 2 2 3 3 4 3" xfId="12463"/>
    <cellStyle name="Normal 2 2 2 2 2 3 3 5" xfId="4927"/>
    <cellStyle name="Normal 2 2 2 2 2 3 3 5 2" xfId="13957"/>
    <cellStyle name="Normal 2 2 2 2 2 3 3 6" xfId="9475"/>
    <cellStyle name="Normal 2 2 2 2 2 3 4" xfId="631"/>
    <cellStyle name="Normal 2 2 2 2 2 3 4 2" xfId="1378"/>
    <cellStyle name="Normal 2 2 2 2 2 3 4 2 2" xfId="2872"/>
    <cellStyle name="Normal 2 2 2 2 2 3 4 2 2 2" xfId="7354"/>
    <cellStyle name="Normal 2 2 2 2 2 3 4 2 2 2 2" xfId="16384"/>
    <cellStyle name="Normal 2 2 2 2 2 3 4 2 2 3" xfId="11902"/>
    <cellStyle name="Normal 2 2 2 2 2 3 4 2 3" xfId="4366"/>
    <cellStyle name="Normal 2 2 2 2 2 3 4 2 3 2" xfId="8848"/>
    <cellStyle name="Normal 2 2 2 2 2 3 4 2 3 2 2" xfId="17878"/>
    <cellStyle name="Normal 2 2 2 2 2 3 4 2 3 3" xfId="13396"/>
    <cellStyle name="Normal 2 2 2 2 2 3 4 2 4" xfId="5860"/>
    <cellStyle name="Normal 2 2 2 2 2 3 4 2 4 2" xfId="14890"/>
    <cellStyle name="Normal 2 2 2 2 2 3 4 2 5" xfId="10408"/>
    <cellStyle name="Normal 2 2 2 2 2 3 4 3" xfId="2125"/>
    <cellStyle name="Normal 2 2 2 2 2 3 4 3 2" xfId="6607"/>
    <cellStyle name="Normal 2 2 2 2 2 3 4 3 2 2" xfId="15637"/>
    <cellStyle name="Normal 2 2 2 2 2 3 4 3 3" xfId="11155"/>
    <cellStyle name="Normal 2 2 2 2 2 3 4 4" xfId="3619"/>
    <cellStyle name="Normal 2 2 2 2 2 3 4 4 2" xfId="8101"/>
    <cellStyle name="Normal 2 2 2 2 2 3 4 4 2 2" xfId="17131"/>
    <cellStyle name="Normal 2 2 2 2 2 3 4 4 3" xfId="12649"/>
    <cellStyle name="Normal 2 2 2 2 2 3 4 5" xfId="5113"/>
    <cellStyle name="Normal 2 2 2 2 2 3 4 5 2" xfId="14143"/>
    <cellStyle name="Normal 2 2 2 2 2 3 4 6" xfId="9661"/>
    <cellStyle name="Normal 2 2 2 2 2 3 5" xfId="818"/>
    <cellStyle name="Normal 2 2 2 2 2 3 5 2" xfId="2312"/>
    <cellStyle name="Normal 2 2 2 2 2 3 5 2 2" xfId="6794"/>
    <cellStyle name="Normal 2 2 2 2 2 3 5 2 2 2" xfId="15824"/>
    <cellStyle name="Normal 2 2 2 2 2 3 5 2 3" xfId="11342"/>
    <cellStyle name="Normal 2 2 2 2 2 3 5 3" xfId="3806"/>
    <cellStyle name="Normal 2 2 2 2 2 3 5 3 2" xfId="8288"/>
    <cellStyle name="Normal 2 2 2 2 2 3 5 3 2 2" xfId="17318"/>
    <cellStyle name="Normal 2 2 2 2 2 3 5 3 3" xfId="12836"/>
    <cellStyle name="Normal 2 2 2 2 2 3 5 4" xfId="5300"/>
    <cellStyle name="Normal 2 2 2 2 2 3 5 4 2" xfId="14330"/>
    <cellStyle name="Normal 2 2 2 2 2 3 5 5" xfId="9848"/>
    <cellStyle name="Normal 2 2 2 2 2 3 6" xfId="1567"/>
    <cellStyle name="Normal 2 2 2 2 2 3 6 2" xfId="6049"/>
    <cellStyle name="Normal 2 2 2 2 2 3 6 2 2" xfId="15079"/>
    <cellStyle name="Normal 2 2 2 2 2 3 6 3" xfId="10597"/>
    <cellStyle name="Normal 2 2 2 2 2 3 7" xfId="3061"/>
    <cellStyle name="Normal 2 2 2 2 2 3 7 2" xfId="7543"/>
    <cellStyle name="Normal 2 2 2 2 2 3 7 2 2" xfId="16573"/>
    <cellStyle name="Normal 2 2 2 2 2 3 7 3" xfId="12091"/>
    <cellStyle name="Normal 2 2 2 2 2 3 8" xfId="4555"/>
    <cellStyle name="Normal 2 2 2 2 2 3 8 2" xfId="13585"/>
    <cellStyle name="Normal 2 2 2 2 2 3 9" xfId="9103"/>
    <cellStyle name="Normal 2 2 2 2 2 4" xfId="97"/>
    <cellStyle name="Normal 2 2 2 2 2 4 2" xfId="283"/>
    <cellStyle name="Normal 2 2 2 2 2 4 2 2" xfId="1027"/>
    <cellStyle name="Normal 2 2 2 2 2 4 2 2 2" xfId="2521"/>
    <cellStyle name="Normal 2 2 2 2 2 4 2 2 2 2" xfId="7003"/>
    <cellStyle name="Normal 2 2 2 2 2 4 2 2 2 2 2" xfId="16033"/>
    <cellStyle name="Normal 2 2 2 2 2 4 2 2 2 3" xfId="11551"/>
    <cellStyle name="Normal 2 2 2 2 2 4 2 2 3" xfId="4015"/>
    <cellStyle name="Normal 2 2 2 2 2 4 2 2 3 2" xfId="8497"/>
    <cellStyle name="Normal 2 2 2 2 2 4 2 2 3 2 2" xfId="17527"/>
    <cellStyle name="Normal 2 2 2 2 2 4 2 2 3 3" xfId="13045"/>
    <cellStyle name="Normal 2 2 2 2 2 4 2 2 4" xfId="5509"/>
    <cellStyle name="Normal 2 2 2 2 2 4 2 2 4 2" xfId="14539"/>
    <cellStyle name="Normal 2 2 2 2 2 4 2 2 5" xfId="10057"/>
    <cellStyle name="Normal 2 2 2 2 2 4 2 3" xfId="1777"/>
    <cellStyle name="Normal 2 2 2 2 2 4 2 3 2" xfId="6259"/>
    <cellStyle name="Normal 2 2 2 2 2 4 2 3 2 2" xfId="15289"/>
    <cellStyle name="Normal 2 2 2 2 2 4 2 3 3" xfId="10807"/>
    <cellStyle name="Normal 2 2 2 2 2 4 2 4" xfId="3271"/>
    <cellStyle name="Normal 2 2 2 2 2 4 2 4 2" xfId="7753"/>
    <cellStyle name="Normal 2 2 2 2 2 4 2 4 2 2" xfId="16783"/>
    <cellStyle name="Normal 2 2 2 2 2 4 2 4 3" xfId="12301"/>
    <cellStyle name="Normal 2 2 2 2 2 4 2 5" xfId="4765"/>
    <cellStyle name="Normal 2 2 2 2 2 4 2 5 2" xfId="13795"/>
    <cellStyle name="Normal 2 2 2 2 2 4 2 6" xfId="9313"/>
    <cellStyle name="Normal 2 2 2 2 2 4 3" xfId="469"/>
    <cellStyle name="Normal 2 2 2 2 2 4 3 2" xfId="1216"/>
    <cellStyle name="Normal 2 2 2 2 2 4 3 2 2" xfId="2710"/>
    <cellStyle name="Normal 2 2 2 2 2 4 3 2 2 2" xfId="7192"/>
    <cellStyle name="Normal 2 2 2 2 2 4 3 2 2 2 2" xfId="16222"/>
    <cellStyle name="Normal 2 2 2 2 2 4 3 2 2 3" xfId="11740"/>
    <cellStyle name="Normal 2 2 2 2 2 4 3 2 3" xfId="4204"/>
    <cellStyle name="Normal 2 2 2 2 2 4 3 2 3 2" xfId="8686"/>
    <cellStyle name="Normal 2 2 2 2 2 4 3 2 3 2 2" xfId="17716"/>
    <cellStyle name="Normal 2 2 2 2 2 4 3 2 3 3" xfId="13234"/>
    <cellStyle name="Normal 2 2 2 2 2 4 3 2 4" xfId="5698"/>
    <cellStyle name="Normal 2 2 2 2 2 4 3 2 4 2" xfId="14728"/>
    <cellStyle name="Normal 2 2 2 2 2 4 3 2 5" xfId="10246"/>
    <cellStyle name="Normal 2 2 2 2 2 4 3 3" xfId="1963"/>
    <cellStyle name="Normal 2 2 2 2 2 4 3 3 2" xfId="6445"/>
    <cellStyle name="Normal 2 2 2 2 2 4 3 3 2 2" xfId="15475"/>
    <cellStyle name="Normal 2 2 2 2 2 4 3 3 3" xfId="10993"/>
    <cellStyle name="Normal 2 2 2 2 2 4 3 4" xfId="3457"/>
    <cellStyle name="Normal 2 2 2 2 2 4 3 4 2" xfId="7939"/>
    <cellStyle name="Normal 2 2 2 2 2 4 3 4 2 2" xfId="16969"/>
    <cellStyle name="Normal 2 2 2 2 2 4 3 4 3" xfId="12487"/>
    <cellStyle name="Normal 2 2 2 2 2 4 3 5" xfId="4951"/>
    <cellStyle name="Normal 2 2 2 2 2 4 3 5 2" xfId="13981"/>
    <cellStyle name="Normal 2 2 2 2 2 4 3 6" xfId="9499"/>
    <cellStyle name="Normal 2 2 2 2 2 4 4" xfId="655"/>
    <cellStyle name="Normal 2 2 2 2 2 4 4 2" xfId="1402"/>
    <cellStyle name="Normal 2 2 2 2 2 4 4 2 2" xfId="2896"/>
    <cellStyle name="Normal 2 2 2 2 2 4 4 2 2 2" xfId="7378"/>
    <cellStyle name="Normal 2 2 2 2 2 4 4 2 2 2 2" xfId="16408"/>
    <cellStyle name="Normal 2 2 2 2 2 4 4 2 2 3" xfId="11926"/>
    <cellStyle name="Normal 2 2 2 2 2 4 4 2 3" xfId="4390"/>
    <cellStyle name="Normal 2 2 2 2 2 4 4 2 3 2" xfId="8872"/>
    <cellStyle name="Normal 2 2 2 2 2 4 4 2 3 2 2" xfId="17902"/>
    <cellStyle name="Normal 2 2 2 2 2 4 4 2 3 3" xfId="13420"/>
    <cellStyle name="Normal 2 2 2 2 2 4 4 2 4" xfId="5884"/>
    <cellStyle name="Normal 2 2 2 2 2 4 4 2 4 2" xfId="14914"/>
    <cellStyle name="Normal 2 2 2 2 2 4 4 2 5" xfId="10432"/>
    <cellStyle name="Normal 2 2 2 2 2 4 4 3" xfId="2149"/>
    <cellStyle name="Normal 2 2 2 2 2 4 4 3 2" xfId="6631"/>
    <cellStyle name="Normal 2 2 2 2 2 4 4 3 2 2" xfId="15661"/>
    <cellStyle name="Normal 2 2 2 2 2 4 4 3 3" xfId="11179"/>
    <cellStyle name="Normal 2 2 2 2 2 4 4 4" xfId="3643"/>
    <cellStyle name="Normal 2 2 2 2 2 4 4 4 2" xfId="8125"/>
    <cellStyle name="Normal 2 2 2 2 2 4 4 4 2 2" xfId="17155"/>
    <cellStyle name="Normal 2 2 2 2 2 4 4 4 3" xfId="12673"/>
    <cellStyle name="Normal 2 2 2 2 2 4 4 5" xfId="5137"/>
    <cellStyle name="Normal 2 2 2 2 2 4 4 5 2" xfId="14167"/>
    <cellStyle name="Normal 2 2 2 2 2 4 4 6" xfId="9685"/>
    <cellStyle name="Normal 2 2 2 2 2 4 5" xfId="842"/>
    <cellStyle name="Normal 2 2 2 2 2 4 5 2" xfId="2336"/>
    <cellStyle name="Normal 2 2 2 2 2 4 5 2 2" xfId="6818"/>
    <cellStyle name="Normal 2 2 2 2 2 4 5 2 2 2" xfId="15848"/>
    <cellStyle name="Normal 2 2 2 2 2 4 5 2 3" xfId="11366"/>
    <cellStyle name="Normal 2 2 2 2 2 4 5 3" xfId="3830"/>
    <cellStyle name="Normal 2 2 2 2 2 4 5 3 2" xfId="8312"/>
    <cellStyle name="Normal 2 2 2 2 2 4 5 3 2 2" xfId="17342"/>
    <cellStyle name="Normal 2 2 2 2 2 4 5 3 3" xfId="12860"/>
    <cellStyle name="Normal 2 2 2 2 2 4 5 4" xfId="5324"/>
    <cellStyle name="Normal 2 2 2 2 2 4 5 4 2" xfId="14354"/>
    <cellStyle name="Normal 2 2 2 2 2 4 5 5" xfId="9872"/>
    <cellStyle name="Normal 2 2 2 2 2 4 6" xfId="1591"/>
    <cellStyle name="Normal 2 2 2 2 2 4 6 2" xfId="6073"/>
    <cellStyle name="Normal 2 2 2 2 2 4 6 2 2" xfId="15103"/>
    <cellStyle name="Normal 2 2 2 2 2 4 6 3" xfId="10621"/>
    <cellStyle name="Normal 2 2 2 2 2 4 7" xfId="3085"/>
    <cellStyle name="Normal 2 2 2 2 2 4 7 2" xfId="7567"/>
    <cellStyle name="Normal 2 2 2 2 2 4 7 2 2" xfId="16597"/>
    <cellStyle name="Normal 2 2 2 2 2 4 7 3" xfId="12115"/>
    <cellStyle name="Normal 2 2 2 2 2 4 8" xfId="4579"/>
    <cellStyle name="Normal 2 2 2 2 2 4 8 2" xfId="13609"/>
    <cellStyle name="Normal 2 2 2 2 2 4 9" xfId="9127"/>
    <cellStyle name="Normal 2 2 2 2 2 5" xfId="103"/>
    <cellStyle name="Normal 2 2 2 2 2 5 2" xfId="289"/>
    <cellStyle name="Normal 2 2 2 2 2 5 2 2" xfId="1032"/>
    <cellStyle name="Normal 2 2 2 2 2 5 2 2 2" xfId="2526"/>
    <cellStyle name="Normal 2 2 2 2 2 5 2 2 2 2" xfId="7008"/>
    <cellStyle name="Normal 2 2 2 2 2 5 2 2 2 2 2" xfId="16038"/>
    <cellStyle name="Normal 2 2 2 2 2 5 2 2 2 3" xfId="11556"/>
    <cellStyle name="Normal 2 2 2 2 2 5 2 2 3" xfId="4020"/>
    <cellStyle name="Normal 2 2 2 2 2 5 2 2 3 2" xfId="8502"/>
    <cellStyle name="Normal 2 2 2 2 2 5 2 2 3 2 2" xfId="17532"/>
    <cellStyle name="Normal 2 2 2 2 2 5 2 2 3 3" xfId="13050"/>
    <cellStyle name="Normal 2 2 2 2 2 5 2 2 4" xfId="5514"/>
    <cellStyle name="Normal 2 2 2 2 2 5 2 2 4 2" xfId="14544"/>
    <cellStyle name="Normal 2 2 2 2 2 5 2 2 5" xfId="10062"/>
    <cellStyle name="Normal 2 2 2 2 2 5 2 3" xfId="1783"/>
    <cellStyle name="Normal 2 2 2 2 2 5 2 3 2" xfId="6265"/>
    <cellStyle name="Normal 2 2 2 2 2 5 2 3 2 2" xfId="15295"/>
    <cellStyle name="Normal 2 2 2 2 2 5 2 3 3" xfId="10813"/>
    <cellStyle name="Normal 2 2 2 2 2 5 2 4" xfId="3277"/>
    <cellStyle name="Normal 2 2 2 2 2 5 2 4 2" xfId="7759"/>
    <cellStyle name="Normal 2 2 2 2 2 5 2 4 2 2" xfId="16789"/>
    <cellStyle name="Normal 2 2 2 2 2 5 2 4 3" xfId="12307"/>
    <cellStyle name="Normal 2 2 2 2 2 5 2 5" xfId="4771"/>
    <cellStyle name="Normal 2 2 2 2 2 5 2 5 2" xfId="13801"/>
    <cellStyle name="Normal 2 2 2 2 2 5 2 6" xfId="9319"/>
    <cellStyle name="Normal 2 2 2 2 2 5 3" xfId="475"/>
    <cellStyle name="Normal 2 2 2 2 2 5 3 2" xfId="1222"/>
    <cellStyle name="Normal 2 2 2 2 2 5 3 2 2" xfId="2716"/>
    <cellStyle name="Normal 2 2 2 2 2 5 3 2 2 2" xfId="7198"/>
    <cellStyle name="Normal 2 2 2 2 2 5 3 2 2 2 2" xfId="16228"/>
    <cellStyle name="Normal 2 2 2 2 2 5 3 2 2 3" xfId="11746"/>
    <cellStyle name="Normal 2 2 2 2 2 5 3 2 3" xfId="4210"/>
    <cellStyle name="Normal 2 2 2 2 2 5 3 2 3 2" xfId="8692"/>
    <cellStyle name="Normal 2 2 2 2 2 5 3 2 3 2 2" xfId="17722"/>
    <cellStyle name="Normal 2 2 2 2 2 5 3 2 3 3" xfId="13240"/>
    <cellStyle name="Normal 2 2 2 2 2 5 3 2 4" xfId="5704"/>
    <cellStyle name="Normal 2 2 2 2 2 5 3 2 4 2" xfId="14734"/>
    <cellStyle name="Normal 2 2 2 2 2 5 3 2 5" xfId="10252"/>
    <cellStyle name="Normal 2 2 2 2 2 5 3 3" xfId="1969"/>
    <cellStyle name="Normal 2 2 2 2 2 5 3 3 2" xfId="6451"/>
    <cellStyle name="Normal 2 2 2 2 2 5 3 3 2 2" xfId="15481"/>
    <cellStyle name="Normal 2 2 2 2 2 5 3 3 3" xfId="10999"/>
    <cellStyle name="Normal 2 2 2 2 2 5 3 4" xfId="3463"/>
    <cellStyle name="Normal 2 2 2 2 2 5 3 4 2" xfId="7945"/>
    <cellStyle name="Normal 2 2 2 2 2 5 3 4 2 2" xfId="16975"/>
    <cellStyle name="Normal 2 2 2 2 2 5 3 4 3" xfId="12493"/>
    <cellStyle name="Normal 2 2 2 2 2 5 3 5" xfId="4957"/>
    <cellStyle name="Normal 2 2 2 2 2 5 3 5 2" xfId="13987"/>
    <cellStyle name="Normal 2 2 2 2 2 5 3 6" xfId="9505"/>
    <cellStyle name="Normal 2 2 2 2 2 5 4" xfId="661"/>
    <cellStyle name="Normal 2 2 2 2 2 5 4 2" xfId="1408"/>
    <cellStyle name="Normal 2 2 2 2 2 5 4 2 2" xfId="2902"/>
    <cellStyle name="Normal 2 2 2 2 2 5 4 2 2 2" xfId="7384"/>
    <cellStyle name="Normal 2 2 2 2 2 5 4 2 2 2 2" xfId="16414"/>
    <cellStyle name="Normal 2 2 2 2 2 5 4 2 2 3" xfId="11932"/>
    <cellStyle name="Normal 2 2 2 2 2 5 4 2 3" xfId="4396"/>
    <cellStyle name="Normal 2 2 2 2 2 5 4 2 3 2" xfId="8878"/>
    <cellStyle name="Normal 2 2 2 2 2 5 4 2 3 2 2" xfId="17908"/>
    <cellStyle name="Normal 2 2 2 2 2 5 4 2 3 3" xfId="13426"/>
    <cellStyle name="Normal 2 2 2 2 2 5 4 2 4" xfId="5890"/>
    <cellStyle name="Normal 2 2 2 2 2 5 4 2 4 2" xfId="14920"/>
    <cellStyle name="Normal 2 2 2 2 2 5 4 2 5" xfId="10438"/>
    <cellStyle name="Normal 2 2 2 2 2 5 4 3" xfId="2155"/>
    <cellStyle name="Normal 2 2 2 2 2 5 4 3 2" xfId="6637"/>
    <cellStyle name="Normal 2 2 2 2 2 5 4 3 2 2" xfId="15667"/>
    <cellStyle name="Normal 2 2 2 2 2 5 4 3 3" xfId="11185"/>
    <cellStyle name="Normal 2 2 2 2 2 5 4 4" xfId="3649"/>
    <cellStyle name="Normal 2 2 2 2 2 5 4 4 2" xfId="8131"/>
    <cellStyle name="Normal 2 2 2 2 2 5 4 4 2 2" xfId="17161"/>
    <cellStyle name="Normal 2 2 2 2 2 5 4 4 3" xfId="12679"/>
    <cellStyle name="Normal 2 2 2 2 2 5 4 5" xfId="5143"/>
    <cellStyle name="Normal 2 2 2 2 2 5 4 5 2" xfId="14173"/>
    <cellStyle name="Normal 2 2 2 2 2 5 4 6" xfId="9691"/>
    <cellStyle name="Normal 2 2 2 2 2 5 5" xfId="848"/>
    <cellStyle name="Normal 2 2 2 2 2 5 5 2" xfId="2342"/>
    <cellStyle name="Normal 2 2 2 2 2 5 5 2 2" xfId="6824"/>
    <cellStyle name="Normal 2 2 2 2 2 5 5 2 2 2" xfId="15854"/>
    <cellStyle name="Normal 2 2 2 2 2 5 5 2 3" xfId="11372"/>
    <cellStyle name="Normal 2 2 2 2 2 5 5 3" xfId="3836"/>
    <cellStyle name="Normal 2 2 2 2 2 5 5 3 2" xfId="8318"/>
    <cellStyle name="Normal 2 2 2 2 2 5 5 3 2 2" xfId="17348"/>
    <cellStyle name="Normal 2 2 2 2 2 5 5 3 3" xfId="12866"/>
    <cellStyle name="Normal 2 2 2 2 2 5 5 4" xfId="5330"/>
    <cellStyle name="Normal 2 2 2 2 2 5 5 4 2" xfId="14360"/>
    <cellStyle name="Normal 2 2 2 2 2 5 5 5" xfId="9878"/>
    <cellStyle name="Normal 2 2 2 2 2 5 6" xfId="1597"/>
    <cellStyle name="Normal 2 2 2 2 2 5 6 2" xfId="6079"/>
    <cellStyle name="Normal 2 2 2 2 2 5 6 2 2" xfId="15109"/>
    <cellStyle name="Normal 2 2 2 2 2 5 6 3" xfId="10627"/>
    <cellStyle name="Normal 2 2 2 2 2 5 7" xfId="3091"/>
    <cellStyle name="Normal 2 2 2 2 2 5 7 2" xfId="7573"/>
    <cellStyle name="Normal 2 2 2 2 2 5 7 2 2" xfId="16603"/>
    <cellStyle name="Normal 2 2 2 2 2 5 7 3" xfId="12121"/>
    <cellStyle name="Normal 2 2 2 2 2 5 8" xfId="4585"/>
    <cellStyle name="Normal 2 2 2 2 2 5 8 2" xfId="13615"/>
    <cellStyle name="Normal 2 2 2 2 2 5 9" xfId="9133"/>
    <cellStyle name="Normal 2 2 2 2 2 6" xfId="144"/>
    <cellStyle name="Normal 2 2 2 2 2 6 2" xfId="330"/>
    <cellStyle name="Normal 2 2 2 2 2 6 2 2" xfId="1073"/>
    <cellStyle name="Normal 2 2 2 2 2 6 2 2 2" xfId="2567"/>
    <cellStyle name="Normal 2 2 2 2 2 6 2 2 2 2" xfId="7049"/>
    <cellStyle name="Normal 2 2 2 2 2 6 2 2 2 2 2" xfId="16079"/>
    <cellStyle name="Normal 2 2 2 2 2 6 2 2 2 3" xfId="11597"/>
    <cellStyle name="Normal 2 2 2 2 2 6 2 2 3" xfId="4061"/>
    <cellStyle name="Normal 2 2 2 2 2 6 2 2 3 2" xfId="8543"/>
    <cellStyle name="Normal 2 2 2 2 2 6 2 2 3 2 2" xfId="17573"/>
    <cellStyle name="Normal 2 2 2 2 2 6 2 2 3 3" xfId="13091"/>
    <cellStyle name="Normal 2 2 2 2 2 6 2 2 4" xfId="5555"/>
    <cellStyle name="Normal 2 2 2 2 2 6 2 2 4 2" xfId="14585"/>
    <cellStyle name="Normal 2 2 2 2 2 6 2 2 5" xfId="10103"/>
    <cellStyle name="Normal 2 2 2 2 2 6 2 3" xfId="1824"/>
    <cellStyle name="Normal 2 2 2 2 2 6 2 3 2" xfId="6306"/>
    <cellStyle name="Normal 2 2 2 2 2 6 2 3 2 2" xfId="15336"/>
    <cellStyle name="Normal 2 2 2 2 2 6 2 3 3" xfId="10854"/>
    <cellStyle name="Normal 2 2 2 2 2 6 2 4" xfId="3318"/>
    <cellStyle name="Normal 2 2 2 2 2 6 2 4 2" xfId="7800"/>
    <cellStyle name="Normal 2 2 2 2 2 6 2 4 2 2" xfId="16830"/>
    <cellStyle name="Normal 2 2 2 2 2 6 2 4 3" xfId="12348"/>
    <cellStyle name="Normal 2 2 2 2 2 6 2 5" xfId="4812"/>
    <cellStyle name="Normal 2 2 2 2 2 6 2 5 2" xfId="13842"/>
    <cellStyle name="Normal 2 2 2 2 2 6 2 6" xfId="9360"/>
    <cellStyle name="Normal 2 2 2 2 2 6 3" xfId="516"/>
    <cellStyle name="Normal 2 2 2 2 2 6 3 2" xfId="1263"/>
    <cellStyle name="Normal 2 2 2 2 2 6 3 2 2" xfId="2757"/>
    <cellStyle name="Normal 2 2 2 2 2 6 3 2 2 2" xfId="7239"/>
    <cellStyle name="Normal 2 2 2 2 2 6 3 2 2 2 2" xfId="16269"/>
    <cellStyle name="Normal 2 2 2 2 2 6 3 2 2 3" xfId="11787"/>
    <cellStyle name="Normal 2 2 2 2 2 6 3 2 3" xfId="4251"/>
    <cellStyle name="Normal 2 2 2 2 2 6 3 2 3 2" xfId="8733"/>
    <cellStyle name="Normal 2 2 2 2 2 6 3 2 3 2 2" xfId="17763"/>
    <cellStyle name="Normal 2 2 2 2 2 6 3 2 3 3" xfId="13281"/>
    <cellStyle name="Normal 2 2 2 2 2 6 3 2 4" xfId="5745"/>
    <cellStyle name="Normal 2 2 2 2 2 6 3 2 4 2" xfId="14775"/>
    <cellStyle name="Normal 2 2 2 2 2 6 3 2 5" xfId="10293"/>
    <cellStyle name="Normal 2 2 2 2 2 6 3 3" xfId="2010"/>
    <cellStyle name="Normal 2 2 2 2 2 6 3 3 2" xfId="6492"/>
    <cellStyle name="Normal 2 2 2 2 2 6 3 3 2 2" xfId="15522"/>
    <cellStyle name="Normal 2 2 2 2 2 6 3 3 3" xfId="11040"/>
    <cellStyle name="Normal 2 2 2 2 2 6 3 4" xfId="3504"/>
    <cellStyle name="Normal 2 2 2 2 2 6 3 4 2" xfId="7986"/>
    <cellStyle name="Normal 2 2 2 2 2 6 3 4 2 2" xfId="17016"/>
    <cellStyle name="Normal 2 2 2 2 2 6 3 4 3" xfId="12534"/>
    <cellStyle name="Normal 2 2 2 2 2 6 3 5" xfId="4998"/>
    <cellStyle name="Normal 2 2 2 2 2 6 3 5 2" xfId="14028"/>
    <cellStyle name="Normal 2 2 2 2 2 6 3 6" xfId="9546"/>
    <cellStyle name="Normal 2 2 2 2 2 6 4" xfId="702"/>
    <cellStyle name="Normal 2 2 2 2 2 6 4 2" xfId="1449"/>
    <cellStyle name="Normal 2 2 2 2 2 6 4 2 2" xfId="2943"/>
    <cellStyle name="Normal 2 2 2 2 2 6 4 2 2 2" xfId="7425"/>
    <cellStyle name="Normal 2 2 2 2 2 6 4 2 2 2 2" xfId="16455"/>
    <cellStyle name="Normal 2 2 2 2 2 6 4 2 2 3" xfId="11973"/>
    <cellStyle name="Normal 2 2 2 2 2 6 4 2 3" xfId="4437"/>
    <cellStyle name="Normal 2 2 2 2 2 6 4 2 3 2" xfId="8919"/>
    <cellStyle name="Normal 2 2 2 2 2 6 4 2 3 2 2" xfId="17949"/>
    <cellStyle name="Normal 2 2 2 2 2 6 4 2 3 3" xfId="13467"/>
    <cellStyle name="Normal 2 2 2 2 2 6 4 2 4" xfId="5931"/>
    <cellStyle name="Normal 2 2 2 2 2 6 4 2 4 2" xfId="14961"/>
    <cellStyle name="Normal 2 2 2 2 2 6 4 2 5" xfId="10479"/>
    <cellStyle name="Normal 2 2 2 2 2 6 4 3" xfId="2196"/>
    <cellStyle name="Normal 2 2 2 2 2 6 4 3 2" xfId="6678"/>
    <cellStyle name="Normal 2 2 2 2 2 6 4 3 2 2" xfId="15708"/>
    <cellStyle name="Normal 2 2 2 2 2 6 4 3 3" xfId="11226"/>
    <cellStyle name="Normal 2 2 2 2 2 6 4 4" xfId="3690"/>
    <cellStyle name="Normal 2 2 2 2 2 6 4 4 2" xfId="8172"/>
    <cellStyle name="Normal 2 2 2 2 2 6 4 4 2 2" xfId="17202"/>
    <cellStyle name="Normal 2 2 2 2 2 6 4 4 3" xfId="12720"/>
    <cellStyle name="Normal 2 2 2 2 2 6 4 5" xfId="5184"/>
    <cellStyle name="Normal 2 2 2 2 2 6 4 5 2" xfId="14214"/>
    <cellStyle name="Normal 2 2 2 2 2 6 4 6" xfId="9732"/>
    <cellStyle name="Normal 2 2 2 2 2 6 5" xfId="889"/>
    <cellStyle name="Normal 2 2 2 2 2 6 5 2" xfId="2383"/>
    <cellStyle name="Normal 2 2 2 2 2 6 5 2 2" xfId="6865"/>
    <cellStyle name="Normal 2 2 2 2 2 6 5 2 2 2" xfId="15895"/>
    <cellStyle name="Normal 2 2 2 2 2 6 5 2 3" xfId="11413"/>
    <cellStyle name="Normal 2 2 2 2 2 6 5 3" xfId="3877"/>
    <cellStyle name="Normal 2 2 2 2 2 6 5 3 2" xfId="8359"/>
    <cellStyle name="Normal 2 2 2 2 2 6 5 3 2 2" xfId="17389"/>
    <cellStyle name="Normal 2 2 2 2 2 6 5 3 3" xfId="12907"/>
    <cellStyle name="Normal 2 2 2 2 2 6 5 4" xfId="5371"/>
    <cellStyle name="Normal 2 2 2 2 2 6 5 4 2" xfId="14401"/>
    <cellStyle name="Normal 2 2 2 2 2 6 5 5" xfId="9919"/>
    <cellStyle name="Normal 2 2 2 2 2 6 6" xfId="1638"/>
    <cellStyle name="Normal 2 2 2 2 2 6 6 2" xfId="6120"/>
    <cellStyle name="Normal 2 2 2 2 2 6 6 2 2" xfId="15150"/>
    <cellStyle name="Normal 2 2 2 2 2 6 6 3" xfId="10668"/>
    <cellStyle name="Normal 2 2 2 2 2 6 7" xfId="3132"/>
    <cellStyle name="Normal 2 2 2 2 2 6 7 2" xfId="7614"/>
    <cellStyle name="Normal 2 2 2 2 2 6 7 2 2" xfId="16644"/>
    <cellStyle name="Normal 2 2 2 2 2 6 7 3" xfId="12162"/>
    <cellStyle name="Normal 2 2 2 2 2 6 8" xfId="4626"/>
    <cellStyle name="Normal 2 2 2 2 2 6 8 2" xfId="13656"/>
    <cellStyle name="Normal 2 2 2 2 2 6 9" xfId="9174"/>
    <cellStyle name="Normal 2 2 2 2 2 7" xfId="167"/>
    <cellStyle name="Normal 2 2 2 2 2 7 2" xfId="353"/>
    <cellStyle name="Normal 2 2 2 2 2 7 2 2" xfId="1096"/>
    <cellStyle name="Normal 2 2 2 2 2 7 2 2 2" xfId="2590"/>
    <cellStyle name="Normal 2 2 2 2 2 7 2 2 2 2" xfId="7072"/>
    <cellStyle name="Normal 2 2 2 2 2 7 2 2 2 2 2" xfId="16102"/>
    <cellStyle name="Normal 2 2 2 2 2 7 2 2 2 3" xfId="11620"/>
    <cellStyle name="Normal 2 2 2 2 2 7 2 2 3" xfId="4084"/>
    <cellStyle name="Normal 2 2 2 2 2 7 2 2 3 2" xfId="8566"/>
    <cellStyle name="Normal 2 2 2 2 2 7 2 2 3 2 2" xfId="17596"/>
    <cellStyle name="Normal 2 2 2 2 2 7 2 2 3 3" xfId="13114"/>
    <cellStyle name="Normal 2 2 2 2 2 7 2 2 4" xfId="5578"/>
    <cellStyle name="Normal 2 2 2 2 2 7 2 2 4 2" xfId="14608"/>
    <cellStyle name="Normal 2 2 2 2 2 7 2 2 5" xfId="10126"/>
    <cellStyle name="Normal 2 2 2 2 2 7 2 3" xfId="1847"/>
    <cellStyle name="Normal 2 2 2 2 2 7 2 3 2" xfId="6329"/>
    <cellStyle name="Normal 2 2 2 2 2 7 2 3 2 2" xfId="15359"/>
    <cellStyle name="Normal 2 2 2 2 2 7 2 3 3" xfId="10877"/>
    <cellStyle name="Normal 2 2 2 2 2 7 2 4" xfId="3341"/>
    <cellStyle name="Normal 2 2 2 2 2 7 2 4 2" xfId="7823"/>
    <cellStyle name="Normal 2 2 2 2 2 7 2 4 2 2" xfId="16853"/>
    <cellStyle name="Normal 2 2 2 2 2 7 2 4 3" xfId="12371"/>
    <cellStyle name="Normal 2 2 2 2 2 7 2 5" xfId="4835"/>
    <cellStyle name="Normal 2 2 2 2 2 7 2 5 2" xfId="13865"/>
    <cellStyle name="Normal 2 2 2 2 2 7 2 6" xfId="9383"/>
    <cellStyle name="Normal 2 2 2 2 2 7 3" xfId="539"/>
    <cellStyle name="Normal 2 2 2 2 2 7 3 2" xfId="1286"/>
    <cellStyle name="Normal 2 2 2 2 2 7 3 2 2" xfId="2780"/>
    <cellStyle name="Normal 2 2 2 2 2 7 3 2 2 2" xfId="7262"/>
    <cellStyle name="Normal 2 2 2 2 2 7 3 2 2 2 2" xfId="16292"/>
    <cellStyle name="Normal 2 2 2 2 2 7 3 2 2 3" xfId="11810"/>
    <cellStyle name="Normal 2 2 2 2 2 7 3 2 3" xfId="4274"/>
    <cellStyle name="Normal 2 2 2 2 2 7 3 2 3 2" xfId="8756"/>
    <cellStyle name="Normal 2 2 2 2 2 7 3 2 3 2 2" xfId="17786"/>
    <cellStyle name="Normal 2 2 2 2 2 7 3 2 3 3" xfId="13304"/>
    <cellStyle name="Normal 2 2 2 2 2 7 3 2 4" xfId="5768"/>
    <cellStyle name="Normal 2 2 2 2 2 7 3 2 4 2" xfId="14798"/>
    <cellStyle name="Normal 2 2 2 2 2 7 3 2 5" xfId="10316"/>
    <cellStyle name="Normal 2 2 2 2 2 7 3 3" xfId="2033"/>
    <cellStyle name="Normal 2 2 2 2 2 7 3 3 2" xfId="6515"/>
    <cellStyle name="Normal 2 2 2 2 2 7 3 3 2 2" xfId="15545"/>
    <cellStyle name="Normal 2 2 2 2 2 7 3 3 3" xfId="11063"/>
    <cellStyle name="Normal 2 2 2 2 2 7 3 4" xfId="3527"/>
    <cellStyle name="Normal 2 2 2 2 2 7 3 4 2" xfId="8009"/>
    <cellStyle name="Normal 2 2 2 2 2 7 3 4 2 2" xfId="17039"/>
    <cellStyle name="Normal 2 2 2 2 2 7 3 4 3" xfId="12557"/>
    <cellStyle name="Normal 2 2 2 2 2 7 3 5" xfId="5021"/>
    <cellStyle name="Normal 2 2 2 2 2 7 3 5 2" xfId="14051"/>
    <cellStyle name="Normal 2 2 2 2 2 7 3 6" xfId="9569"/>
    <cellStyle name="Normal 2 2 2 2 2 7 4" xfId="725"/>
    <cellStyle name="Normal 2 2 2 2 2 7 4 2" xfId="1472"/>
    <cellStyle name="Normal 2 2 2 2 2 7 4 2 2" xfId="2966"/>
    <cellStyle name="Normal 2 2 2 2 2 7 4 2 2 2" xfId="7448"/>
    <cellStyle name="Normal 2 2 2 2 2 7 4 2 2 2 2" xfId="16478"/>
    <cellStyle name="Normal 2 2 2 2 2 7 4 2 2 3" xfId="11996"/>
    <cellStyle name="Normal 2 2 2 2 2 7 4 2 3" xfId="4460"/>
    <cellStyle name="Normal 2 2 2 2 2 7 4 2 3 2" xfId="8942"/>
    <cellStyle name="Normal 2 2 2 2 2 7 4 2 3 2 2" xfId="17972"/>
    <cellStyle name="Normal 2 2 2 2 2 7 4 2 3 3" xfId="13490"/>
    <cellStyle name="Normal 2 2 2 2 2 7 4 2 4" xfId="5954"/>
    <cellStyle name="Normal 2 2 2 2 2 7 4 2 4 2" xfId="14984"/>
    <cellStyle name="Normal 2 2 2 2 2 7 4 2 5" xfId="10502"/>
    <cellStyle name="Normal 2 2 2 2 2 7 4 3" xfId="2219"/>
    <cellStyle name="Normal 2 2 2 2 2 7 4 3 2" xfId="6701"/>
    <cellStyle name="Normal 2 2 2 2 2 7 4 3 2 2" xfId="15731"/>
    <cellStyle name="Normal 2 2 2 2 2 7 4 3 3" xfId="11249"/>
    <cellStyle name="Normal 2 2 2 2 2 7 4 4" xfId="3713"/>
    <cellStyle name="Normal 2 2 2 2 2 7 4 4 2" xfId="8195"/>
    <cellStyle name="Normal 2 2 2 2 2 7 4 4 2 2" xfId="17225"/>
    <cellStyle name="Normal 2 2 2 2 2 7 4 4 3" xfId="12743"/>
    <cellStyle name="Normal 2 2 2 2 2 7 4 5" xfId="5207"/>
    <cellStyle name="Normal 2 2 2 2 2 7 4 5 2" xfId="14237"/>
    <cellStyle name="Normal 2 2 2 2 2 7 4 6" xfId="9755"/>
    <cellStyle name="Normal 2 2 2 2 2 7 5" xfId="912"/>
    <cellStyle name="Normal 2 2 2 2 2 7 5 2" xfId="2406"/>
    <cellStyle name="Normal 2 2 2 2 2 7 5 2 2" xfId="6888"/>
    <cellStyle name="Normal 2 2 2 2 2 7 5 2 2 2" xfId="15918"/>
    <cellStyle name="Normal 2 2 2 2 2 7 5 2 3" xfId="11436"/>
    <cellStyle name="Normal 2 2 2 2 2 7 5 3" xfId="3900"/>
    <cellStyle name="Normal 2 2 2 2 2 7 5 3 2" xfId="8382"/>
    <cellStyle name="Normal 2 2 2 2 2 7 5 3 2 2" xfId="17412"/>
    <cellStyle name="Normal 2 2 2 2 2 7 5 3 3" xfId="12930"/>
    <cellStyle name="Normal 2 2 2 2 2 7 5 4" xfId="5394"/>
    <cellStyle name="Normal 2 2 2 2 2 7 5 4 2" xfId="14424"/>
    <cellStyle name="Normal 2 2 2 2 2 7 5 5" xfId="9942"/>
    <cellStyle name="Normal 2 2 2 2 2 7 6" xfId="1661"/>
    <cellStyle name="Normal 2 2 2 2 2 7 6 2" xfId="6143"/>
    <cellStyle name="Normal 2 2 2 2 2 7 6 2 2" xfId="15173"/>
    <cellStyle name="Normal 2 2 2 2 2 7 6 3" xfId="10691"/>
    <cellStyle name="Normal 2 2 2 2 2 7 7" xfId="3155"/>
    <cellStyle name="Normal 2 2 2 2 2 7 7 2" xfId="7637"/>
    <cellStyle name="Normal 2 2 2 2 2 7 7 2 2" xfId="16667"/>
    <cellStyle name="Normal 2 2 2 2 2 7 7 3" xfId="12185"/>
    <cellStyle name="Normal 2 2 2 2 2 7 8" xfId="4649"/>
    <cellStyle name="Normal 2 2 2 2 2 7 8 2" xfId="13679"/>
    <cellStyle name="Normal 2 2 2 2 2 7 9" xfId="9197"/>
    <cellStyle name="Normal 2 2 2 2 2 8" xfId="190"/>
    <cellStyle name="Normal 2 2 2 2 2 8 2" xfId="376"/>
    <cellStyle name="Normal 2 2 2 2 2 8 2 2" xfId="1119"/>
    <cellStyle name="Normal 2 2 2 2 2 8 2 2 2" xfId="2613"/>
    <cellStyle name="Normal 2 2 2 2 2 8 2 2 2 2" xfId="7095"/>
    <cellStyle name="Normal 2 2 2 2 2 8 2 2 2 2 2" xfId="16125"/>
    <cellStyle name="Normal 2 2 2 2 2 8 2 2 2 3" xfId="11643"/>
    <cellStyle name="Normal 2 2 2 2 2 8 2 2 3" xfId="4107"/>
    <cellStyle name="Normal 2 2 2 2 2 8 2 2 3 2" xfId="8589"/>
    <cellStyle name="Normal 2 2 2 2 2 8 2 2 3 2 2" xfId="17619"/>
    <cellStyle name="Normal 2 2 2 2 2 8 2 2 3 3" xfId="13137"/>
    <cellStyle name="Normal 2 2 2 2 2 8 2 2 4" xfId="5601"/>
    <cellStyle name="Normal 2 2 2 2 2 8 2 2 4 2" xfId="14631"/>
    <cellStyle name="Normal 2 2 2 2 2 8 2 2 5" xfId="10149"/>
    <cellStyle name="Normal 2 2 2 2 2 8 2 3" xfId="1870"/>
    <cellStyle name="Normal 2 2 2 2 2 8 2 3 2" xfId="6352"/>
    <cellStyle name="Normal 2 2 2 2 2 8 2 3 2 2" xfId="15382"/>
    <cellStyle name="Normal 2 2 2 2 2 8 2 3 3" xfId="10900"/>
    <cellStyle name="Normal 2 2 2 2 2 8 2 4" xfId="3364"/>
    <cellStyle name="Normal 2 2 2 2 2 8 2 4 2" xfId="7846"/>
    <cellStyle name="Normal 2 2 2 2 2 8 2 4 2 2" xfId="16876"/>
    <cellStyle name="Normal 2 2 2 2 2 8 2 4 3" xfId="12394"/>
    <cellStyle name="Normal 2 2 2 2 2 8 2 5" xfId="4858"/>
    <cellStyle name="Normal 2 2 2 2 2 8 2 5 2" xfId="13888"/>
    <cellStyle name="Normal 2 2 2 2 2 8 2 6" xfId="9406"/>
    <cellStyle name="Normal 2 2 2 2 2 8 3" xfId="562"/>
    <cellStyle name="Normal 2 2 2 2 2 8 3 2" xfId="1309"/>
    <cellStyle name="Normal 2 2 2 2 2 8 3 2 2" xfId="2803"/>
    <cellStyle name="Normal 2 2 2 2 2 8 3 2 2 2" xfId="7285"/>
    <cellStyle name="Normal 2 2 2 2 2 8 3 2 2 2 2" xfId="16315"/>
    <cellStyle name="Normal 2 2 2 2 2 8 3 2 2 3" xfId="11833"/>
    <cellStyle name="Normal 2 2 2 2 2 8 3 2 3" xfId="4297"/>
    <cellStyle name="Normal 2 2 2 2 2 8 3 2 3 2" xfId="8779"/>
    <cellStyle name="Normal 2 2 2 2 2 8 3 2 3 2 2" xfId="17809"/>
    <cellStyle name="Normal 2 2 2 2 2 8 3 2 3 3" xfId="13327"/>
    <cellStyle name="Normal 2 2 2 2 2 8 3 2 4" xfId="5791"/>
    <cellStyle name="Normal 2 2 2 2 2 8 3 2 4 2" xfId="14821"/>
    <cellStyle name="Normal 2 2 2 2 2 8 3 2 5" xfId="10339"/>
    <cellStyle name="Normal 2 2 2 2 2 8 3 3" xfId="2056"/>
    <cellStyle name="Normal 2 2 2 2 2 8 3 3 2" xfId="6538"/>
    <cellStyle name="Normal 2 2 2 2 2 8 3 3 2 2" xfId="15568"/>
    <cellStyle name="Normal 2 2 2 2 2 8 3 3 3" xfId="11086"/>
    <cellStyle name="Normal 2 2 2 2 2 8 3 4" xfId="3550"/>
    <cellStyle name="Normal 2 2 2 2 2 8 3 4 2" xfId="8032"/>
    <cellStyle name="Normal 2 2 2 2 2 8 3 4 2 2" xfId="17062"/>
    <cellStyle name="Normal 2 2 2 2 2 8 3 4 3" xfId="12580"/>
    <cellStyle name="Normal 2 2 2 2 2 8 3 5" xfId="5044"/>
    <cellStyle name="Normal 2 2 2 2 2 8 3 5 2" xfId="14074"/>
    <cellStyle name="Normal 2 2 2 2 2 8 3 6" xfId="9592"/>
    <cellStyle name="Normal 2 2 2 2 2 8 4" xfId="748"/>
    <cellStyle name="Normal 2 2 2 2 2 8 4 2" xfId="1495"/>
    <cellStyle name="Normal 2 2 2 2 2 8 4 2 2" xfId="2989"/>
    <cellStyle name="Normal 2 2 2 2 2 8 4 2 2 2" xfId="7471"/>
    <cellStyle name="Normal 2 2 2 2 2 8 4 2 2 2 2" xfId="16501"/>
    <cellStyle name="Normal 2 2 2 2 2 8 4 2 2 3" xfId="12019"/>
    <cellStyle name="Normal 2 2 2 2 2 8 4 2 3" xfId="4483"/>
    <cellStyle name="Normal 2 2 2 2 2 8 4 2 3 2" xfId="8965"/>
    <cellStyle name="Normal 2 2 2 2 2 8 4 2 3 2 2" xfId="17995"/>
    <cellStyle name="Normal 2 2 2 2 2 8 4 2 3 3" xfId="13513"/>
    <cellStyle name="Normal 2 2 2 2 2 8 4 2 4" xfId="5977"/>
    <cellStyle name="Normal 2 2 2 2 2 8 4 2 4 2" xfId="15007"/>
    <cellStyle name="Normal 2 2 2 2 2 8 4 2 5" xfId="10525"/>
    <cellStyle name="Normal 2 2 2 2 2 8 4 3" xfId="2242"/>
    <cellStyle name="Normal 2 2 2 2 2 8 4 3 2" xfId="6724"/>
    <cellStyle name="Normal 2 2 2 2 2 8 4 3 2 2" xfId="15754"/>
    <cellStyle name="Normal 2 2 2 2 2 8 4 3 3" xfId="11272"/>
    <cellStyle name="Normal 2 2 2 2 2 8 4 4" xfId="3736"/>
    <cellStyle name="Normal 2 2 2 2 2 8 4 4 2" xfId="8218"/>
    <cellStyle name="Normal 2 2 2 2 2 8 4 4 2 2" xfId="17248"/>
    <cellStyle name="Normal 2 2 2 2 2 8 4 4 3" xfId="12766"/>
    <cellStyle name="Normal 2 2 2 2 2 8 4 5" xfId="5230"/>
    <cellStyle name="Normal 2 2 2 2 2 8 4 5 2" xfId="14260"/>
    <cellStyle name="Normal 2 2 2 2 2 8 4 6" xfId="9778"/>
    <cellStyle name="Normal 2 2 2 2 2 8 5" xfId="935"/>
    <cellStyle name="Normal 2 2 2 2 2 8 5 2" xfId="2429"/>
    <cellStyle name="Normal 2 2 2 2 2 8 5 2 2" xfId="6911"/>
    <cellStyle name="Normal 2 2 2 2 2 8 5 2 2 2" xfId="15941"/>
    <cellStyle name="Normal 2 2 2 2 2 8 5 2 3" xfId="11459"/>
    <cellStyle name="Normal 2 2 2 2 2 8 5 3" xfId="3923"/>
    <cellStyle name="Normal 2 2 2 2 2 8 5 3 2" xfId="8405"/>
    <cellStyle name="Normal 2 2 2 2 2 8 5 3 2 2" xfId="17435"/>
    <cellStyle name="Normal 2 2 2 2 2 8 5 3 3" xfId="12953"/>
    <cellStyle name="Normal 2 2 2 2 2 8 5 4" xfId="5417"/>
    <cellStyle name="Normal 2 2 2 2 2 8 5 4 2" xfId="14447"/>
    <cellStyle name="Normal 2 2 2 2 2 8 5 5" xfId="9965"/>
    <cellStyle name="Normal 2 2 2 2 2 8 6" xfId="1684"/>
    <cellStyle name="Normal 2 2 2 2 2 8 6 2" xfId="6166"/>
    <cellStyle name="Normal 2 2 2 2 2 8 6 2 2" xfId="15196"/>
    <cellStyle name="Normal 2 2 2 2 2 8 6 3" xfId="10714"/>
    <cellStyle name="Normal 2 2 2 2 2 8 7" xfId="3178"/>
    <cellStyle name="Normal 2 2 2 2 2 8 7 2" xfId="7660"/>
    <cellStyle name="Normal 2 2 2 2 2 8 7 2 2" xfId="16690"/>
    <cellStyle name="Normal 2 2 2 2 2 8 7 3" xfId="12208"/>
    <cellStyle name="Normal 2 2 2 2 2 8 8" xfId="4672"/>
    <cellStyle name="Normal 2 2 2 2 2 8 8 2" xfId="13702"/>
    <cellStyle name="Normal 2 2 2 2 2 8 9" xfId="9220"/>
    <cellStyle name="Normal 2 2 2 2 2 9" xfId="213"/>
    <cellStyle name="Normal 2 2 2 2 2 9 2" xfId="958"/>
    <cellStyle name="Normal 2 2 2 2 2 9 2 2" xfId="2452"/>
    <cellStyle name="Normal 2 2 2 2 2 9 2 2 2" xfId="6934"/>
    <cellStyle name="Normal 2 2 2 2 2 9 2 2 2 2" xfId="15964"/>
    <cellStyle name="Normal 2 2 2 2 2 9 2 2 3" xfId="11482"/>
    <cellStyle name="Normal 2 2 2 2 2 9 2 3" xfId="3946"/>
    <cellStyle name="Normal 2 2 2 2 2 9 2 3 2" xfId="8428"/>
    <cellStyle name="Normal 2 2 2 2 2 9 2 3 2 2" xfId="17458"/>
    <cellStyle name="Normal 2 2 2 2 2 9 2 3 3" xfId="12976"/>
    <cellStyle name="Normal 2 2 2 2 2 9 2 4" xfId="5440"/>
    <cellStyle name="Normal 2 2 2 2 2 9 2 4 2" xfId="14470"/>
    <cellStyle name="Normal 2 2 2 2 2 9 2 5" xfId="9988"/>
    <cellStyle name="Normal 2 2 2 2 2 9 3" xfId="1707"/>
    <cellStyle name="Normal 2 2 2 2 2 9 3 2" xfId="6189"/>
    <cellStyle name="Normal 2 2 2 2 2 9 3 2 2" xfId="15219"/>
    <cellStyle name="Normal 2 2 2 2 2 9 3 3" xfId="10737"/>
    <cellStyle name="Normal 2 2 2 2 2 9 4" xfId="3201"/>
    <cellStyle name="Normal 2 2 2 2 2 9 4 2" xfId="7683"/>
    <cellStyle name="Normal 2 2 2 2 2 9 4 2 2" xfId="16713"/>
    <cellStyle name="Normal 2 2 2 2 2 9 4 3" xfId="12231"/>
    <cellStyle name="Normal 2 2 2 2 2 9 5" xfId="4695"/>
    <cellStyle name="Normal 2 2 2 2 2 9 5 2" xfId="13725"/>
    <cellStyle name="Normal 2 2 2 2 2 9 6" xfId="9243"/>
    <cellStyle name="Normal 2 2 2 2 3" xfId="47"/>
    <cellStyle name="Normal 2 2 2 2 3 2" xfId="233"/>
    <cellStyle name="Normal 2 2 2 2 3 2 2" xfId="978"/>
    <cellStyle name="Normal 2 2 2 2 3 2 2 2" xfId="2472"/>
    <cellStyle name="Normal 2 2 2 2 3 2 2 2 2" xfId="6954"/>
    <cellStyle name="Normal 2 2 2 2 3 2 2 2 2 2" xfId="15984"/>
    <cellStyle name="Normal 2 2 2 2 3 2 2 2 3" xfId="11502"/>
    <cellStyle name="Normal 2 2 2 2 3 2 2 3" xfId="3966"/>
    <cellStyle name="Normal 2 2 2 2 3 2 2 3 2" xfId="8448"/>
    <cellStyle name="Normal 2 2 2 2 3 2 2 3 2 2" xfId="17478"/>
    <cellStyle name="Normal 2 2 2 2 3 2 2 3 3" xfId="12996"/>
    <cellStyle name="Normal 2 2 2 2 3 2 2 4" xfId="5460"/>
    <cellStyle name="Normal 2 2 2 2 3 2 2 4 2" xfId="14490"/>
    <cellStyle name="Normal 2 2 2 2 3 2 2 5" xfId="10008"/>
    <cellStyle name="Normal 2 2 2 2 3 2 3" xfId="1727"/>
    <cellStyle name="Normal 2 2 2 2 3 2 3 2" xfId="6209"/>
    <cellStyle name="Normal 2 2 2 2 3 2 3 2 2" xfId="15239"/>
    <cellStyle name="Normal 2 2 2 2 3 2 3 3" xfId="10757"/>
    <cellStyle name="Normal 2 2 2 2 3 2 4" xfId="3221"/>
    <cellStyle name="Normal 2 2 2 2 3 2 4 2" xfId="7703"/>
    <cellStyle name="Normal 2 2 2 2 3 2 4 2 2" xfId="16733"/>
    <cellStyle name="Normal 2 2 2 2 3 2 4 3" xfId="12251"/>
    <cellStyle name="Normal 2 2 2 2 3 2 5" xfId="4715"/>
    <cellStyle name="Normal 2 2 2 2 3 2 5 2" xfId="13745"/>
    <cellStyle name="Normal 2 2 2 2 3 2 6" xfId="9263"/>
    <cellStyle name="Normal 2 2 2 2 3 3" xfId="419"/>
    <cellStyle name="Normal 2 2 2 2 3 3 2" xfId="1166"/>
    <cellStyle name="Normal 2 2 2 2 3 3 2 2" xfId="2660"/>
    <cellStyle name="Normal 2 2 2 2 3 3 2 2 2" xfId="7142"/>
    <cellStyle name="Normal 2 2 2 2 3 3 2 2 2 2" xfId="16172"/>
    <cellStyle name="Normal 2 2 2 2 3 3 2 2 3" xfId="11690"/>
    <cellStyle name="Normal 2 2 2 2 3 3 2 3" xfId="4154"/>
    <cellStyle name="Normal 2 2 2 2 3 3 2 3 2" xfId="8636"/>
    <cellStyle name="Normal 2 2 2 2 3 3 2 3 2 2" xfId="17666"/>
    <cellStyle name="Normal 2 2 2 2 3 3 2 3 3" xfId="13184"/>
    <cellStyle name="Normal 2 2 2 2 3 3 2 4" xfId="5648"/>
    <cellStyle name="Normal 2 2 2 2 3 3 2 4 2" xfId="14678"/>
    <cellStyle name="Normal 2 2 2 2 3 3 2 5" xfId="10196"/>
    <cellStyle name="Normal 2 2 2 2 3 3 3" xfId="1913"/>
    <cellStyle name="Normal 2 2 2 2 3 3 3 2" xfId="6395"/>
    <cellStyle name="Normal 2 2 2 2 3 3 3 2 2" xfId="15425"/>
    <cellStyle name="Normal 2 2 2 2 3 3 3 3" xfId="10943"/>
    <cellStyle name="Normal 2 2 2 2 3 3 4" xfId="3407"/>
    <cellStyle name="Normal 2 2 2 2 3 3 4 2" xfId="7889"/>
    <cellStyle name="Normal 2 2 2 2 3 3 4 2 2" xfId="16919"/>
    <cellStyle name="Normal 2 2 2 2 3 3 4 3" xfId="12437"/>
    <cellStyle name="Normal 2 2 2 2 3 3 5" xfId="4901"/>
    <cellStyle name="Normal 2 2 2 2 3 3 5 2" xfId="13931"/>
    <cellStyle name="Normal 2 2 2 2 3 3 6" xfId="9449"/>
    <cellStyle name="Normal 2 2 2 2 3 4" xfId="605"/>
    <cellStyle name="Normal 2 2 2 2 3 4 2" xfId="1352"/>
    <cellStyle name="Normal 2 2 2 2 3 4 2 2" xfId="2846"/>
    <cellStyle name="Normal 2 2 2 2 3 4 2 2 2" xfId="7328"/>
    <cellStyle name="Normal 2 2 2 2 3 4 2 2 2 2" xfId="16358"/>
    <cellStyle name="Normal 2 2 2 2 3 4 2 2 3" xfId="11876"/>
    <cellStyle name="Normal 2 2 2 2 3 4 2 3" xfId="4340"/>
    <cellStyle name="Normal 2 2 2 2 3 4 2 3 2" xfId="8822"/>
    <cellStyle name="Normal 2 2 2 2 3 4 2 3 2 2" xfId="17852"/>
    <cellStyle name="Normal 2 2 2 2 3 4 2 3 3" xfId="13370"/>
    <cellStyle name="Normal 2 2 2 2 3 4 2 4" xfId="5834"/>
    <cellStyle name="Normal 2 2 2 2 3 4 2 4 2" xfId="14864"/>
    <cellStyle name="Normal 2 2 2 2 3 4 2 5" xfId="10382"/>
    <cellStyle name="Normal 2 2 2 2 3 4 3" xfId="2099"/>
    <cellStyle name="Normal 2 2 2 2 3 4 3 2" xfId="6581"/>
    <cellStyle name="Normal 2 2 2 2 3 4 3 2 2" xfId="15611"/>
    <cellStyle name="Normal 2 2 2 2 3 4 3 3" xfId="11129"/>
    <cellStyle name="Normal 2 2 2 2 3 4 4" xfId="3593"/>
    <cellStyle name="Normal 2 2 2 2 3 4 4 2" xfId="8075"/>
    <cellStyle name="Normal 2 2 2 2 3 4 4 2 2" xfId="17105"/>
    <cellStyle name="Normal 2 2 2 2 3 4 4 3" xfId="12623"/>
    <cellStyle name="Normal 2 2 2 2 3 4 5" xfId="5087"/>
    <cellStyle name="Normal 2 2 2 2 3 4 5 2" xfId="14117"/>
    <cellStyle name="Normal 2 2 2 2 3 4 6" xfId="9635"/>
    <cellStyle name="Normal 2 2 2 2 3 5" xfId="792"/>
    <cellStyle name="Normal 2 2 2 2 3 5 2" xfId="2286"/>
    <cellStyle name="Normal 2 2 2 2 3 5 2 2" xfId="6768"/>
    <cellStyle name="Normal 2 2 2 2 3 5 2 2 2" xfId="15798"/>
    <cellStyle name="Normal 2 2 2 2 3 5 2 3" xfId="11316"/>
    <cellStyle name="Normal 2 2 2 2 3 5 3" xfId="3780"/>
    <cellStyle name="Normal 2 2 2 2 3 5 3 2" xfId="8262"/>
    <cellStyle name="Normal 2 2 2 2 3 5 3 2 2" xfId="17292"/>
    <cellStyle name="Normal 2 2 2 2 3 5 3 3" xfId="12810"/>
    <cellStyle name="Normal 2 2 2 2 3 5 4" xfId="5274"/>
    <cellStyle name="Normal 2 2 2 2 3 5 4 2" xfId="14304"/>
    <cellStyle name="Normal 2 2 2 2 3 5 5" xfId="9822"/>
    <cellStyle name="Normal 2 2 2 2 3 6" xfId="1541"/>
    <cellStyle name="Normal 2 2 2 2 3 6 2" xfId="6023"/>
    <cellStyle name="Normal 2 2 2 2 3 6 2 2" xfId="15053"/>
    <cellStyle name="Normal 2 2 2 2 3 6 3" xfId="10571"/>
    <cellStyle name="Normal 2 2 2 2 3 7" xfId="3035"/>
    <cellStyle name="Normal 2 2 2 2 3 7 2" xfId="7517"/>
    <cellStyle name="Normal 2 2 2 2 3 7 2 2" xfId="16547"/>
    <cellStyle name="Normal 2 2 2 2 3 7 3" xfId="12065"/>
    <cellStyle name="Normal 2 2 2 2 3 8" xfId="4529"/>
    <cellStyle name="Normal 2 2 2 2 3 8 2" xfId="13559"/>
    <cellStyle name="Normal 2 2 2 2 3 9" xfId="9077"/>
    <cellStyle name="Normal 2 2 2 2 4" xfId="70"/>
    <cellStyle name="Normal 2 2 2 2 4 2" xfId="256"/>
    <cellStyle name="Normal 2 2 2 2 4 2 2" xfId="1001"/>
    <cellStyle name="Normal 2 2 2 2 4 2 2 2" xfId="2495"/>
    <cellStyle name="Normal 2 2 2 2 4 2 2 2 2" xfId="6977"/>
    <cellStyle name="Normal 2 2 2 2 4 2 2 2 2 2" xfId="16007"/>
    <cellStyle name="Normal 2 2 2 2 4 2 2 2 3" xfId="11525"/>
    <cellStyle name="Normal 2 2 2 2 4 2 2 3" xfId="3989"/>
    <cellStyle name="Normal 2 2 2 2 4 2 2 3 2" xfId="8471"/>
    <cellStyle name="Normal 2 2 2 2 4 2 2 3 2 2" xfId="17501"/>
    <cellStyle name="Normal 2 2 2 2 4 2 2 3 3" xfId="13019"/>
    <cellStyle name="Normal 2 2 2 2 4 2 2 4" xfId="5483"/>
    <cellStyle name="Normal 2 2 2 2 4 2 2 4 2" xfId="14513"/>
    <cellStyle name="Normal 2 2 2 2 4 2 2 5" xfId="10031"/>
    <cellStyle name="Normal 2 2 2 2 4 2 3" xfId="1750"/>
    <cellStyle name="Normal 2 2 2 2 4 2 3 2" xfId="6232"/>
    <cellStyle name="Normal 2 2 2 2 4 2 3 2 2" xfId="15262"/>
    <cellStyle name="Normal 2 2 2 2 4 2 3 3" xfId="10780"/>
    <cellStyle name="Normal 2 2 2 2 4 2 4" xfId="3244"/>
    <cellStyle name="Normal 2 2 2 2 4 2 4 2" xfId="7726"/>
    <cellStyle name="Normal 2 2 2 2 4 2 4 2 2" xfId="16756"/>
    <cellStyle name="Normal 2 2 2 2 4 2 4 3" xfId="12274"/>
    <cellStyle name="Normal 2 2 2 2 4 2 5" xfId="4738"/>
    <cellStyle name="Normal 2 2 2 2 4 2 5 2" xfId="13768"/>
    <cellStyle name="Normal 2 2 2 2 4 2 6" xfId="9286"/>
    <cellStyle name="Normal 2 2 2 2 4 3" xfId="442"/>
    <cellStyle name="Normal 2 2 2 2 4 3 2" xfId="1189"/>
    <cellStyle name="Normal 2 2 2 2 4 3 2 2" xfId="2683"/>
    <cellStyle name="Normal 2 2 2 2 4 3 2 2 2" xfId="7165"/>
    <cellStyle name="Normal 2 2 2 2 4 3 2 2 2 2" xfId="16195"/>
    <cellStyle name="Normal 2 2 2 2 4 3 2 2 3" xfId="11713"/>
    <cellStyle name="Normal 2 2 2 2 4 3 2 3" xfId="4177"/>
    <cellStyle name="Normal 2 2 2 2 4 3 2 3 2" xfId="8659"/>
    <cellStyle name="Normal 2 2 2 2 4 3 2 3 2 2" xfId="17689"/>
    <cellStyle name="Normal 2 2 2 2 4 3 2 3 3" xfId="13207"/>
    <cellStyle name="Normal 2 2 2 2 4 3 2 4" xfId="5671"/>
    <cellStyle name="Normal 2 2 2 2 4 3 2 4 2" xfId="14701"/>
    <cellStyle name="Normal 2 2 2 2 4 3 2 5" xfId="10219"/>
    <cellStyle name="Normal 2 2 2 2 4 3 3" xfId="1936"/>
    <cellStyle name="Normal 2 2 2 2 4 3 3 2" xfId="6418"/>
    <cellStyle name="Normal 2 2 2 2 4 3 3 2 2" xfId="15448"/>
    <cellStyle name="Normal 2 2 2 2 4 3 3 3" xfId="10966"/>
    <cellStyle name="Normal 2 2 2 2 4 3 4" xfId="3430"/>
    <cellStyle name="Normal 2 2 2 2 4 3 4 2" xfId="7912"/>
    <cellStyle name="Normal 2 2 2 2 4 3 4 2 2" xfId="16942"/>
    <cellStyle name="Normal 2 2 2 2 4 3 4 3" xfId="12460"/>
    <cellStyle name="Normal 2 2 2 2 4 3 5" xfId="4924"/>
    <cellStyle name="Normal 2 2 2 2 4 3 5 2" xfId="13954"/>
    <cellStyle name="Normal 2 2 2 2 4 3 6" xfId="9472"/>
    <cellStyle name="Normal 2 2 2 2 4 4" xfId="628"/>
    <cellStyle name="Normal 2 2 2 2 4 4 2" xfId="1375"/>
    <cellStyle name="Normal 2 2 2 2 4 4 2 2" xfId="2869"/>
    <cellStyle name="Normal 2 2 2 2 4 4 2 2 2" xfId="7351"/>
    <cellStyle name="Normal 2 2 2 2 4 4 2 2 2 2" xfId="16381"/>
    <cellStyle name="Normal 2 2 2 2 4 4 2 2 3" xfId="11899"/>
    <cellStyle name="Normal 2 2 2 2 4 4 2 3" xfId="4363"/>
    <cellStyle name="Normal 2 2 2 2 4 4 2 3 2" xfId="8845"/>
    <cellStyle name="Normal 2 2 2 2 4 4 2 3 2 2" xfId="17875"/>
    <cellStyle name="Normal 2 2 2 2 4 4 2 3 3" xfId="13393"/>
    <cellStyle name="Normal 2 2 2 2 4 4 2 4" xfId="5857"/>
    <cellStyle name="Normal 2 2 2 2 4 4 2 4 2" xfId="14887"/>
    <cellStyle name="Normal 2 2 2 2 4 4 2 5" xfId="10405"/>
    <cellStyle name="Normal 2 2 2 2 4 4 3" xfId="2122"/>
    <cellStyle name="Normal 2 2 2 2 4 4 3 2" xfId="6604"/>
    <cellStyle name="Normal 2 2 2 2 4 4 3 2 2" xfId="15634"/>
    <cellStyle name="Normal 2 2 2 2 4 4 3 3" xfId="11152"/>
    <cellStyle name="Normal 2 2 2 2 4 4 4" xfId="3616"/>
    <cellStyle name="Normal 2 2 2 2 4 4 4 2" xfId="8098"/>
    <cellStyle name="Normal 2 2 2 2 4 4 4 2 2" xfId="17128"/>
    <cellStyle name="Normal 2 2 2 2 4 4 4 3" xfId="12646"/>
    <cellStyle name="Normal 2 2 2 2 4 4 5" xfId="5110"/>
    <cellStyle name="Normal 2 2 2 2 4 4 5 2" xfId="14140"/>
    <cellStyle name="Normal 2 2 2 2 4 4 6" xfId="9658"/>
    <cellStyle name="Normal 2 2 2 2 4 5" xfId="815"/>
    <cellStyle name="Normal 2 2 2 2 4 5 2" xfId="2309"/>
    <cellStyle name="Normal 2 2 2 2 4 5 2 2" xfId="6791"/>
    <cellStyle name="Normal 2 2 2 2 4 5 2 2 2" xfId="15821"/>
    <cellStyle name="Normal 2 2 2 2 4 5 2 3" xfId="11339"/>
    <cellStyle name="Normal 2 2 2 2 4 5 3" xfId="3803"/>
    <cellStyle name="Normal 2 2 2 2 4 5 3 2" xfId="8285"/>
    <cellStyle name="Normal 2 2 2 2 4 5 3 2 2" xfId="17315"/>
    <cellStyle name="Normal 2 2 2 2 4 5 3 3" xfId="12833"/>
    <cellStyle name="Normal 2 2 2 2 4 5 4" xfId="5297"/>
    <cellStyle name="Normal 2 2 2 2 4 5 4 2" xfId="14327"/>
    <cellStyle name="Normal 2 2 2 2 4 5 5" xfId="9845"/>
    <cellStyle name="Normal 2 2 2 2 4 6" xfId="1564"/>
    <cellStyle name="Normal 2 2 2 2 4 6 2" xfId="6046"/>
    <cellStyle name="Normal 2 2 2 2 4 6 2 2" xfId="15076"/>
    <cellStyle name="Normal 2 2 2 2 4 6 3" xfId="10594"/>
    <cellStyle name="Normal 2 2 2 2 4 7" xfId="3058"/>
    <cellStyle name="Normal 2 2 2 2 4 7 2" xfId="7540"/>
    <cellStyle name="Normal 2 2 2 2 4 7 2 2" xfId="16570"/>
    <cellStyle name="Normal 2 2 2 2 4 7 3" xfId="12088"/>
    <cellStyle name="Normal 2 2 2 2 4 8" xfId="4552"/>
    <cellStyle name="Normal 2 2 2 2 4 8 2" xfId="13582"/>
    <cellStyle name="Normal 2 2 2 2 4 9" xfId="9100"/>
    <cellStyle name="Normal 2 2 2 2 5" xfId="94"/>
    <cellStyle name="Normal 2 2 2 2 5 2" xfId="280"/>
    <cellStyle name="Normal 2 2 2 2 5 2 2" xfId="1024"/>
    <cellStyle name="Normal 2 2 2 2 5 2 2 2" xfId="2518"/>
    <cellStyle name="Normal 2 2 2 2 5 2 2 2 2" xfId="7000"/>
    <cellStyle name="Normal 2 2 2 2 5 2 2 2 2 2" xfId="16030"/>
    <cellStyle name="Normal 2 2 2 2 5 2 2 2 3" xfId="11548"/>
    <cellStyle name="Normal 2 2 2 2 5 2 2 3" xfId="4012"/>
    <cellStyle name="Normal 2 2 2 2 5 2 2 3 2" xfId="8494"/>
    <cellStyle name="Normal 2 2 2 2 5 2 2 3 2 2" xfId="17524"/>
    <cellStyle name="Normal 2 2 2 2 5 2 2 3 3" xfId="13042"/>
    <cellStyle name="Normal 2 2 2 2 5 2 2 4" xfId="5506"/>
    <cellStyle name="Normal 2 2 2 2 5 2 2 4 2" xfId="14536"/>
    <cellStyle name="Normal 2 2 2 2 5 2 2 5" xfId="10054"/>
    <cellStyle name="Normal 2 2 2 2 5 2 3" xfId="1774"/>
    <cellStyle name="Normal 2 2 2 2 5 2 3 2" xfId="6256"/>
    <cellStyle name="Normal 2 2 2 2 5 2 3 2 2" xfId="15286"/>
    <cellStyle name="Normal 2 2 2 2 5 2 3 3" xfId="10804"/>
    <cellStyle name="Normal 2 2 2 2 5 2 4" xfId="3268"/>
    <cellStyle name="Normal 2 2 2 2 5 2 4 2" xfId="7750"/>
    <cellStyle name="Normal 2 2 2 2 5 2 4 2 2" xfId="16780"/>
    <cellStyle name="Normal 2 2 2 2 5 2 4 3" xfId="12298"/>
    <cellStyle name="Normal 2 2 2 2 5 2 5" xfId="4762"/>
    <cellStyle name="Normal 2 2 2 2 5 2 5 2" xfId="13792"/>
    <cellStyle name="Normal 2 2 2 2 5 2 6" xfId="9310"/>
    <cellStyle name="Normal 2 2 2 2 5 3" xfId="466"/>
    <cellStyle name="Normal 2 2 2 2 5 3 2" xfId="1213"/>
    <cellStyle name="Normal 2 2 2 2 5 3 2 2" xfId="2707"/>
    <cellStyle name="Normal 2 2 2 2 5 3 2 2 2" xfId="7189"/>
    <cellStyle name="Normal 2 2 2 2 5 3 2 2 2 2" xfId="16219"/>
    <cellStyle name="Normal 2 2 2 2 5 3 2 2 3" xfId="11737"/>
    <cellStyle name="Normal 2 2 2 2 5 3 2 3" xfId="4201"/>
    <cellStyle name="Normal 2 2 2 2 5 3 2 3 2" xfId="8683"/>
    <cellStyle name="Normal 2 2 2 2 5 3 2 3 2 2" xfId="17713"/>
    <cellStyle name="Normal 2 2 2 2 5 3 2 3 3" xfId="13231"/>
    <cellStyle name="Normal 2 2 2 2 5 3 2 4" xfId="5695"/>
    <cellStyle name="Normal 2 2 2 2 5 3 2 4 2" xfId="14725"/>
    <cellStyle name="Normal 2 2 2 2 5 3 2 5" xfId="10243"/>
    <cellStyle name="Normal 2 2 2 2 5 3 3" xfId="1960"/>
    <cellStyle name="Normal 2 2 2 2 5 3 3 2" xfId="6442"/>
    <cellStyle name="Normal 2 2 2 2 5 3 3 2 2" xfId="15472"/>
    <cellStyle name="Normal 2 2 2 2 5 3 3 3" xfId="10990"/>
    <cellStyle name="Normal 2 2 2 2 5 3 4" xfId="3454"/>
    <cellStyle name="Normal 2 2 2 2 5 3 4 2" xfId="7936"/>
    <cellStyle name="Normal 2 2 2 2 5 3 4 2 2" xfId="16966"/>
    <cellStyle name="Normal 2 2 2 2 5 3 4 3" xfId="12484"/>
    <cellStyle name="Normal 2 2 2 2 5 3 5" xfId="4948"/>
    <cellStyle name="Normal 2 2 2 2 5 3 5 2" xfId="13978"/>
    <cellStyle name="Normal 2 2 2 2 5 3 6" xfId="9496"/>
    <cellStyle name="Normal 2 2 2 2 5 4" xfId="652"/>
    <cellStyle name="Normal 2 2 2 2 5 4 2" xfId="1399"/>
    <cellStyle name="Normal 2 2 2 2 5 4 2 2" xfId="2893"/>
    <cellStyle name="Normal 2 2 2 2 5 4 2 2 2" xfId="7375"/>
    <cellStyle name="Normal 2 2 2 2 5 4 2 2 2 2" xfId="16405"/>
    <cellStyle name="Normal 2 2 2 2 5 4 2 2 3" xfId="11923"/>
    <cellStyle name="Normal 2 2 2 2 5 4 2 3" xfId="4387"/>
    <cellStyle name="Normal 2 2 2 2 5 4 2 3 2" xfId="8869"/>
    <cellStyle name="Normal 2 2 2 2 5 4 2 3 2 2" xfId="17899"/>
    <cellStyle name="Normal 2 2 2 2 5 4 2 3 3" xfId="13417"/>
    <cellStyle name="Normal 2 2 2 2 5 4 2 4" xfId="5881"/>
    <cellStyle name="Normal 2 2 2 2 5 4 2 4 2" xfId="14911"/>
    <cellStyle name="Normal 2 2 2 2 5 4 2 5" xfId="10429"/>
    <cellStyle name="Normal 2 2 2 2 5 4 3" xfId="2146"/>
    <cellStyle name="Normal 2 2 2 2 5 4 3 2" xfId="6628"/>
    <cellStyle name="Normal 2 2 2 2 5 4 3 2 2" xfId="15658"/>
    <cellStyle name="Normal 2 2 2 2 5 4 3 3" xfId="11176"/>
    <cellStyle name="Normal 2 2 2 2 5 4 4" xfId="3640"/>
    <cellStyle name="Normal 2 2 2 2 5 4 4 2" xfId="8122"/>
    <cellStyle name="Normal 2 2 2 2 5 4 4 2 2" xfId="17152"/>
    <cellStyle name="Normal 2 2 2 2 5 4 4 3" xfId="12670"/>
    <cellStyle name="Normal 2 2 2 2 5 4 5" xfId="5134"/>
    <cellStyle name="Normal 2 2 2 2 5 4 5 2" xfId="14164"/>
    <cellStyle name="Normal 2 2 2 2 5 4 6" xfId="9682"/>
    <cellStyle name="Normal 2 2 2 2 5 5" xfId="839"/>
    <cellStyle name="Normal 2 2 2 2 5 5 2" xfId="2333"/>
    <cellStyle name="Normal 2 2 2 2 5 5 2 2" xfId="6815"/>
    <cellStyle name="Normal 2 2 2 2 5 5 2 2 2" xfId="15845"/>
    <cellStyle name="Normal 2 2 2 2 5 5 2 3" xfId="11363"/>
    <cellStyle name="Normal 2 2 2 2 5 5 3" xfId="3827"/>
    <cellStyle name="Normal 2 2 2 2 5 5 3 2" xfId="8309"/>
    <cellStyle name="Normal 2 2 2 2 5 5 3 2 2" xfId="17339"/>
    <cellStyle name="Normal 2 2 2 2 5 5 3 3" xfId="12857"/>
    <cellStyle name="Normal 2 2 2 2 5 5 4" xfId="5321"/>
    <cellStyle name="Normal 2 2 2 2 5 5 4 2" xfId="14351"/>
    <cellStyle name="Normal 2 2 2 2 5 5 5" xfId="9869"/>
    <cellStyle name="Normal 2 2 2 2 5 6" xfId="1588"/>
    <cellStyle name="Normal 2 2 2 2 5 6 2" xfId="6070"/>
    <cellStyle name="Normal 2 2 2 2 5 6 2 2" xfId="15100"/>
    <cellStyle name="Normal 2 2 2 2 5 6 3" xfId="10618"/>
    <cellStyle name="Normal 2 2 2 2 5 7" xfId="3082"/>
    <cellStyle name="Normal 2 2 2 2 5 7 2" xfId="7564"/>
    <cellStyle name="Normal 2 2 2 2 5 7 2 2" xfId="16594"/>
    <cellStyle name="Normal 2 2 2 2 5 7 3" xfId="12112"/>
    <cellStyle name="Normal 2 2 2 2 5 8" xfId="4576"/>
    <cellStyle name="Normal 2 2 2 2 5 8 2" xfId="13606"/>
    <cellStyle name="Normal 2 2 2 2 5 9" xfId="9124"/>
    <cellStyle name="Normal 2 2 2 2 6" xfId="102"/>
    <cellStyle name="Normal 2 2 2 2 6 2" xfId="288"/>
    <cellStyle name="Normal 2 2 2 2 6 2 2" xfId="1031"/>
    <cellStyle name="Normal 2 2 2 2 6 2 2 2" xfId="2525"/>
    <cellStyle name="Normal 2 2 2 2 6 2 2 2 2" xfId="7007"/>
    <cellStyle name="Normal 2 2 2 2 6 2 2 2 2 2" xfId="16037"/>
    <cellStyle name="Normal 2 2 2 2 6 2 2 2 3" xfId="11555"/>
    <cellStyle name="Normal 2 2 2 2 6 2 2 3" xfId="4019"/>
    <cellStyle name="Normal 2 2 2 2 6 2 2 3 2" xfId="8501"/>
    <cellStyle name="Normal 2 2 2 2 6 2 2 3 2 2" xfId="17531"/>
    <cellStyle name="Normal 2 2 2 2 6 2 2 3 3" xfId="13049"/>
    <cellStyle name="Normal 2 2 2 2 6 2 2 4" xfId="5513"/>
    <cellStyle name="Normal 2 2 2 2 6 2 2 4 2" xfId="14543"/>
    <cellStyle name="Normal 2 2 2 2 6 2 2 5" xfId="10061"/>
    <cellStyle name="Normal 2 2 2 2 6 2 3" xfId="1782"/>
    <cellStyle name="Normal 2 2 2 2 6 2 3 2" xfId="6264"/>
    <cellStyle name="Normal 2 2 2 2 6 2 3 2 2" xfId="15294"/>
    <cellStyle name="Normal 2 2 2 2 6 2 3 3" xfId="10812"/>
    <cellStyle name="Normal 2 2 2 2 6 2 4" xfId="3276"/>
    <cellStyle name="Normal 2 2 2 2 6 2 4 2" xfId="7758"/>
    <cellStyle name="Normal 2 2 2 2 6 2 4 2 2" xfId="16788"/>
    <cellStyle name="Normal 2 2 2 2 6 2 4 3" xfId="12306"/>
    <cellStyle name="Normal 2 2 2 2 6 2 5" xfId="4770"/>
    <cellStyle name="Normal 2 2 2 2 6 2 5 2" xfId="13800"/>
    <cellStyle name="Normal 2 2 2 2 6 2 6" xfId="9318"/>
    <cellStyle name="Normal 2 2 2 2 6 3" xfId="474"/>
    <cellStyle name="Normal 2 2 2 2 6 3 2" xfId="1221"/>
    <cellStyle name="Normal 2 2 2 2 6 3 2 2" xfId="2715"/>
    <cellStyle name="Normal 2 2 2 2 6 3 2 2 2" xfId="7197"/>
    <cellStyle name="Normal 2 2 2 2 6 3 2 2 2 2" xfId="16227"/>
    <cellStyle name="Normal 2 2 2 2 6 3 2 2 3" xfId="11745"/>
    <cellStyle name="Normal 2 2 2 2 6 3 2 3" xfId="4209"/>
    <cellStyle name="Normal 2 2 2 2 6 3 2 3 2" xfId="8691"/>
    <cellStyle name="Normal 2 2 2 2 6 3 2 3 2 2" xfId="17721"/>
    <cellStyle name="Normal 2 2 2 2 6 3 2 3 3" xfId="13239"/>
    <cellStyle name="Normal 2 2 2 2 6 3 2 4" xfId="5703"/>
    <cellStyle name="Normal 2 2 2 2 6 3 2 4 2" xfId="14733"/>
    <cellStyle name="Normal 2 2 2 2 6 3 2 5" xfId="10251"/>
    <cellStyle name="Normal 2 2 2 2 6 3 3" xfId="1968"/>
    <cellStyle name="Normal 2 2 2 2 6 3 3 2" xfId="6450"/>
    <cellStyle name="Normal 2 2 2 2 6 3 3 2 2" xfId="15480"/>
    <cellStyle name="Normal 2 2 2 2 6 3 3 3" xfId="10998"/>
    <cellStyle name="Normal 2 2 2 2 6 3 4" xfId="3462"/>
    <cellStyle name="Normal 2 2 2 2 6 3 4 2" xfId="7944"/>
    <cellStyle name="Normal 2 2 2 2 6 3 4 2 2" xfId="16974"/>
    <cellStyle name="Normal 2 2 2 2 6 3 4 3" xfId="12492"/>
    <cellStyle name="Normal 2 2 2 2 6 3 5" xfId="4956"/>
    <cellStyle name="Normal 2 2 2 2 6 3 5 2" xfId="13986"/>
    <cellStyle name="Normal 2 2 2 2 6 3 6" xfId="9504"/>
    <cellStyle name="Normal 2 2 2 2 6 4" xfId="660"/>
    <cellStyle name="Normal 2 2 2 2 6 4 2" xfId="1407"/>
    <cellStyle name="Normal 2 2 2 2 6 4 2 2" xfId="2901"/>
    <cellStyle name="Normal 2 2 2 2 6 4 2 2 2" xfId="7383"/>
    <cellStyle name="Normal 2 2 2 2 6 4 2 2 2 2" xfId="16413"/>
    <cellStyle name="Normal 2 2 2 2 6 4 2 2 3" xfId="11931"/>
    <cellStyle name="Normal 2 2 2 2 6 4 2 3" xfId="4395"/>
    <cellStyle name="Normal 2 2 2 2 6 4 2 3 2" xfId="8877"/>
    <cellStyle name="Normal 2 2 2 2 6 4 2 3 2 2" xfId="17907"/>
    <cellStyle name="Normal 2 2 2 2 6 4 2 3 3" xfId="13425"/>
    <cellStyle name="Normal 2 2 2 2 6 4 2 4" xfId="5889"/>
    <cellStyle name="Normal 2 2 2 2 6 4 2 4 2" xfId="14919"/>
    <cellStyle name="Normal 2 2 2 2 6 4 2 5" xfId="10437"/>
    <cellStyle name="Normal 2 2 2 2 6 4 3" xfId="2154"/>
    <cellStyle name="Normal 2 2 2 2 6 4 3 2" xfId="6636"/>
    <cellStyle name="Normal 2 2 2 2 6 4 3 2 2" xfId="15666"/>
    <cellStyle name="Normal 2 2 2 2 6 4 3 3" xfId="11184"/>
    <cellStyle name="Normal 2 2 2 2 6 4 4" xfId="3648"/>
    <cellStyle name="Normal 2 2 2 2 6 4 4 2" xfId="8130"/>
    <cellStyle name="Normal 2 2 2 2 6 4 4 2 2" xfId="17160"/>
    <cellStyle name="Normal 2 2 2 2 6 4 4 3" xfId="12678"/>
    <cellStyle name="Normal 2 2 2 2 6 4 5" xfId="5142"/>
    <cellStyle name="Normal 2 2 2 2 6 4 5 2" xfId="14172"/>
    <cellStyle name="Normal 2 2 2 2 6 4 6" xfId="9690"/>
    <cellStyle name="Normal 2 2 2 2 6 5" xfId="847"/>
    <cellStyle name="Normal 2 2 2 2 6 5 2" xfId="2341"/>
    <cellStyle name="Normal 2 2 2 2 6 5 2 2" xfId="6823"/>
    <cellStyle name="Normal 2 2 2 2 6 5 2 2 2" xfId="15853"/>
    <cellStyle name="Normal 2 2 2 2 6 5 2 3" xfId="11371"/>
    <cellStyle name="Normal 2 2 2 2 6 5 3" xfId="3835"/>
    <cellStyle name="Normal 2 2 2 2 6 5 3 2" xfId="8317"/>
    <cellStyle name="Normal 2 2 2 2 6 5 3 2 2" xfId="17347"/>
    <cellStyle name="Normal 2 2 2 2 6 5 3 3" xfId="12865"/>
    <cellStyle name="Normal 2 2 2 2 6 5 4" xfId="5329"/>
    <cellStyle name="Normal 2 2 2 2 6 5 4 2" xfId="14359"/>
    <cellStyle name="Normal 2 2 2 2 6 5 5" xfId="9877"/>
    <cellStyle name="Normal 2 2 2 2 6 6" xfId="1596"/>
    <cellStyle name="Normal 2 2 2 2 6 6 2" xfId="6078"/>
    <cellStyle name="Normal 2 2 2 2 6 6 2 2" xfId="15108"/>
    <cellStyle name="Normal 2 2 2 2 6 6 3" xfId="10626"/>
    <cellStyle name="Normal 2 2 2 2 6 7" xfId="3090"/>
    <cellStyle name="Normal 2 2 2 2 6 7 2" xfId="7572"/>
    <cellStyle name="Normal 2 2 2 2 6 7 2 2" xfId="16602"/>
    <cellStyle name="Normal 2 2 2 2 6 7 3" xfId="12120"/>
    <cellStyle name="Normal 2 2 2 2 6 8" xfId="4584"/>
    <cellStyle name="Normal 2 2 2 2 6 8 2" xfId="13614"/>
    <cellStyle name="Normal 2 2 2 2 6 9" xfId="9132"/>
    <cellStyle name="Normal 2 2 2 2 7" xfId="141"/>
    <cellStyle name="Normal 2 2 2 2 7 2" xfId="327"/>
    <cellStyle name="Normal 2 2 2 2 7 2 2" xfId="1070"/>
    <cellStyle name="Normal 2 2 2 2 7 2 2 2" xfId="2564"/>
    <cellStyle name="Normal 2 2 2 2 7 2 2 2 2" xfId="7046"/>
    <cellStyle name="Normal 2 2 2 2 7 2 2 2 2 2" xfId="16076"/>
    <cellStyle name="Normal 2 2 2 2 7 2 2 2 3" xfId="11594"/>
    <cellStyle name="Normal 2 2 2 2 7 2 2 3" xfId="4058"/>
    <cellStyle name="Normal 2 2 2 2 7 2 2 3 2" xfId="8540"/>
    <cellStyle name="Normal 2 2 2 2 7 2 2 3 2 2" xfId="17570"/>
    <cellStyle name="Normal 2 2 2 2 7 2 2 3 3" xfId="13088"/>
    <cellStyle name="Normal 2 2 2 2 7 2 2 4" xfId="5552"/>
    <cellStyle name="Normal 2 2 2 2 7 2 2 4 2" xfId="14582"/>
    <cellStyle name="Normal 2 2 2 2 7 2 2 5" xfId="10100"/>
    <cellStyle name="Normal 2 2 2 2 7 2 3" xfId="1821"/>
    <cellStyle name="Normal 2 2 2 2 7 2 3 2" xfId="6303"/>
    <cellStyle name="Normal 2 2 2 2 7 2 3 2 2" xfId="15333"/>
    <cellStyle name="Normal 2 2 2 2 7 2 3 3" xfId="10851"/>
    <cellStyle name="Normal 2 2 2 2 7 2 4" xfId="3315"/>
    <cellStyle name="Normal 2 2 2 2 7 2 4 2" xfId="7797"/>
    <cellStyle name="Normal 2 2 2 2 7 2 4 2 2" xfId="16827"/>
    <cellStyle name="Normal 2 2 2 2 7 2 4 3" xfId="12345"/>
    <cellStyle name="Normal 2 2 2 2 7 2 5" xfId="4809"/>
    <cellStyle name="Normal 2 2 2 2 7 2 5 2" xfId="13839"/>
    <cellStyle name="Normal 2 2 2 2 7 2 6" xfId="9357"/>
    <cellStyle name="Normal 2 2 2 2 7 3" xfId="513"/>
    <cellStyle name="Normal 2 2 2 2 7 3 2" xfId="1260"/>
    <cellStyle name="Normal 2 2 2 2 7 3 2 2" xfId="2754"/>
    <cellStyle name="Normal 2 2 2 2 7 3 2 2 2" xfId="7236"/>
    <cellStyle name="Normal 2 2 2 2 7 3 2 2 2 2" xfId="16266"/>
    <cellStyle name="Normal 2 2 2 2 7 3 2 2 3" xfId="11784"/>
    <cellStyle name="Normal 2 2 2 2 7 3 2 3" xfId="4248"/>
    <cellStyle name="Normal 2 2 2 2 7 3 2 3 2" xfId="8730"/>
    <cellStyle name="Normal 2 2 2 2 7 3 2 3 2 2" xfId="17760"/>
    <cellStyle name="Normal 2 2 2 2 7 3 2 3 3" xfId="13278"/>
    <cellStyle name="Normal 2 2 2 2 7 3 2 4" xfId="5742"/>
    <cellStyle name="Normal 2 2 2 2 7 3 2 4 2" xfId="14772"/>
    <cellStyle name="Normal 2 2 2 2 7 3 2 5" xfId="10290"/>
    <cellStyle name="Normal 2 2 2 2 7 3 3" xfId="2007"/>
    <cellStyle name="Normal 2 2 2 2 7 3 3 2" xfId="6489"/>
    <cellStyle name="Normal 2 2 2 2 7 3 3 2 2" xfId="15519"/>
    <cellStyle name="Normal 2 2 2 2 7 3 3 3" xfId="11037"/>
    <cellStyle name="Normal 2 2 2 2 7 3 4" xfId="3501"/>
    <cellStyle name="Normal 2 2 2 2 7 3 4 2" xfId="7983"/>
    <cellStyle name="Normal 2 2 2 2 7 3 4 2 2" xfId="17013"/>
    <cellStyle name="Normal 2 2 2 2 7 3 4 3" xfId="12531"/>
    <cellStyle name="Normal 2 2 2 2 7 3 5" xfId="4995"/>
    <cellStyle name="Normal 2 2 2 2 7 3 5 2" xfId="14025"/>
    <cellStyle name="Normal 2 2 2 2 7 3 6" xfId="9543"/>
    <cellStyle name="Normal 2 2 2 2 7 4" xfId="699"/>
    <cellStyle name="Normal 2 2 2 2 7 4 2" xfId="1446"/>
    <cellStyle name="Normal 2 2 2 2 7 4 2 2" xfId="2940"/>
    <cellStyle name="Normal 2 2 2 2 7 4 2 2 2" xfId="7422"/>
    <cellStyle name="Normal 2 2 2 2 7 4 2 2 2 2" xfId="16452"/>
    <cellStyle name="Normal 2 2 2 2 7 4 2 2 3" xfId="11970"/>
    <cellStyle name="Normal 2 2 2 2 7 4 2 3" xfId="4434"/>
    <cellStyle name="Normal 2 2 2 2 7 4 2 3 2" xfId="8916"/>
    <cellStyle name="Normal 2 2 2 2 7 4 2 3 2 2" xfId="17946"/>
    <cellStyle name="Normal 2 2 2 2 7 4 2 3 3" xfId="13464"/>
    <cellStyle name="Normal 2 2 2 2 7 4 2 4" xfId="5928"/>
    <cellStyle name="Normal 2 2 2 2 7 4 2 4 2" xfId="14958"/>
    <cellStyle name="Normal 2 2 2 2 7 4 2 5" xfId="10476"/>
    <cellStyle name="Normal 2 2 2 2 7 4 3" xfId="2193"/>
    <cellStyle name="Normal 2 2 2 2 7 4 3 2" xfId="6675"/>
    <cellStyle name="Normal 2 2 2 2 7 4 3 2 2" xfId="15705"/>
    <cellStyle name="Normal 2 2 2 2 7 4 3 3" xfId="11223"/>
    <cellStyle name="Normal 2 2 2 2 7 4 4" xfId="3687"/>
    <cellStyle name="Normal 2 2 2 2 7 4 4 2" xfId="8169"/>
    <cellStyle name="Normal 2 2 2 2 7 4 4 2 2" xfId="17199"/>
    <cellStyle name="Normal 2 2 2 2 7 4 4 3" xfId="12717"/>
    <cellStyle name="Normal 2 2 2 2 7 4 5" xfId="5181"/>
    <cellStyle name="Normal 2 2 2 2 7 4 5 2" xfId="14211"/>
    <cellStyle name="Normal 2 2 2 2 7 4 6" xfId="9729"/>
    <cellStyle name="Normal 2 2 2 2 7 5" xfId="886"/>
    <cellStyle name="Normal 2 2 2 2 7 5 2" xfId="2380"/>
    <cellStyle name="Normal 2 2 2 2 7 5 2 2" xfId="6862"/>
    <cellStyle name="Normal 2 2 2 2 7 5 2 2 2" xfId="15892"/>
    <cellStyle name="Normal 2 2 2 2 7 5 2 3" xfId="11410"/>
    <cellStyle name="Normal 2 2 2 2 7 5 3" xfId="3874"/>
    <cellStyle name="Normal 2 2 2 2 7 5 3 2" xfId="8356"/>
    <cellStyle name="Normal 2 2 2 2 7 5 3 2 2" xfId="17386"/>
    <cellStyle name="Normal 2 2 2 2 7 5 3 3" xfId="12904"/>
    <cellStyle name="Normal 2 2 2 2 7 5 4" xfId="5368"/>
    <cellStyle name="Normal 2 2 2 2 7 5 4 2" xfId="14398"/>
    <cellStyle name="Normal 2 2 2 2 7 5 5" xfId="9916"/>
    <cellStyle name="Normal 2 2 2 2 7 6" xfId="1635"/>
    <cellStyle name="Normal 2 2 2 2 7 6 2" xfId="6117"/>
    <cellStyle name="Normal 2 2 2 2 7 6 2 2" xfId="15147"/>
    <cellStyle name="Normal 2 2 2 2 7 6 3" xfId="10665"/>
    <cellStyle name="Normal 2 2 2 2 7 7" xfId="3129"/>
    <cellStyle name="Normal 2 2 2 2 7 7 2" xfId="7611"/>
    <cellStyle name="Normal 2 2 2 2 7 7 2 2" xfId="16641"/>
    <cellStyle name="Normal 2 2 2 2 7 7 3" xfId="12159"/>
    <cellStyle name="Normal 2 2 2 2 7 8" xfId="4623"/>
    <cellStyle name="Normal 2 2 2 2 7 8 2" xfId="13653"/>
    <cellStyle name="Normal 2 2 2 2 7 9" xfId="9171"/>
    <cellStyle name="Normal 2 2 2 2 8" xfId="164"/>
    <cellStyle name="Normal 2 2 2 2 8 2" xfId="350"/>
    <cellStyle name="Normal 2 2 2 2 8 2 2" xfId="1093"/>
    <cellStyle name="Normal 2 2 2 2 8 2 2 2" xfId="2587"/>
    <cellStyle name="Normal 2 2 2 2 8 2 2 2 2" xfId="7069"/>
    <cellStyle name="Normal 2 2 2 2 8 2 2 2 2 2" xfId="16099"/>
    <cellStyle name="Normal 2 2 2 2 8 2 2 2 3" xfId="11617"/>
    <cellStyle name="Normal 2 2 2 2 8 2 2 3" xfId="4081"/>
    <cellStyle name="Normal 2 2 2 2 8 2 2 3 2" xfId="8563"/>
    <cellStyle name="Normal 2 2 2 2 8 2 2 3 2 2" xfId="17593"/>
    <cellStyle name="Normal 2 2 2 2 8 2 2 3 3" xfId="13111"/>
    <cellStyle name="Normal 2 2 2 2 8 2 2 4" xfId="5575"/>
    <cellStyle name="Normal 2 2 2 2 8 2 2 4 2" xfId="14605"/>
    <cellStyle name="Normal 2 2 2 2 8 2 2 5" xfId="10123"/>
    <cellStyle name="Normal 2 2 2 2 8 2 3" xfId="1844"/>
    <cellStyle name="Normal 2 2 2 2 8 2 3 2" xfId="6326"/>
    <cellStyle name="Normal 2 2 2 2 8 2 3 2 2" xfId="15356"/>
    <cellStyle name="Normal 2 2 2 2 8 2 3 3" xfId="10874"/>
    <cellStyle name="Normal 2 2 2 2 8 2 4" xfId="3338"/>
    <cellStyle name="Normal 2 2 2 2 8 2 4 2" xfId="7820"/>
    <cellStyle name="Normal 2 2 2 2 8 2 4 2 2" xfId="16850"/>
    <cellStyle name="Normal 2 2 2 2 8 2 4 3" xfId="12368"/>
    <cellStyle name="Normal 2 2 2 2 8 2 5" xfId="4832"/>
    <cellStyle name="Normal 2 2 2 2 8 2 5 2" xfId="13862"/>
    <cellStyle name="Normal 2 2 2 2 8 2 6" xfId="9380"/>
    <cellStyle name="Normal 2 2 2 2 8 3" xfId="536"/>
    <cellStyle name="Normal 2 2 2 2 8 3 2" xfId="1283"/>
    <cellStyle name="Normal 2 2 2 2 8 3 2 2" xfId="2777"/>
    <cellStyle name="Normal 2 2 2 2 8 3 2 2 2" xfId="7259"/>
    <cellStyle name="Normal 2 2 2 2 8 3 2 2 2 2" xfId="16289"/>
    <cellStyle name="Normal 2 2 2 2 8 3 2 2 3" xfId="11807"/>
    <cellStyle name="Normal 2 2 2 2 8 3 2 3" xfId="4271"/>
    <cellStyle name="Normal 2 2 2 2 8 3 2 3 2" xfId="8753"/>
    <cellStyle name="Normal 2 2 2 2 8 3 2 3 2 2" xfId="17783"/>
    <cellStyle name="Normal 2 2 2 2 8 3 2 3 3" xfId="13301"/>
    <cellStyle name="Normal 2 2 2 2 8 3 2 4" xfId="5765"/>
    <cellStyle name="Normal 2 2 2 2 8 3 2 4 2" xfId="14795"/>
    <cellStyle name="Normal 2 2 2 2 8 3 2 5" xfId="10313"/>
    <cellStyle name="Normal 2 2 2 2 8 3 3" xfId="2030"/>
    <cellStyle name="Normal 2 2 2 2 8 3 3 2" xfId="6512"/>
    <cellStyle name="Normal 2 2 2 2 8 3 3 2 2" xfId="15542"/>
    <cellStyle name="Normal 2 2 2 2 8 3 3 3" xfId="11060"/>
    <cellStyle name="Normal 2 2 2 2 8 3 4" xfId="3524"/>
    <cellStyle name="Normal 2 2 2 2 8 3 4 2" xfId="8006"/>
    <cellStyle name="Normal 2 2 2 2 8 3 4 2 2" xfId="17036"/>
    <cellStyle name="Normal 2 2 2 2 8 3 4 3" xfId="12554"/>
    <cellStyle name="Normal 2 2 2 2 8 3 5" xfId="5018"/>
    <cellStyle name="Normal 2 2 2 2 8 3 5 2" xfId="14048"/>
    <cellStyle name="Normal 2 2 2 2 8 3 6" xfId="9566"/>
    <cellStyle name="Normal 2 2 2 2 8 4" xfId="722"/>
    <cellStyle name="Normal 2 2 2 2 8 4 2" xfId="1469"/>
    <cellStyle name="Normal 2 2 2 2 8 4 2 2" xfId="2963"/>
    <cellStyle name="Normal 2 2 2 2 8 4 2 2 2" xfId="7445"/>
    <cellStyle name="Normal 2 2 2 2 8 4 2 2 2 2" xfId="16475"/>
    <cellStyle name="Normal 2 2 2 2 8 4 2 2 3" xfId="11993"/>
    <cellStyle name="Normal 2 2 2 2 8 4 2 3" xfId="4457"/>
    <cellStyle name="Normal 2 2 2 2 8 4 2 3 2" xfId="8939"/>
    <cellStyle name="Normal 2 2 2 2 8 4 2 3 2 2" xfId="17969"/>
    <cellStyle name="Normal 2 2 2 2 8 4 2 3 3" xfId="13487"/>
    <cellStyle name="Normal 2 2 2 2 8 4 2 4" xfId="5951"/>
    <cellStyle name="Normal 2 2 2 2 8 4 2 4 2" xfId="14981"/>
    <cellStyle name="Normal 2 2 2 2 8 4 2 5" xfId="10499"/>
    <cellStyle name="Normal 2 2 2 2 8 4 3" xfId="2216"/>
    <cellStyle name="Normal 2 2 2 2 8 4 3 2" xfId="6698"/>
    <cellStyle name="Normal 2 2 2 2 8 4 3 2 2" xfId="15728"/>
    <cellStyle name="Normal 2 2 2 2 8 4 3 3" xfId="11246"/>
    <cellStyle name="Normal 2 2 2 2 8 4 4" xfId="3710"/>
    <cellStyle name="Normal 2 2 2 2 8 4 4 2" xfId="8192"/>
    <cellStyle name="Normal 2 2 2 2 8 4 4 2 2" xfId="17222"/>
    <cellStyle name="Normal 2 2 2 2 8 4 4 3" xfId="12740"/>
    <cellStyle name="Normal 2 2 2 2 8 4 5" xfId="5204"/>
    <cellStyle name="Normal 2 2 2 2 8 4 5 2" xfId="14234"/>
    <cellStyle name="Normal 2 2 2 2 8 4 6" xfId="9752"/>
    <cellStyle name="Normal 2 2 2 2 8 5" xfId="909"/>
    <cellStyle name="Normal 2 2 2 2 8 5 2" xfId="2403"/>
    <cellStyle name="Normal 2 2 2 2 8 5 2 2" xfId="6885"/>
    <cellStyle name="Normal 2 2 2 2 8 5 2 2 2" xfId="15915"/>
    <cellStyle name="Normal 2 2 2 2 8 5 2 3" xfId="11433"/>
    <cellStyle name="Normal 2 2 2 2 8 5 3" xfId="3897"/>
    <cellStyle name="Normal 2 2 2 2 8 5 3 2" xfId="8379"/>
    <cellStyle name="Normal 2 2 2 2 8 5 3 2 2" xfId="17409"/>
    <cellStyle name="Normal 2 2 2 2 8 5 3 3" xfId="12927"/>
    <cellStyle name="Normal 2 2 2 2 8 5 4" xfId="5391"/>
    <cellStyle name="Normal 2 2 2 2 8 5 4 2" xfId="14421"/>
    <cellStyle name="Normal 2 2 2 2 8 5 5" xfId="9939"/>
    <cellStyle name="Normal 2 2 2 2 8 6" xfId="1658"/>
    <cellStyle name="Normal 2 2 2 2 8 6 2" xfId="6140"/>
    <cellStyle name="Normal 2 2 2 2 8 6 2 2" xfId="15170"/>
    <cellStyle name="Normal 2 2 2 2 8 6 3" xfId="10688"/>
    <cellStyle name="Normal 2 2 2 2 8 7" xfId="3152"/>
    <cellStyle name="Normal 2 2 2 2 8 7 2" xfId="7634"/>
    <cellStyle name="Normal 2 2 2 2 8 7 2 2" xfId="16664"/>
    <cellStyle name="Normal 2 2 2 2 8 7 3" xfId="12182"/>
    <cellStyle name="Normal 2 2 2 2 8 8" xfId="4646"/>
    <cellStyle name="Normal 2 2 2 2 8 8 2" xfId="13676"/>
    <cellStyle name="Normal 2 2 2 2 8 9" xfId="9194"/>
    <cellStyle name="Normal 2 2 2 2 9" xfId="187"/>
    <cellStyle name="Normal 2 2 2 2 9 2" xfId="373"/>
    <cellStyle name="Normal 2 2 2 2 9 2 2" xfId="1116"/>
    <cellStyle name="Normal 2 2 2 2 9 2 2 2" xfId="2610"/>
    <cellStyle name="Normal 2 2 2 2 9 2 2 2 2" xfId="7092"/>
    <cellStyle name="Normal 2 2 2 2 9 2 2 2 2 2" xfId="16122"/>
    <cellStyle name="Normal 2 2 2 2 9 2 2 2 3" xfId="11640"/>
    <cellStyle name="Normal 2 2 2 2 9 2 2 3" xfId="4104"/>
    <cellStyle name="Normal 2 2 2 2 9 2 2 3 2" xfId="8586"/>
    <cellStyle name="Normal 2 2 2 2 9 2 2 3 2 2" xfId="17616"/>
    <cellStyle name="Normal 2 2 2 2 9 2 2 3 3" xfId="13134"/>
    <cellStyle name="Normal 2 2 2 2 9 2 2 4" xfId="5598"/>
    <cellStyle name="Normal 2 2 2 2 9 2 2 4 2" xfId="14628"/>
    <cellStyle name="Normal 2 2 2 2 9 2 2 5" xfId="10146"/>
    <cellStyle name="Normal 2 2 2 2 9 2 3" xfId="1867"/>
    <cellStyle name="Normal 2 2 2 2 9 2 3 2" xfId="6349"/>
    <cellStyle name="Normal 2 2 2 2 9 2 3 2 2" xfId="15379"/>
    <cellStyle name="Normal 2 2 2 2 9 2 3 3" xfId="10897"/>
    <cellStyle name="Normal 2 2 2 2 9 2 4" xfId="3361"/>
    <cellStyle name="Normal 2 2 2 2 9 2 4 2" xfId="7843"/>
    <cellStyle name="Normal 2 2 2 2 9 2 4 2 2" xfId="16873"/>
    <cellStyle name="Normal 2 2 2 2 9 2 4 3" xfId="12391"/>
    <cellStyle name="Normal 2 2 2 2 9 2 5" xfId="4855"/>
    <cellStyle name="Normal 2 2 2 2 9 2 5 2" xfId="13885"/>
    <cellStyle name="Normal 2 2 2 2 9 2 6" xfId="9403"/>
    <cellStyle name="Normal 2 2 2 2 9 3" xfId="559"/>
    <cellStyle name="Normal 2 2 2 2 9 3 2" xfId="1306"/>
    <cellStyle name="Normal 2 2 2 2 9 3 2 2" xfId="2800"/>
    <cellStyle name="Normal 2 2 2 2 9 3 2 2 2" xfId="7282"/>
    <cellStyle name="Normal 2 2 2 2 9 3 2 2 2 2" xfId="16312"/>
    <cellStyle name="Normal 2 2 2 2 9 3 2 2 3" xfId="11830"/>
    <cellStyle name="Normal 2 2 2 2 9 3 2 3" xfId="4294"/>
    <cellStyle name="Normal 2 2 2 2 9 3 2 3 2" xfId="8776"/>
    <cellStyle name="Normal 2 2 2 2 9 3 2 3 2 2" xfId="17806"/>
    <cellStyle name="Normal 2 2 2 2 9 3 2 3 3" xfId="13324"/>
    <cellStyle name="Normal 2 2 2 2 9 3 2 4" xfId="5788"/>
    <cellStyle name="Normal 2 2 2 2 9 3 2 4 2" xfId="14818"/>
    <cellStyle name="Normal 2 2 2 2 9 3 2 5" xfId="10336"/>
    <cellStyle name="Normal 2 2 2 2 9 3 3" xfId="2053"/>
    <cellStyle name="Normal 2 2 2 2 9 3 3 2" xfId="6535"/>
    <cellStyle name="Normal 2 2 2 2 9 3 3 2 2" xfId="15565"/>
    <cellStyle name="Normal 2 2 2 2 9 3 3 3" xfId="11083"/>
    <cellStyle name="Normal 2 2 2 2 9 3 4" xfId="3547"/>
    <cellStyle name="Normal 2 2 2 2 9 3 4 2" xfId="8029"/>
    <cellStyle name="Normal 2 2 2 2 9 3 4 2 2" xfId="17059"/>
    <cellStyle name="Normal 2 2 2 2 9 3 4 3" xfId="12577"/>
    <cellStyle name="Normal 2 2 2 2 9 3 5" xfId="5041"/>
    <cellStyle name="Normal 2 2 2 2 9 3 5 2" xfId="14071"/>
    <cellStyle name="Normal 2 2 2 2 9 3 6" xfId="9589"/>
    <cellStyle name="Normal 2 2 2 2 9 4" xfId="745"/>
    <cellStyle name="Normal 2 2 2 2 9 4 2" xfId="1492"/>
    <cellStyle name="Normal 2 2 2 2 9 4 2 2" xfId="2986"/>
    <cellStyle name="Normal 2 2 2 2 9 4 2 2 2" xfId="7468"/>
    <cellStyle name="Normal 2 2 2 2 9 4 2 2 2 2" xfId="16498"/>
    <cellStyle name="Normal 2 2 2 2 9 4 2 2 3" xfId="12016"/>
    <cellStyle name="Normal 2 2 2 2 9 4 2 3" xfId="4480"/>
    <cellStyle name="Normal 2 2 2 2 9 4 2 3 2" xfId="8962"/>
    <cellStyle name="Normal 2 2 2 2 9 4 2 3 2 2" xfId="17992"/>
    <cellStyle name="Normal 2 2 2 2 9 4 2 3 3" xfId="13510"/>
    <cellStyle name="Normal 2 2 2 2 9 4 2 4" xfId="5974"/>
    <cellStyle name="Normal 2 2 2 2 9 4 2 4 2" xfId="15004"/>
    <cellStyle name="Normal 2 2 2 2 9 4 2 5" xfId="10522"/>
    <cellStyle name="Normal 2 2 2 2 9 4 3" xfId="2239"/>
    <cellStyle name="Normal 2 2 2 2 9 4 3 2" xfId="6721"/>
    <cellStyle name="Normal 2 2 2 2 9 4 3 2 2" xfId="15751"/>
    <cellStyle name="Normal 2 2 2 2 9 4 3 3" xfId="11269"/>
    <cellStyle name="Normal 2 2 2 2 9 4 4" xfId="3733"/>
    <cellStyle name="Normal 2 2 2 2 9 4 4 2" xfId="8215"/>
    <cellStyle name="Normal 2 2 2 2 9 4 4 2 2" xfId="17245"/>
    <cellStyle name="Normal 2 2 2 2 9 4 4 3" xfId="12763"/>
    <cellStyle name="Normal 2 2 2 2 9 4 5" xfId="5227"/>
    <cellStyle name="Normal 2 2 2 2 9 4 5 2" xfId="14257"/>
    <cellStyle name="Normal 2 2 2 2 9 4 6" xfId="9775"/>
    <cellStyle name="Normal 2 2 2 2 9 5" xfId="932"/>
    <cellStyle name="Normal 2 2 2 2 9 5 2" xfId="2426"/>
    <cellStyle name="Normal 2 2 2 2 9 5 2 2" xfId="6908"/>
    <cellStyle name="Normal 2 2 2 2 9 5 2 2 2" xfId="15938"/>
    <cellStyle name="Normal 2 2 2 2 9 5 2 3" xfId="11456"/>
    <cellStyle name="Normal 2 2 2 2 9 5 3" xfId="3920"/>
    <cellStyle name="Normal 2 2 2 2 9 5 3 2" xfId="8402"/>
    <cellStyle name="Normal 2 2 2 2 9 5 3 2 2" xfId="17432"/>
    <cellStyle name="Normal 2 2 2 2 9 5 3 3" xfId="12950"/>
    <cellStyle name="Normal 2 2 2 2 9 5 4" xfId="5414"/>
    <cellStyle name="Normal 2 2 2 2 9 5 4 2" xfId="14444"/>
    <cellStyle name="Normal 2 2 2 2 9 5 5" xfId="9962"/>
    <cellStyle name="Normal 2 2 2 2 9 6" xfId="1681"/>
    <cellStyle name="Normal 2 2 2 2 9 6 2" xfId="6163"/>
    <cellStyle name="Normal 2 2 2 2 9 6 2 2" xfId="15193"/>
    <cellStyle name="Normal 2 2 2 2 9 6 3" xfId="10711"/>
    <cellStyle name="Normal 2 2 2 2 9 7" xfId="3175"/>
    <cellStyle name="Normal 2 2 2 2 9 7 2" xfId="7657"/>
    <cellStyle name="Normal 2 2 2 2 9 7 2 2" xfId="16687"/>
    <cellStyle name="Normal 2 2 2 2 9 7 3" xfId="12205"/>
    <cellStyle name="Normal 2 2 2 2 9 8" xfId="4669"/>
    <cellStyle name="Normal 2 2 2 2 9 8 2" xfId="13699"/>
    <cellStyle name="Normal 2 2 2 2 9 9" xfId="9217"/>
    <cellStyle name="Normal 2 2 2 3" xfId="26"/>
    <cellStyle name="Normal 2 2 2 3 10" xfId="398"/>
    <cellStyle name="Normal 2 2 2 3 10 2" xfId="1145"/>
    <cellStyle name="Normal 2 2 2 3 10 2 2" xfId="2639"/>
    <cellStyle name="Normal 2 2 2 3 10 2 2 2" xfId="7121"/>
    <cellStyle name="Normal 2 2 2 3 10 2 2 2 2" xfId="16151"/>
    <cellStyle name="Normal 2 2 2 3 10 2 2 3" xfId="11669"/>
    <cellStyle name="Normal 2 2 2 3 10 2 3" xfId="4133"/>
    <cellStyle name="Normal 2 2 2 3 10 2 3 2" xfId="8615"/>
    <cellStyle name="Normal 2 2 2 3 10 2 3 2 2" xfId="17645"/>
    <cellStyle name="Normal 2 2 2 3 10 2 3 3" xfId="13163"/>
    <cellStyle name="Normal 2 2 2 3 10 2 4" xfId="5627"/>
    <cellStyle name="Normal 2 2 2 3 10 2 4 2" xfId="14657"/>
    <cellStyle name="Normal 2 2 2 3 10 2 5" xfId="10175"/>
    <cellStyle name="Normal 2 2 2 3 10 3" xfId="1892"/>
    <cellStyle name="Normal 2 2 2 3 10 3 2" xfId="6374"/>
    <cellStyle name="Normal 2 2 2 3 10 3 2 2" xfId="15404"/>
    <cellStyle name="Normal 2 2 2 3 10 3 3" xfId="10922"/>
    <cellStyle name="Normal 2 2 2 3 10 4" xfId="3386"/>
    <cellStyle name="Normal 2 2 2 3 10 4 2" xfId="7868"/>
    <cellStyle name="Normal 2 2 2 3 10 4 2 2" xfId="16898"/>
    <cellStyle name="Normal 2 2 2 3 10 4 3" xfId="12416"/>
    <cellStyle name="Normal 2 2 2 3 10 5" xfId="4880"/>
    <cellStyle name="Normal 2 2 2 3 10 5 2" xfId="13910"/>
    <cellStyle name="Normal 2 2 2 3 10 6" xfId="9428"/>
    <cellStyle name="Normal 2 2 2 3 11" xfId="584"/>
    <cellStyle name="Normal 2 2 2 3 11 2" xfId="1331"/>
    <cellStyle name="Normal 2 2 2 3 11 2 2" xfId="2825"/>
    <cellStyle name="Normal 2 2 2 3 11 2 2 2" xfId="7307"/>
    <cellStyle name="Normal 2 2 2 3 11 2 2 2 2" xfId="16337"/>
    <cellStyle name="Normal 2 2 2 3 11 2 2 3" xfId="11855"/>
    <cellStyle name="Normal 2 2 2 3 11 2 3" xfId="4319"/>
    <cellStyle name="Normal 2 2 2 3 11 2 3 2" xfId="8801"/>
    <cellStyle name="Normal 2 2 2 3 11 2 3 2 2" xfId="17831"/>
    <cellStyle name="Normal 2 2 2 3 11 2 3 3" xfId="13349"/>
    <cellStyle name="Normal 2 2 2 3 11 2 4" xfId="5813"/>
    <cellStyle name="Normal 2 2 2 3 11 2 4 2" xfId="14843"/>
    <cellStyle name="Normal 2 2 2 3 11 2 5" xfId="10361"/>
    <cellStyle name="Normal 2 2 2 3 11 3" xfId="2078"/>
    <cellStyle name="Normal 2 2 2 3 11 3 2" xfId="6560"/>
    <cellStyle name="Normal 2 2 2 3 11 3 2 2" xfId="15590"/>
    <cellStyle name="Normal 2 2 2 3 11 3 3" xfId="11108"/>
    <cellStyle name="Normal 2 2 2 3 11 4" xfId="3572"/>
    <cellStyle name="Normal 2 2 2 3 11 4 2" xfId="8054"/>
    <cellStyle name="Normal 2 2 2 3 11 4 2 2" xfId="17084"/>
    <cellStyle name="Normal 2 2 2 3 11 4 3" xfId="12602"/>
    <cellStyle name="Normal 2 2 2 3 11 5" xfId="5066"/>
    <cellStyle name="Normal 2 2 2 3 11 5 2" xfId="14096"/>
    <cellStyle name="Normal 2 2 2 3 11 6" xfId="9614"/>
    <cellStyle name="Normal 2 2 2 3 12" xfId="771"/>
    <cellStyle name="Normal 2 2 2 3 12 2" xfId="2265"/>
    <cellStyle name="Normal 2 2 2 3 12 2 2" xfId="6747"/>
    <cellStyle name="Normal 2 2 2 3 12 2 2 2" xfId="15777"/>
    <cellStyle name="Normal 2 2 2 3 12 2 3" xfId="11295"/>
    <cellStyle name="Normal 2 2 2 3 12 3" xfId="3759"/>
    <cellStyle name="Normal 2 2 2 3 12 3 2" xfId="8241"/>
    <cellStyle name="Normal 2 2 2 3 12 3 2 2" xfId="17271"/>
    <cellStyle name="Normal 2 2 2 3 12 3 3" xfId="12789"/>
    <cellStyle name="Normal 2 2 2 3 12 4" xfId="5253"/>
    <cellStyle name="Normal 2 2 2 3 12 4 2" xfId="14283"/>
    <cellStyle name="Normal 2 2 2 3 12 5" xfId="9801"/>
    <cellStyle name="Normal 2 2 2 3 13" xfId="1520"/>
    <cellStyle name="Normal 2 2 2 3 13 2" xfId="6002"/>
    <cellStyle name="Normal 2 2 2 3 13 2 2" xfId="15032"/>
    <cellStyle name="Normal 2 2 2 3 13 3" xfId="10550"/>
    <cellStyle name="Normal 2 2 2 3 14" xfId="3014"/>
    <cellStyle name="Normal 2 2 2 3 14 2" xfId="7496"/>
    <cellStyle name="Normal 2 2 2 3 14 2 2" xfId="16526"/>
    <cellStyle name="Normal 2 2 2 3 14 3" xfId="12044"/>
    <cellStyle name="Normal 2 2 2 3 15" xfId="4508"/>
    <cellStyle name="Normal 2 2 2 3 15 2" xfId="13538"/>
    <cellStyle name="Normal 2 2 2 3 16" xfId="9056"/>
    <cellStyle name="Normal 2 2 2 3 2" xfId="49"/>
    <cellStyle name="Normal 2 2 2 3 2 2" xfId="235"/>
    <cellStyle name="Normal 2 2 2 3 2 2 2" xfId="980"/>
    <cellStyle name="Normal 2 2 2 3 2 2 2 2" xfId="2474"/>
    <cellStyle name="Normal 2 2 2 3 2 2 2 2 2" xfId="6956"/>
    <cellStyle name="Normal 2 2 2 3 2 2 2 2 2 2" xfId="15986"/>
    <cellStyle name="Normal 2 2 2 3 2 2 2 2 3" xfId="11504"/>
    <cellStyle name="Normal 2 2 2 3 2 2 2 3" xfId="3968"/>
    <cellStyle name="Normal 2 2 2 3 2 2 2 3 2" xfId="8450"/>
    <cellStyle name="Normal 2 2 2 3 2 2 2 3 2 2" xfId="17480"/>
    <cellStyle name="Normal 2 2 2 3 2 2 2 3 3" xfId="12998"/>
    <cellStyle name="Normal 2 2 2 3 2 2 2 4" xfId="5462"/>
    <cellStyle name="Normal 2 2 2 3 2 2 2 4 2" xfId="14492"/>
    <cellStyle name="Normal 2 2 2 3 2 2 2 5" xfId="10010"/>
    <cellStyle name="Normal 2 2 2 3 2 2 3" xfId="1729"/>
    <cellStyle name="Normal 2 2 2 3 2 2 3 2" xfId="6211"/>
    <cellStyle name="Normal 2 2 2 3 2 2 3 2 2" xfId="15241"/>
    <cellStyle name="Normal 2 2 2 3 2 2 3 3" xfId="10759"/>
    <cellStyle name="Normal 2 2 2 3 2 2 4" xfId="3223"/>
    <cellStyle name="Normal 2 2 2 3 2 2 4 2" xfId="7705"/>
    <cellStyle name="Normal 2 2 2 3 2 2 4 2 2" xfId="16735"/>
    <cellStyle name="Normal 2 2 2 3 2 2 4 3" xfId="12253"/>
    <cellStyle name="Normal 2 2 2 3 2 2 5" xfId="4717"/>
    <cellStyle name="Normal 2 2 2 3 2 2 5 2" xfId="13747"/>
    <cellStyle name="Normal 2 2 2 3 2 2 6" xfId="9265"/>
    <cellStyle name="Normal 2 2 2 3 2 3" xfId="421"/>
    <cellStyle name="Normal 2 2 2 3 2 3 2" xfId="1168"/>
    <cellStyle name="Normal 2 2 2 3 2 3 2 2" xfId="2662"/>
    <cellStyle name="Normal 2 2 2 3 2 3 2 2 2" xfId="7144"/>
    <cellStyle name="Normal 2 2 2 3 2 3 2 2 2 2" xfId="16174"/>
    <cellStyle name="Normal 2 2 2 3 2 3 2 2 3" xfId="11692"/>
    <cellStyle name="Normal 2 2 2 3 2 3 2 3" xfId="4156"/>
    <cellStyle name="Normal 2 2 2 3 2 3 2 3 2" xfId="8638"/>
    <cellStyle name="Normal 2 2 2 3 2 3 2 3 2 2" xfId="17668"/>
    <cellStyle name="Normal 2 2 2 3 2 3 2 3 3" xfId="13186"/>
    <cellStyle name="Normal 2 2 2 3 2 3 2 4" xfId="5650"/>
    <cellStyle name="Normal 2 2 2 3 2 3 2 4 2" xfId="14680"/>
    <cellStyle name="Normal 2 2 2 3 2 3 2 5" xfId="10198"/>
    <cellStyle name="Normal 2 2 2 3 2 3 3" xfId="1915"/>
    <cellStyle name="Normal 2 2 2 3 2 3 3 2" xfId="6397"/>
    <cellStyle name="Normal 2 2 2 3 2 3 3 2 2" xfId="15427"/>
    <cellStyle name="Normal 2 2 2 3 2 3 3 3" xfId="10945"/>
    <cellStyle name="Normal 2 2 2 3 2 3 4" xfId="3409"/>
    <cellStyle name="Normal 2 2 2 3 2 3 4 2" xfId="7891"/>
    <cellStyle name="Normal 2 2 2 3 2 3 4 2 2" xfId="16921"/>
    <cellStyle name="Normal 2 2 2 3 2 3 4 3" xfId="12439"/>
    <cellStyle name="Normal 2 2 2 3 2 3 5" xfId="4903"/>
    <cellStyle name="Normal 2 2 2 3 2 3 5 2" xfId="13933"/>
    <cellStyle name="Normal 2 2 2 3 2 3 6" xfId="9451"/>
    <cellStyle name="Normal 2 2 2 3 2 4" xfId="607"/>
    <cellStyle name="Normal 2 2 2 3 2 4 2" xfId="1354"/>
    <cellStyle name="Normal 2 2 2 3 2 4 2 2" xfId="2848"/>
    <cellStyle name="Normal 2 2 2 3 2 4 2 2 2" xfId="7330"/>
    <cellStyle name="Normal 2 2 2 3 2 4 2 2 2 2" xfId="16360"/>
    <cellStyle name="Normal 2 2 2 3 2 4 2 2 3" xfId="11878"/>
    <cellStyle name="Normal 2 2 2 3 2 4 2 3" xfId="4342"/>
    <cellStyle name="Normal 2 2 2 3 2 4 2 3 2" xfId="8824"/>
    <cellStyle name="Normal 2 2 2 3 2 4 2 3 2 2" xfId="17854"/>
    <cellStyle name="Normal 2 2 2 3 2 4 2 3 3" xfId="13372"/>
    <cellStyle name="Normal 2 2 2 3 2 4 2 4" xfId="5836"/>
    <cellStyle name="Normal 2 2 2 3 2 4 2 4 2" xfId="14866"/>
    <cellStyle name="Normal 2 2 2 3 2 4 2 5" xfId="10384"/>
    <cellStyle name="Normal 2 2 2 3 2 4 3" xfId="2101"/>
    <cellStyle name="Normal 2 2 2 3 2 4 3 2" xfId="6583"/>
    <cellStyle name="Normal 2 2 2 3 2 4 3 2 2" xfId="15613"/>
    <cellStyle name="Normal 2 2 2 3 2 4 3 3" xfId="11131"/>
    <cellStyle name="Normal 2 2 2 3 2 4 4" xfId="3595"/>
    <cellStyle name="Normal 2 2 2 3 2 4 4 2" xfId="8077"/>
    <cellStyle name="Normal 2 2 2 3 2 4 4 2 2" xfId="17107"/>
    <cellStyle name="Normal 2 2 2 3 2 4 4 3" xfId="12625"/>
    <cellStyle name="Normal 2 2 2 3 2 4 5" xfId="5089"/>
    <cellStyle name="Normal 2 2 2 3 2 4 5 2" xfId="14119"/>
    <cellStyle name="Normal 2 2 2 3 2 4 6" xfId="9637"/>
    <cellStyle name="Normal 2 2 2 3 2 5" xfId="794"/>
    <cellStyle name="Normal 2 2 2 3 2 5 2" xfId="2288"/>
    <cellStyle name="Normal 2 2 2 3 2 5 2 2" xfId="6770"/>
    <cellStyle name="Normal 2 2 2 3 2 5 2 2 2" xfId="15800"/>
    <cellStyle name="Normal 2 2 2 3 2 5 2 3" xfId="11318"/>
    <cellStyle name="Normal 2 2 2 3 2 5 3" xfId="3782"/>
    <cellStyle name="Normal 2 2 2 3 2 5 3 2" xfId="8264"/>
    <cellStyle name="Normal 2 2 2 3 2 5 3 2 2" xfId="17294"/>
    <cellStyle name="Normal 2 2 2 3 2 5 3 3" xfId="12812"/>
    <cellStyle name="Normal 2 2 2 3 2 5 4" xfId="5276"/>
    <cellStyle name="Normal 2 2 2 3 2 5 4 2" xfId="14306"/>
    <cellStyle name="Normal 2 2 2 3 2 5 5" xfId="9824"/>
    <cellStyle name="Normal 2 2 2 3 2 6" xfId="1543"/>
    <cellStyle name="Normal 2 2 2 3 2 6 2" xfId="6025"/>
    <cellStyle name="Normal 2 2 2 3 2 6 2 2" xfId="15055"/>
    <cellStyle name="Normal 2 2 2 3 2 6 3" xfId="10573"/>
    <cellStyle name="Normal 2 2 2 3 2 7" xfId="3037"/>
    <cellStyle name="Normal 2 2 2 3 2 7 2" xfId="7519"/>
    <cellStyle name="Normal 2 2 2 3 2 7 2 2" xfId="16549"/>
    <cellStyle name="Normal 2 2 2 3 2 7 3" xfId="12067"/>
    <cellStyle name="Normal 2 2 2 3 2 8" xfId="4531"/>
    <cellStyle name="Normal 2 2 2 3 2 8 2" xfId="13561"/>
    <cellStyle name="Normal 2 2 2 3 2 9" xfId="9079"/>
    <cellStyle name="Normal 2 2 2 3 3" xfId="72"/>
    <cellStyle name="Normal 2 2 2 3 3 2" xfId="258"/>
    <cellStyle name="Normal 2 2 2 3 3 2 2" xfId="1003"/>
    <cellStyle name="Normal 2 2 2 3 3 2 2 2" xfId="2497"/>
    <cellStyle name="Normal 2 2 2 3 3 2 2 2 2" xfId="6979"/>
    <cellStyle name="Normal 2 2 2 3 3 2 2 2 2 2" xfId="16009"/>
    <cellStyle name="Normal 2 2 2 3 3 2 2 2 3" xfId="11527"/>
    <cellStyle name="Normal 2 2 2 3 3 2 2 3" xfId="3991"/>
    <cellStyle name="Normal 2 2 2 3 3 2 2 3 2" xfId="8473"/>
    <cellStyle name="Normal 2 2 2 3 3 2 2 3 2 2" xfId="17503"/>
    <cellStyle name="Normal 2 2 2 3 3 2 2 3 3" xfId="13021"/>
    <cellStyle name="Normal 2 2 2 3 3 2 2 4" xfId="5485"/>
    <cellStyle name="Normal 2 2 2 3 3 2 2 4 2" xfId="14515"/>
    <cellStyle name="Normal 2 2 2 3 3 2 2 5" xfId="10033"/>
    <cellStyle name="Normal 2 2 2 3 3 2 3" xfId="1752"/>
    <cellStyle name="Normal 2 2 2 3 3 2 3 2" xfId="6234"/>
    <cellStyle name="Normal 2 2 2 3 3 2 3 2 2" xfId="15264"/>
    <cellStyle name="Normal 2 2 2 3 3 2 3 3" xfId="10782"/>
    <cellStyle name="Normal 2 2 2 3 3 2 4" xfId="3246"/>
    <cellStyle name="Normal 2 2 2 3 3 2 4 2" xfId="7728"/>
    <cellStyle name="Normal 2 2 2 3 3 2 4 2 2" xfId="16758"/>
    <cellStyle name="Normal 2 2 2 3 3 2 4 3" xfId="12276"/>
    <cellStyle name="Normal 2 2 2 3 3 2 5" xfId="4740"/>
    <cellStyle name="Normal 2 2 2 3 3 2 5 2" xfId="13770"/>
    <cellStyle name="Normal 2 2 2 3 3 2 6" xfId="9288"/>
    <cellStyle name="Normal 2 2 2 3 3 3" xfId="444"/>
    <cellStyle name="Normal 2 2 2 3 3 3 2" xfId="1191"/>
    <cellStyle name="Normal 2 2 2 3 3 3 2 2" xfId="2685"/>
    <cellStyle name="Normal 2 2 2 3 3 3 2 2 2" xfId="7167"/>
    <cellStyle name="Normal 2 2 2 3 3 3 2 2 2 2" xfId="16197"/>
    <cellStyle name="Normal 2 2 2 3 3 3 2 2 3" xfId="11715"/>
    <cellStyle name="Normal 2 2 2 3 3 3 2 3" xfId="4179"/>
    <cellStyle name="Normal 2 2 2 3 3 3 2 3 2" xfId="8661"/>
    <cellStyle name="Normal 2 2 2 3 3 3 2 3 2 2" xfId="17691"/>
    <cellStyle name="Normal 2 2 2 3 3 3 2 3 3" xfId="13209"/>
    <cellStyle name="Normal 2 2 2 3 3 3 2 4" xfId="5673"/>
    <cellStyle name="Normal 2 2 2 3 3 3 2 4 2" xfId="14703"/>
    <cellStyle name="Normal 2 2 2 3 3 3 2 5" xfId="10221"/>
    <cellStyle name="Normal 2 2 2 3 3 3 3" xfId="1938"/>
    <cellStyle name="Normal 2 2 2 3 3 3 3 2" xfId="6420"/>
    <cellStyle name="Normal 2 2 2 3 3 3 3 2 2" xfId="15450"/>
    <cellStyle name="Normal 2 2 2 3 3 3 3 3" xfId="10968"/>
    <cellStyle name="Normal 2 2 2 3 3 3 4" xfId="3432"/>
    <cellStyle name="Normal 2 2 2 3 3 3 4 2" xfId="7914"/>
    <cellStyle name="Normal 2 2 2 3 3 3 4 2 2" xfId="16944"/>
    <cellStyle name="Normal 2 2 2 3 3 3 4 3" xfId="12462"/>
    <cellStyle name="Normal 2 2 2 3 3 3 5" xfId="4926"/>
    <cellStyle name="Normal 2 2 2 3 3 3 5 2" xfId="13956"/>
    <cellStyle name="Normal 2 2 2 3 3 3 6" xfId="9474"/>
    <cellStyle name="Normal 2 2 2 3 3 4" xfId="630"/>
    <cellStyle name="Normal 2 2 2 3 3 4 2" xfId="1377"/>
    <cellStyle name="Normal 2 2 2 3 3 4 2 2" xfId="2871"/>
    <cellStyle name="Normal 2 2 2 3 3 4 2 2 2" xfId="7353"/>
    <cellStyle name="Normal 2 2 2 3 3 4 2 2 2 2" xfId="16383"/>
    <cellStyle name="Normal 2 2 2 3 3 4 2 2 3" xfId="11901"/>
    <cellStyle name="Normal 2 2 2 3 3 4 2 3" xfId="4365"/>
    <cellStyle name="Normal 2 2 2 3 3 4 2 3 2" xfId="8847"/>
    <cellStyle name="Normal 2 2 2 3 3 4 2 3 2 2" xfId="17877"/>
    <cellStyle name="Normal 2 2 2 3 3 4 2 3 3" xfId="13395"/>
    <cellStyle name="Normal 2 2 2 3 3 4 2 4" xfId="5859"/>
    <cellStyle name="Normal 2 2 2 3 3 4 2 4 2" xfId="14889"/>
    <cellStyle name="Normal 2 2 2 3 3 4 2 5" xfId="10407"/>
    <cellStyle name="Normal 2 2 2 3 3 4 3" xfId="2124"/>
    <cellStyle name="Normal 2 2 2 3 3 4 3 2" xfId="6606"/>
    <cellStyle name="Normal 2 2 2 3 3 4 3 2 2" xfId="15636"/>
    <cellStyle name="Normal 2 2 2 3 3 4 3 3" xfId="11154"/>
    <cellStyle name="Normal 2 2 2 3 3 4 4" xfId="3618"/>
    <cellStyle name="Normal 2 2 2 3 3 4 4 2" xfId="8100"/>
    <cellStyle name="Normal 2 2 2 3 3 4 4 2 2" xfId="17130"/>
    <cellStyle name="Normal 2 2 2 3 3 4 4 3" xfId="12648"/>
    <cellStyle name="Normal 2 2 2 3 3 4 5" xfId="5112"/>
    <cellStyle name="Normal 2 2 2 3 3 4 5 2" xfId="14142"/>
    <cellStyle name="Normal 2 2 2 3 3 4 6" xfId="9660"/>
    <cellStyle name="Normal 2 2 2 3 3 5" xfId="817"/>
    <cellStyle name="Normal 2 2 2 3 3 5 2" xfId="2311"/>
    <cellStyle name="Normal 2 2 2 3 3 5 2 2" xfId="6793"/>
    <cellStyle name="Normal 2 2 2 3 3 5 2 2 2" xfId="15823"/>
    <cellStyle name="Normal 2 2 2 3 3 5 2 3" xfId="11341"/>
    <cellStyle name="Normal 2 2 2 3 3 5 3" xfId="3805"/>
    <cellStyle name="Normal 2 2 2 3 3 5 3 2" xfId="8287"/>
    <cellStyle name="Normal 2 2 2 3 3 5 3 2 2" xfId="17317"/>
    <cellStyle name="Normal 2 2 2 3 3 5 3 3" xfId="12835"/>
    <cellStyle name="Normal 2 2 2 3 3 5 4" xfId="5299"/>
    <cellStyle name="Normal 2 2 2 3 3 5 4 2" xfId="14329"/>
    <cellStyle name="Normal 2 2 2 3 3 5 5" xfId="9847"/>
    <cellStyle name="Normal 2 2 2 3 3 6" xfId="1566"/>
    <cellStyle name="Normal 2 2 2 3 3 6 2" xfId="6048"/>
    <cellStyle name="Normal 2 2 2 3 3 6 2 2" xfId="15078"/>
    <cellStyle name="Normal 2 2 2 3 3 6 3" xfId="10596"/>
    <cellStyle name="Normal 2 2 2 3 3 7" xfId="3060"/>
    <cellStyle name="Normal 2 2 2 3 3 7 2" xfId="7542"/>
    <cellStyle name="Normal 2 2 2 3 3 7 2 2" xfId="16572"/>
    <cellStyle name="Normal 2 2 2 3 3 7 3" xfId="12090"/>
    <cellStyle name="Normal 2 2 2 3 3 8" xfId="4554"/>
    <cellStyle name="Normal 2 2 2 3 3 8 2" xfId="13584"/>
    <cellStyle name="Normal 2 2 2 3 3 9" xfId="9102"/>
    <cellStyle name="Normal 2 2 2 3 4" xfId="96"/>
    <cellStyle name="Normal 2 2 2 3 4 2" xfId="282"/>
    <cellStyle name="Normal 2 2 2 3 4 2 2" xfId="1026"/>
    <cellStyle name="Normal 2 2 2 3 4 2 2 2" xfId="2520"/>
    <cellStyle name="Normal 2 2 2 3 4 2 2 2 2" xfId="7002"/>
    <cellStyle name="Normal 2 2 2 3 4 2 2 2 2 2" xfId="16032"/>
    <cellStyle name="Normal 2 2 2 3 4 2 2 2 3" xfId="11550"/>
    <cellStyle name="Normal 2 2 2 3 4 2 2 3" xfId="4014"/>
    <cellStyle name="Normal 2 2 2 3 4 2 2 3 2" xfId="8496"/>
    <cellStyle name="Normal 2 2 2 3 4 2 2 3 2 2" xfId="17526"/>
    <cellStyle name="Normal 2 2 2 3 4 2 2 3 3" xfId="13044"/>
    <cellStyle name="Normal 2 2 2 3 4 2 2 4" xfId="5508"/>
    <cellStyle name="Normal 2 2 2 3 4 2 2 4 2" xfId="14538"/>
    <cellStyle name="Normal 2 2 2 3 4 2 2 5" xfId="10056"/>
    <cellStyle name="Normal 2 2 2 3 4 2 3" xfId="1776"/>
    <cellStyle name="Normal 2 2 2 3 4 2 3 2" xfId="6258"/>
    <cellStyle name="Normal 2 2 2 3 4 2 3 2 2" xfId="15288"/>
    <cellStyle name="Normal 2 2 2 3 4 2 3 3" xfId="10806"/>
    <cellStyle name="Normal 2 2 2 3 4 2 4" xfId="3270"/>
    <cellStyle name="Normal 2 2 2 3 4 2 4 2" xfId="7752"/>
    <cellStyle name="Normal 2 2 2 3 4 2 4 2 2" xfId="16782"/>
    <cellStyle name="Normal 2 2 2 3 4 2 4 3" xfId="12300"/>
    <cellStyle name="Normal 2 2 2 3 4 2 5" xfId="4764"/>
    <cellStyle name="Normal 2 2 2 3 4 2 5 2" xfId="13794"/>
    <cellStyle name="Normal 2 2 2 3 4 2 6" xfId="9312"/>
    <cellStyle name="Normal 2 2 2 3 4 3" xfId="468"/>
    <cellStyle name="Normal 2 2 2 3 4 3 2" xfId="1215"/>
    <cellStyle name="Normal 2 2 2 3 4 3 2 2" xfId="2709"/>
    <cellStyle name="Normal 2 2 2 3 4 3 2 2 2" xfId="7191"/>
    <cellStyle name="Normal 2 2 2 3 4 3 2 2 2 2" xfId="16221"/>
    <cellStyle name="Normal 2 2 2 3 4 3 2 2 3" xfId="11739"/>
    <cellStyle name="Normal 2 2 2 3 4 3 2 3" xfId="4203"/>
    <cellStyle name="Normal 2 2 2 3 4 3 2 3 2" xfId="8685"/>
    <cellStyle name="Normal 2 2 2 3 4 3 2 3 2 2" xfId="17715"/>
    <cellStyle name="Normal 2 2 2 3 4 3 2 3 3" xfId="13233"/>
    <cellStyle name="Normal 2 2 2 3 4 3 2 4" xfId="5697"/>
    <cellStyle name="Normal 2 2 2 3 4 3 2 4 2" xfId="14727"/>
    <cellStyle name="Normal 2 2 2 3 4 3 2 5" xfId="10245"/>
    <cellStyle name="Normal 2 2 2 3 4 3 3" xfId="1962"/>
    <cellStyle name="Normal 2 2 2 3 4 3 3 2" xfId="6444"/>
    <cellStyle name="Normal 2 2 2 3 4 3 3 2 2" xfId="15474"/>
    <cellStyle name="Normal 2 2 2 3 4 3 3 3" xfId="10992"/>
    <cellStyle name="Normal 2 2 2 3 4 3 4" xfId="3456"/>
    <cellStyle name="Normal 2 2 2 3 4 3 4 2" xfId="7938"/>
    <cellStyle name="Normal 2 2 2 3 4 3 4 2 2" xfId="16968"/>
    <cellStyle name="Normal 2 2 2 3 4 3 4 3" xfId="12486"/>
    <cellStyle name="Normal 2 2 2 3 4 3 5" xfId="4950"/>
    <cellStyle name="Normal 2 2 2 3 4 3 5 2" xfId="13980"/>
    <cellStyle name="Normal 2 2 2 3 4 3 6" xfId="9498"/>
    <cellStyle name="Normal 2 2 2 3 4 4" xfId="654"/>
    <cellStyle name="Normal 2 2 2 3 4 4 2" xfId="1401"/>
    <cellStyle name="Normal 2 2 2 3 4 4 2 2" xfId="2895"/>
    <cellStyle name="Normal 2 2 2 3 4 4 2 2 2" xfId="7377"/>
    <cellStyle name="Normal 2 2 2 3 4 4 2 2 2 2" xfId="16407"/>
    <cellStyle name="Normal 2 2 2 3 4 4 2 2 3" xfId="11925"/>
    <cellStyle name="Normal 2 2 2 3 4 4 2 3" xfId="4389"/>
    <cellStyle name="Normal 2 2 2 3 4 4 2 3 2" xfId="8871"/>
    <cellStyle name="Normal 2 2 2 3 4 4 2 3 2 2" xfId="17901"/>
    <cellStyle name="Normal 2 2 2 3 4 4 2 3 3" xfId="13419"/>
    <cellStyle name="Normal 2 2 2 3 4 4 2 4" xfId="5883"/>
    <cellStyle name="Normal 2 2 2 3 4 4 2 4 2" xfId="14913"/>
    <cellStyle name="Normal 2 2 2 3 4 4 2 5" xfId="10431"/>
    <cellStyle name="Normal 2 2 2 3 4 4 3" xfId="2148"/>
    <cellStyle name="Normal 2 2 2 3 4 4 3 2" xfId="6630"/>
    <cellStyle name="Normal 2 2 2 3 4 4 3 2 2" xfId="15660"/>
    <cellStyle name="Normal 2 2 2 3 4 4 3 3" xfId="11178"/>
    <cellStyle name="Normal 2 2 2 3 4 4 4" xfId="3642"/>
    <cellStyle name="Normal 2 2 2 3 4 4 4 2" xfId="8124"/>
    <cellStyle name="Normal 2 2 2 3 4 4 4 2 2" xfId="17154"/>
    <cellStyle name="Normal 2 2 2 3 4 4 4 3" xfId="12672"/>
    <cellStyle name="Normal 2 2 2 3 4 4 5" xfId="5136"/>
    <cellStyle name="Normal 2 2 2 3 4 4 5 2" xfId="14166"/>
    <cellStyle name="Normal 2 2 2 3 4 4 6" xfId="9684"/>
    <cellStyle name="Normal 2 2 2 3 4 5" xfId="841"/>
    <cellStyle name="Normal 2 2 2 3 4 5 2" xfId="2335"/>
    <cellStyle name="Normal 2 2 2 3 4 5 2 2" xfId="6817"/>
    <cellStyle name="Normal 2 2 2 3 4 5 2 2 2" xfId="15847"/>
    <cellStyle name="Normal 2 2 2 3 4 5 2 3" xfId="11365"/>
    <cellStyle name="Normal 2 2 2 3 4 5 3" xfId="3829"/>
    <cellStyle name="Normal 2 2 2 3 4 5 3 2" xfId="8311"/>
    <cellStyle name="Normal 2 2 2 3 4 5 3 2 2" xfId="17341"/>
    <cellStyle name="Normal 2 2 2 3 4 5 3 3" xfId="12859"/>
    <cellStyle name="Normal 2 2 2 3 4 5 4" xfId="5323"/>
    <cellStyle name="Normal 2 2 2 3 4 5 4 2" xfId="14353"/>
    <cellStyle name="Normal 2 2 2 3 4 5 5" xfId="9871"/>
    <cellStyle name="Normal 2 2 2 3 4 6" xfId="1590"/>
    <cellStyle name="Normal 2 2 2 3 4 6 2" xfId="6072"/>
    <cellStyle name="Normal 2 2 2 3 4 6 2 2" xfId="15102"/>
    <cellStyle name="Normal 2 2 2 3 4 6 3" xfId="10620"/>
    <cellStyle name="Normal 2 2 2 3 4 7" xfId="3084"/>
    <cellStyle name="Normal 2 2 2 3 4 7 2" xfId="7566"/>
    <cellStyle name="Normal 2 2 2 3 4 7 2 2" xfId="16596"/>
    <cellStyle name="Normal 2 2 2 3 4 7 3" xfId="12114"/>
    <cellStyle name="Normal 2 2 2 3 4 8" xfId="4578"/>
    <cellStyle name="Normal 2 2 2 3 4 8 2" xfId="13608"/>
    <cellStyle name="Normal 2 2 2 3 4 9" xfId="9126"/>
    <cellStyle name="Normal 2 2 2 3 5" xfId="104"/>
    <cellStyle name="Normal 2 2 2 3 5 2" xfId="290"/>
    <cellStyle name="Normal 2 2 2 3 5 2 2" xfId="1033"/>
    <cellStyle name="Normal 2 2 2 3 5 2 2 2" xfId="2527"/>
    <cellStyle name="Normal 2 2 2 3 5 2 2 2 2" xfId="7009"/>
    <cellStyle name="Normal 2 2 2 3 5 2 2 2 2 2" xfId="16039"/>
    <cellStyle name="Normal 2 2 2 3 5 2 2 2 3" xfId="11557"/>
    <cellStyle name="Normal 2 2 2 3 5 2 2 3" xfId="4021"/>
    <cellStyle name="Normal 2 2 2 3 5 2 2 3 2" xfId="8503"/>
    <cellStyle name="Normal 2 2 2 3 5 2 2 3 2 2" xfId="17533"/>
    <cellStyle name="Normal 2 2 2 3 5 2 2 3 3" xfId="13051"/>
    <cellStyle name="Normal 2 2 2 3 5 2 2 4" xfId="5515"/>
    <cellStyle name="Normal 2 2 2 3 5 2 2 4 2" xfId="14545"/>
    <cellStyle name="Normal 2 2 2 3 5 2 2 5" xfId="10063"/>
    <cellStyle name="Normal 2 2 2 3 5 2 3" xfId="1784"/>
    <cellStyle name="Normal 2 2 2 3 5 2 3 2" xfId="6266"/>
    <cellStyle name="Normal 2 2 2 3 5 2 3 2 2" xfId="15296"/>
    <cellStyle name="Normal 2 2 2 3 5 2 3 3" xfId="10814"/>
    <cellStyle name="Normal 2 2 2 3 5 2 4" xfId="3278"/>
    <cellStyle name="Normal 2 2 2 3 5 2 4 2" xfId="7760"/>
    <cellStyle name="Normal 2 2 2 3 5 2 4 2 2" xfId="16790"/>
    <cellStyle name="Normal 2 2 2 3 5 2 4 3" xfId="12308"/>
    <cellStyle name="Normal 2 2 2 3 5 2 5" xfId="4772"/>
    <cellStyle name="Normal 2 2 2 3 5 2 5 2" xfId="13802"/>
    <cellStyle name="Normal 2 2 2 3 5 2 6" xfId="9320"/>
    <cellStyle name="Normal 2 2 2 3 5 3" xfId="476"/>
    <cellStyle name="Normal 2 2 2 3 5 3 2" xfId="1223"/>
    <cellStyle name="Normal 2 2 2 3 5 3 2 2" xfId="2717"/>
    <cellStyle name="Normal 2 2 2 3 5 3 2 2 2" xfId="7199"/>
    <cellStyle name="Normal 2 2 2 3 5 3 2 2 2 2" xfId="16229"/>
    <cellStyle name="Normal 2 2 2 3 5 3 2 2 3" xfId="11747"/>
    <cellStyle name="Normal 2 2 2 3 5 3 2 3" xfId="4211"/>
    <cellStyle name="Normal 2 2 2 3 5 3 2 3 2" xfId="8693"/>
    <cellStyle name="Normal 2 2 2 3 5 3 2 3 2 2" xfId="17723"/>
    <cellStyle name="Normal 2 2 2 3 5 3 2 3 3" xfId="13241"/>
    <cellStyle name="Normal 2 2 2 3 5 3 2 4" xfId="5705"/>
    <cellStyle name="Normal 2 2 2 3 5 3 2 4 2" xfId="14735"/>
    <cellStyle name="Normal 2 2 2 3 5 3 2 5" xfId="10253"/>
    <cellStyle name="Normal 2 2 2 3 5 3 3" xfId="1970"/>
    <cellStyle name="Normal 2 2 2 3 5 3 3 2" xfId="6452"/>
    <cellStyle name="Normal 2 2 2 3 5 3 3 2 2" xfId="15482"/>
    <cellStyle name="Normal 2 2 2 3 5 3 3 3" xfId="11000"/>
    <cellStyle name="Normal 2 2 2 3 5 3 4" xfId="3464"/>
    <cellStyle name="Normal 2 2 2 3 5 3 4 2" xfId="7946"/>
    <cellStyle name="Normal 2 2 2 3 5 3 4 2 2" xfId="16976"/>
    <cellStyle name="Normal 2 2 2 3 5 3 4 3" xfId="12494"/>
    <cellStyle name="Normal 2 2 2 3 5 3 5" xfId="4958"/>
    <cellStyle name="Normal 2 2 2 3 5 3 5 2" xfId="13988"/>
    <cellStyle name="Normal 2 2 2 3 5 3 6" xfId="9506"/>
    <cellStyle name="Normal 2 2 2 3 5 4" xfId="662"/>
    <cellStyle name="Normal 2 2 2 3 5 4 2" xfId="1409"/>
    <cellStyle name="Normal 2 2 2 3 5 4 2 2" xfId="2903"/>
    <cellStyle name="Normal 2 2 2 3 5 4 2 2 2" xfId="7385"/>
    <cellStyle name="Normal 2 2 2 3 5 4 2 2 2 2" xfId="16415"/>
    <cellStyle name="Normal 2 2 2 3 5 4 2 2 3" xfId="11933"/>
    <cellStyle name="Normal 2 2 2 3 5 4 2 3" xfId="4397"/>
    <cellStyle name="Normal 2 2 2 3 5 4 2 3 2" xfId="8879"/>
    <cellStyle name="Normal 2 2 2 3 5 4 2 3 2 2" xfId="17909"/>
    <cellStyle name="Normal 2 2 2 3 5 4 2 3 3" xfId="13427"/>
    <cellStyle name="Normal 2 2 2 3 5 4 2 4" xfId="5891"/>
    <cellStyle name="Normal 2 2 2 3 5 4 2 4 2" xfId="14921"/>
    <cellStyle name="Normal 2 2 2 3 5 4 2 5" xfId="10439"/>
    <cellStyle name="Normal 2 2 2 3 5 4 3" xfId="2156"/>
    <cellStyle name="Normal 2 2 2 3 5 4 3 2" xfId="6638"/>
    <cellStyle name="Normal 2 2 2 3 5 4 3 2 2" xfId="15668"/>
    <cellStyle name="Normal 2 2 2 3 5 4 3 3" xfId="11186"/>
    <cellStyle name="Normal 2 2 2 3 5 4 4" xfId="3650"/>
    <cellStyle name="Normal 2 2 2 3 5 4 4 2" xfId="8132"/>
    <cellStyle name="Normal 2 2 2 3 5 4 4 2 2" xfId="17162"/>
    <cellStyle name="Normal 2 2 2 3 5 4 4 3" xfId="12680"/>
    <cellStyle name="Normal 2 2 2 3 5 4 5" xfId="5144"/>
    <cellStyle name="Normal 2 2 2 3 5 4 5 2" xfId="14174"/>
    <cellStyle name="Normal 2 2 2 3 5 4 6" xfId="9692"/>
    <cellStyle name="Normal 2 2 2 3 5 5" xfId="849"/>
    <cellStyle name="Normal 2 2 2 3 5 5 2" xfId="2343"/>
    <cellStyle name="Normal 2 2 2 3 5 5 2 2" xfId="6825"/>
    <cellStyle name="Normal 2 2 2 3 5 5 2 2 2" xfId="15855"/>
    <cellStyle name="Normal 2 2 2 3 5 5 2 3" xfId="11373"/>
    <cellStyle name="Normal 2 2 2 3 5 5 3" xfId="3837"/>
    <cellStyle name="Normal 2 2 2 3 5 5 3 2" xfId="8319"/>
    <cellStyle name="Normal 2 2 2 3 5 5 3 2 2" xfId="17349"/>
    <cellStyle name="Normal 2 2 2 3 5 5 3 3" xfId="12867"/>
    <cellStyle name="Normal 2 2 2 3 5 5 4" xfId="5331"/>
    <cellStyle name="Normal 2 2 2 3 5 5 4 2" xfId="14361"/>
    <cellStyle name="Normal 2 2 2 3 5 5 5" xfId="9879"/>
    <cellStyle name="Normal 2 2 2 3 5 6" xfId="1598"/>
    <cellStyle name="Normal 2 2 2 3 5 6 2" xfId="6080"/>
    <cellStyle name="Normal 2 2 2 3 5 6 2 2" xfId="15110"/>
    <cellStyle name="Normal 2 2 2 3 5 6 3" xfId="10628"/>
    <cellStyle name="Normal 2 2 2 3 5 7" xfId="3092"/>
    <cellStyle name="Normal 2 2 2 3 5 7 2" xfId="7574"/>
    <cellStyle name="Normal 2 2 2 3 5 7 2 2" xfId="16604"/>
    <cellStyle name="Normal 2 2 2 3 5 7 3" xfId="12122"/>
    <cellStyle name="Normal 2 2 2 3 5 8" xfId="4586"/>
    <cellStyle name="Normal 2 2 2 3 5 8 2" xfId="13616"/>
    <cellStyle name="Normal 2 2 2 3 5 9" xfId="9134"/>
    <cellStyle name="Normal 2 2 2 3 6" xfId="143"/>
    <cellStyle name="Normal 2 2 2 3 6 2" xfId="329"/>
    <cellStyle name="Normal 2 2 2 3 6 2 2" xfId="1072"/>
    <cellStyle name="Normal 2 2 2 3 6 2 2 2" xfId="2566"/>
    <cellStyle name="Normal 2 2 2 3 6 2 2 2 2" xfId="7048"/>
    <cellStyle name="Normal 2 2 2 3 6 2 2 2 2 2" xfId="16078"/>
    <cellStyle name="Normal 2 2 2 3 6 2 2 2 3" xfId="11596"/>
    <cellStyle name="Normal 2 2 2 3 6 2 2 3" xfId="4060"/>
    <cellStyle name="Normal 2 2 2 3 6 2 2 3 2" xfId="8542"/>
    <cellStyle name="Normal 2 2 2 3 6 2 2 3 2 2" xfId="17572"/>
    <cellStyle name="Normal 2 2 2 3 6 2 2 3 3" xfId="13090"/>
    <cellStyle name="Normal 2 2 2 3 6 2 2 4" xfId="5554"/>
    <cellStyle name="Normal 2 2 2 3 6 2 2 4 2" xfId="14584"/>
    <cellStyle name="Normal 2 2 2 3 6 2 2 5" xfId="10102"/>
    <cellStyle name="Normal 2 2 2 3 6 2 3" xfId="1823"/>
    <cellStyle name="Normal 2 2 2 3 6 2 3 2" xfId="6305"/>
    <cellStyle name="Normal 2 2 2 3 6 2 3 2 2" xfId="15335"/>
    <cellStyle name="Normal 2 2 2 3 6 2 3 3" xfId="10853"/>
    <cellStyle name="Normal 2 2 2 3 6 2 4" xfId="3317"/>
    <cellStyle name="Normal 2 2 2 3 6 2 4 2" xfId="7799"/>
    <cellStyle name="Normal 2 2 2 3 6 2 4 2 2" xfId="16829"/>
    <cellStyle name="Normal 2 2 2 3 6 2 4 3" xfId="12347"/>
    <cellStyle name="Normal 2 2 2 3 6 2 5" xfId="4811"/>
    <cellStyle name="Normal 2 2 2 3 6 2 5 2" xfId="13841"/>
    <cellStyle name="Normal 2 2 2 3 6 2 6" xfId="9359"/>
    <cellStyle name="Normal 2 2 2 3 6 3" xfId="515"/>
    <cellStyle name="Normal 2 2 2 3 6 3 2" xfId="1262"/>
    <cellStyle name="Normal 2 2 2 3 6 3 2 2" xfId="2756"/>
    <cellStyle name="Normal 2 2 2 3 6 3 2 2 2" xfId="7238"/>
    <cellStyle name="Normal 2 2 2 3 6 3 2 2 2 2" xfId="16268"/>
    <cellStyle name="Normal 2 2 2 3 6 3 2 2 3" xfId="11786"/>
    <cellStyle name="Normal 2 2 2 3 6 3 2 3" xfId="4250"/>
    <cellStyle name="Normal 2 2 2 3 6 3 2 3 2" xfId="8732"/>
    <cellStyle name="Normal 2 2 2 3 6 3 2 3 2 2" xfId="17762"/>
    <cellStyle name="Normal 2 2 2 3 6 3 2 3 3" xfId="13280"/>
    <cellStyle name="Normal 2 2 2 3 6 3 2 4" xfId="5744"/>
    <cellStyle name="Normal 2 2 2 3 6 3 2 4 2" xfId="14774"/>
    <cellStyle name="Normal 2 2 2 3 6 3 2 5" xfId="10292"/>
    <cellStyle name="Normal 2 2 2 3 6 3 3" xfId="2009"/>
    <cellStyle name="Normal 2 2 2 3 6 3 3 2" xfId="6491"/>
    <cellStyle name="Normal 2 2 2 3 6 3 3 2 2" xfId="15521"/>
    <cellStyle name="Normal 2 2 2 3 6 3 3 3" xfId="11039"/>
    <cellStyle name="Normal 2 2 2 3 6 3 4" xfId="3503"/>
    <cellStyle name="Normal 2 2 2 3 6 3 4 2" xfId="7985"/>
    <cellStyle name="Normal 2 2 2 3 6 3 4 2 2" xfId="17015"/>
    <cellStyle name="Normal 2 2 2 3 6 3 4 3" xfId="12533"/>
    <cellStyle name="Normal 2 2 2 3 6 3 5" xfId="4997"/>
    <cellStyle name="Normal 2 2 2 3 6 3 5 2" xfId="14027"/>
    <cellStyle name="Normal 2 2 2 3 6 3 6" xfId="9545"/>
    <cellStyle name="Normal 2 2 2 3 6 4" xfId="701"/>
    <cellStyle name="Normal 2 2 2 3 6 4 2" xfId="1448"/>
    <cellStyle name="Normal 2 2 2 3 6 4 2 2" xfId="2942"/>
    <cellStyle name="Normal 2 2 2 3 6 4 2 2 2" xfId="7424"/>
    <cellStyle name="Normal 2 2 2 3 6 4 2 2 2 2" xfId="16454"/>
    <cellStyle name="Normal 2 2 2 3 6 4 2 2 3" xfId="11972"/>
    <cellStyle name="Normal 2 2 2 3 6 4 2 3" xfId="4436"/>
    <cellStyle name="Normal 2 2 2 3 6 4 2 3 2" xfId="8918"/>
    <cellStyle name="Normal 2 2 2 3 6 4 2 3 2 2" xfId="17948"/>
    <cellStyle name="Normal 2 2 2 3 6 4 2 3 3" xfId="13466"/>
    <cellStyle name="Normal 2 2 2 3 6 4 2 4" xfId="5930"/>
    <cellStyle name="Normal 2 2 2 3 6 4 2 4 2" xfId="14960"/>
    <cellStyle name="Normal 2 2 2 3 6 4 2 5" xfId="10478"/>
    <cellStyle name="Normal 2 2 2 3 6 4 3" xfId="2195"/>
    <cellStyle name="Normal 2 2 2 3 6 4 3 2" xfId="6677"/>
    <cellStyle name="Normal 2 2 2 3 6 4 3 2 2" xfId="15707"/>
    <cellStyle name="Normal 2 2 2 3 6 4 3 3" xfId="11225"/>
    <cellStyle name="Normal 2 2 2 3 6 4 4" xfId="3689"/>
    <cellStyle name="Normal 2 2 2 3 6 4 4 2" xfId="8171"/>
    <cellStyle name="Normal 2 2 2 3 6 4 4 2 2" xfId="17201"/>
    <cellStyle name="Normal 2 2 2 3 6 4 4 3" xfId="12719"/>
    <cellStyle name="Normal 2 2 2 3 6 4 5" xfId="5183"/>
    <cellStyle name="Normal 2 2 2 3 6 4 5 2" xfId="14213"/>
    <cellStyle name="Normal 2 2 2 3 6 4 6" xfId="9731"/>
    <cellStyle name="Normal 2 2 2 3 6 5" xfId="888"/>
    <cellStyle name="Normal 2 2 2 3 6 5 2" xfId="2382"/>
    <cellStyle name="Normal 2 2 2 3 6 5 2 2" xfId="6864"/>
    <cellStyle name="Normal 2 2 2 3 6 5 2 2 2" xfId="15894"/>
    <cellStyle name="Normal 2 2 2 3 6 5 2 3" xfId="11412"/>
    <cellStyle name="Normal 2 2 2 3 6 5 3" xfId="3876"/>
    <cellStyle name="Normal 2 2 2 3 6 5 3 2" xfId="8358"/>
    <cellStyle name="Normal 2 2 2 3 6 5 3 2 2" xfId="17388"/>
    <cellStyle name="Normal 2 2 2 3 6 5 3 3" xfId="12906"/>
    <cellStyle name="Normal 2 2 2 3 6 5 4" xfId="5370"/>
    <cellStyle name="Normal 2 2 2 3 6 5 4 2" xfId="14400"/>
    <cellStyle name="Normal 2 2 2 3 6 5 5" xfId="9918"/>
    <cellStyle name="Normal 2 2 2 3 6 6" xfId="1637"/>
    <cellStyle name="Normal 2 2 2 3 6 6 2" xfId="6119"/>
    <cellStyle name="Normal 2 2 2 3 6 6 2 2" xfId="15149"/>
    <cellStyle name="Normal 2 2 2 3 6 6 3" xfId="10667"/>
    <cellStyle name="Normal 2 2 2 3 6 7" xfId="3131"/>
    <cellStyle name="Normal 2 2 2 3 6 7 2" xfId="7613"/>
    <cellStyle name="Normal 2 2 2 3 6 7 2 2" xfId="16643"/>
    <cellStyle name="Normal 2 2 2 3 6 7 3" xfId="12161"/>
    <cellStyle name="Normal 2 2 2 3 6 8" xfId="4625"/>
    <cellStyle name="Normal 2 2 2 3 6 8 2" xfId="13655"/>
    <cellStyle name="Normal 2 2 2 3 6 9" xfId="9173"/>
    <cellStyle name="Normal 2 2 2 3 7" xfId="166"/>
    <cellStyle name="Normal 2 2 2 3 7 2" xfId="352"/>
    <cellStyle name="Normal 2 2 2 3 7 2 2" xfId="1095"/>
    <cellStyle name="Normal 2 2 2 3 7 2 2 2" xfId="2589"/>
    <cellStyle name="Normal 2 2 2 3 7 2 2 2 2" xfId="7071"/>
    <cellStyle name="Normal 2 2 2 3 7 2 2 2 2 2" xfId="16101"/>
    <cellStyle name="Normal 2 2 2 3 7 2 2 2 3" xfId="11619"/>
    <cellStyle name="Normal 2 2 2 3 7 2 2 3" xfId="4083"/>
    <cellStyle name="Normal 2 2 2 3 7 2 2 3 2" xfId="8565"/>
    <cellStyle name="Normal 2 2 2 3 7 2 2 3 2 2" xfId="17595"/>
    <cellStyle name="Normal 2 2 2 3 7 2 2 3 3" xfId="13113"/>
    <cellStyle name="Normal 2 2 2 3 7 2 2 4" xfId="5577"/>
    <cellStyle name="Normal 2 2 2 3 7 2 2 4 2" xfId="14607"/>
    <cellStyle name="Normal 2 2 2 3 7 2 2 5" xfId="10125"/>
    <cellStyle name="Normal 2 2 2 3 7 2 3" xfId="1846"/>
    <cellStyle name="Normal 2 2 2 3 7 2 3 2" xfId="6328"/>
    <cellStyle name="Normal 2 2 2 3 7 2 3 2 2" xfId="15358"/>
    <cellStyle name="Normal 2 2 2 3 7 2 3 3" xfId="10876"/>
    <cellStyle name="Normal 2 2 2 3 7 2 4" xfId="3340"/>
    <cellStyle name="Normal 2 2 2 3 7 2 4 2" xfId="7822"/>
    <cellStyle name="Normal 2 2 2 3 7 2 4 2 2" xfId="16852"/>
    <cellStyle name="Normal 2 2 2 3 7 2 4 3" xfId="12370"/>
    <cellStyle name="Normal 2 2 2 3 7 2 5" xfId="4834"/>
    <cellStyle name="Normal 2 2 2 3 7 2 5 2" xfId="13864"/>
    <cellStyle name="Normal 2 2 2 3 7 2 6" xfId="9382"/>
    <cellStyle name="Normal 2 2 2 3 7 3" xfId="538"/>
    <cellStyle name="Normal 2 2 2 3 7 3 2" xfId="1285"/>
    <cellStyle name="Normal 2 2 2 3 7 3 2 2" xfId="2779"/>
    <cellStyle name="Normal 2 2 2 3 7 3 2 2 2" xfId="7261"/>
    <cellStyle name="Normal 2 2 2 3 7 3 2 2 2 2" xfId="16291"/>
    <cellStyle name="Normal 2 2 2 3 7 3 2 2 3" xfId="11809"/>
    <cellStyle name="Normal 2 2 2 3 7 3 2 3" xfId="4273"/>
    <cellStyle name="Normal 2 2 2 3 7 3 2 3 2" xfId="8755"/>
    <cellStyle name="Normal 2 2 2 3 7 3 2 3 2 2" xfId="17785"/>
    <cellStyle name="Normal 2 2 2 3 7 3 2 3 3" xfId="13303"/>
    <cellStyle name="Normal 2 2 2 3 7 3 2 4" xfId="5767"/>
    <cellStyle name="Normal 2 2 2 3 7 3 2 4 2" xfId="14797"/>
    <cellStyle name="Normal 2 2 2 3 7 3 2 5" xfId="10315"/>
    <cellStyle name="Normal 2 2 2 3 7 3 3" xfId="2032"/>
    <cellStyle name="Normal 2 2 2 3 7 3 3 2" xfId="6514"/>
    <cellStyle name="Normal 2 2 2 3 7 3 3 2 2" xfId="15544"/>
    <cellStyle name="Normal 2 2 2 3 7 3 3 3" xfId="11062"/>
    <cellStyle name="Normal 2 2 2 3 7 3 4" xfId="3526"/>
    <cellStyle name="Normal 2 2 2 3 7 3 4 2" xfId="8008"/>
    <cellStyle name="Normal 2 2 2 3 7 3 4 2 2" xfId="17038"/>
    <cellStyle name="Normal 2 2 2 3 7 3 4 3" xfId="12556"/>
    <cellStyle name="Normal 2 2 2 3 7 3 5" xfId="5020"/>
    <cellStyle name="Normal 2 2 2 3 7 3 5 2" xfId="14050"/>
    <cellStyle name="Normal 2 2 2 3 7 3 6" xfId="9568"/>
    <cellStyle name="Normal 2 2 2 3 7 4" xfId="724"/>
    <cellStyle name="Normal 2 2 2 3 7 4 2" xfId="1471"/>
    <cellStyle name="Normal 2 2 2 3 7 4 2 2" xfId="2965"/>
    <cellStyle name="Normal 2 2 2 3 7 4 2 2 2" xfId="7447"/>
    <cellStyle name="Normal 2 2 2 3 7 4 2 2 2 2" xfId="16477"/>
    <cellStyle name="Normal 2 2 2 3 7 4 2 2 3" xfId="11995"/>
    <cellStyle name="Normal 2 2 2 3 7 4 2 3" xfId="4459"/>
    <cellStyle name="Normal 2 2 2 3 7 4 2 3 2" xfId="8941"/>
    <cellStyle name="Normal 2 2 2 3 7 4 2 3 2 2" xfId="17971"/>
    <cellStyle name="Normal 2 2 2 3 7 4 2 3 3" xfId="13489"/>
    <cellStyle name="Normal 2 2 2 3 7 4 2 4" xfId="5953"/>
    <cellStyle name="Normal 2 2 2 3 7 4 2 4 2" xfId="14983"/>
    <cellStyle name="Normal 2 2 2 3 7 4 2 5" xfId="10501"/>
    <cellStyle name="Normal 2 2 2 3 7 4 3" xfId="2218"/>
    <cellStyle name="Normal 2 2 2 3 7 4 3 2" xfId="6700"/>
    <cellStyle name="Normal 2 2 2 3 7 4 3 2 2" xfId="15730"/>
    <cellStyle name="Normal 2 2 2 3 7 4 3 3" xfId="11248"/>
    <cellStyle name="Normal 2 2 2 3 7 4 4" xfId="3712"/>
    <cellStyle name="Normal 2 2 2 3 7 4 4 2" xfId="8194"/>
    <cellStyle name="Normal 2 2 2 3 7 4 4 2 2" xfId="17224"/>
    <cellStyle name="Normal 2 2 2 3 7 4 4 3" xfId="12742"/>
    <cellStyle name="Normal 2 2 2 3 7 4 5" xfId="5206"/>
    <cellStyle name="Normal 2 2 2 3 7 4 5 2" xfId="14236"/>
    <cellStyle name="Normal 2 2 2 3 7 4 6" xfId="9754"/>
    <cellStyle name="Normal 2 2 2 3 7 5" xfId="911"/>
    <cellStyle name="Normal 2 2 2 3 7 5 2" xfId="2405"/>
    <cellStyle name="Normal 2 2 2 3 7 5 2 2" xfId="6887"/>
    <cellStyle name="Normal 2 2 2 3 7 5 2 2 2" xfId="15917"/>
    <cellStyle name="Normal 2 2 2 3 7 5 2 3" xfId="11435"/>
    <cellStyle name="Normal 2 2 2 3 7 5 3" xfId="3899"/>
    <cellStyle name="Normal 2 2 2 3 7 5 3 2" xfId="8381"/>
    <cellStyle name="Normal 2 2 2 3 7 5 3 2 2" xfId="17411"/>
    <cellStyle name="Normal 2 2 2 3 7 5 3 3" xfId="12929"/>
    <cellStyle name="Normal 2 2 2 3 7 5 4" xfId="5393"/>
    <cellStyle name="Normal 2 2 2 3 7 5 4 2" xfId="14423"/>
    <cellStyle name="Normal 2 2 2 3 7 5 5" xfId="9941"/>
    <cellStyle name="Normal 2 2 2 3 7 6" xfId="1660"/>
    <cellStyle name="Normal 2 2 2 3 7 6 2" xfId="6142"/>
    <cellStyle name="Normal 2 2 2 3 7 6 2 2" xfId="15172"/>
    <cellStyle name="Normal 2 2 2 3 7 6 3" xfId="10690"/>
    <cellStyle name="Normal 2 2 2 3 7 7" xfId="3154"/>
    <cellStyle name="Normal 2 2 2 3 7 7 2" xfId="7636"/>
    <cellStyle name="Normal 2 2 2 3 7 7 2 2" xfId="16666"/>
    <cellStyle name="Normal 2 2 2 3 7 7 3" xfId="12184"/>
    <cellStyle name="Normal 2 2 2 3 7 8" xfId="4648"/>
    <cellStyle name="Normal 2 2 2 3 7 8 2" xfId="13678"/>
    <cellStyle name="Normal 2 2 2 3 7 9" xfId="9196"/>
    <cellStyle name="Normal 2 2 2 3 8" xfId="189"/>
    <cellStyle name="Normal 2 2 2 3 8 2" xfId="375"/>
    <cellStyle name="Normal 2 2 2 3 8 2 2" xfId="1118"/>
    <cellStyle name="Normal 2 2 2 3 8 2 2 2" xfId="2612"/>
    <cellStyle name="Normal 2 2 2 3 8 2 2 2 2" xfId="7094"/>
    <cellStyle name="Normal 2 2 2 3 8 2 2 2 2 2" xfId="16124"/>
    <cellStyle name="Normal 2 2 2 3 8 2 2 2 3" xfId="11642"/>
    <cellStyle name="Normal 2 2 2 3 8 2 2 3" xfId="4106"/>
    <cellStyle name="Normal 2 2 2 3 8 2 2 3 2" xfId="8588"/>
    <cellStyle name="Normal 2 2 2 3 8 2 2 3 2 2" xfId="17618"/>
    <cellStyle name="Normal 2 2 2 3 8 2 2 3 3" xfId="13136"/>
    <cellStyle name="Normal 2 2 2 3 8 2 2 4" xfId="5600"/>
    <cellStyle name="Normal 2 2 2 3 8 2 2 4 2" xfId="14630"/>
    <cellStyle name="Normal 2 2 2 3 8 2 2 5" xfId="10148"/>
    <cellStyle name="Normal 2 2 2 3 8 2 3" xfId="1869"/>
    <cellStyle name="Normal 2 2 2 3 8 2 3 2" xfId="6351"/>
    <cellStyle name="Normal 2 2 2 3 8 2 3 2 2" xfId="15381"/>
    <cellStyle name="Normal 2 2 2 3 8 2 3 3" xfId="10899"/>
    <cellStyle name="Normal 2 2 2 3 8 2 4" xfId="3363"/>
    <cellStyle name="Normal 2 2 2 3 8 2 4 2" xfId="7845"/>
    <cellStyle name="Normal 2 2 2 3 8 2 4 2 2" xfId="16875"/>
    <cellStyle name="Normal 2 2 2 3 8 2 4 3" xfId="12393"/>
    <cellStyle name="Normal 2 2 2 3 8 2 5" xfId="4857"/>
    <cellStyle name="Normal 2 2 2 3 8 2 5 2" xfId="13887"/>
    <cellStyle name="Normal 2 2 2 3 8 2 6" xfId="9405"/>
    <cellStyle name="Normal 2 2 2 3 8 3" xfId="561"/>
    <cellStyle name="Normal 2 2 2 3 8 3 2" xfId="1308"/>
    <cellStyle name="Normal 2 2 2 3 8 3 2 2" xfId="2802"/>
    <cellStyle name="Normal 2 2 2 3 8 3 2 2 2" xfId="7284"/>
    <cellStyle name="Normal 2 2 2 3 8 3 2 2 2 2" xfId="16314"/>
    <cellStyle name="Normal 2 2 2 3 8 3 2 2 3" xfId="11832"/>
    <cellStyle name="Normal 2 2 2 3 8 3 2 3" xfId="4296"/>
    <cellStyle name="Normal 2 2 2 3 8 3 2 3 2" xfId="8778"/>
    <cellStyle name="Normal 2 2 2 3 8 3 2 3 2 2" xfId="17808"/>
    <cellStyle name="Normal 2 2 2 3 8 3 2 3 3" xfId="13326"/>
    <cellStyle name="Normal 2 2 2 3 8 3 2 4" xfId="5790"/>
    <cellStyle name="Normal 2 2 2 3 8 3 2 4 2" xfId="14820"/>
    <cellStyle name="Normal 2 2 2 3 8 3 2 5" xfId="10338"/>
    <cellStyle name="Normal 2 2 2 3 8 3 3" xfId="2055"/>
    <cellStyle name="Normal 2 2 2 3 8 3 3 2" xfId="6537"/>
    <cellStyle name="Normal 2 2 2 3 8 3 3 2 2" xfId="15567"/>
    <cellStyle name="Normal 2 2 2 3 8 3 3 3" xfId="11085"/>
    <cellStyle name="Normal 2 2 2 3 8 3 4" xfId="3549"/>
    <cellStyle name="Normal 2 2 2 3 8 3 4 2" xfId="8031"/>
    <cellStyle name="Normal 2 2 2 3 8 3 4 2 2" xfId="17061"/>
    <cellStyle name="Normal 2 2 2 3 8 3 4 3" xfId="12579"/>
    <cellStyle name="Normal 2 2 2 3 8 3 5" xfId="5043"/>
    <cellStyle name="Normal 2 2 2 3 8 3 5 2" xfId="14073"/>
    <cellStyle name="Normal 2 2 2 3 8 3 6" xfId="9591"/>
    <cellStyle name="Normal 2 2 2 3 8 4" xfId="747"/>
    <cellStyle name="Normal 2 2 2 3 8 4 2" xfId="1494"/>
    <cellStyle name="Normal 2 2 2 3 8 4 2 2" xfId="2988"/>
    <cellStyle name="Normal 2 2 2 3 8 4 2 2 2" xfId="7470"/>
    <cellStyle name="Normal 2 2 2 3 8 4 2 2 2 2" xfId="16500"/>
    <cellStyle name="Normal 2 2 2 3 8 4 2 2 3" xfId="12018"/>
    <cellStyle name="Normal 2 2 2 3 8 4 2 3" xfId="4482"/>
    <cellStyle name="Normal 2 2 2 3 8 4 2 3 2" xfId="8964"/>
    <cellStyle name="Normal 2 2 2 3 8 4 2 3 2 2" xfId="17994"/>
    <cellStyle name="Normal 2 2 2 3 8 4 2 3 3" xfId="13512"/>
    <cellStyle name="Normal 2 2 2 3 8 4 2 4" xfId="5976"/>
    <cellStyle name="Normal 2 2 2 3 8 4 2 4 2" xfId="15006"/>
    <cellStyle name="Normal 2 2 2 3 8 4 2 5" xfId="10524"/>
    <cellStyle name="Normal 2 2 2 3 8 4 3" xfId="2241"/>
    <cellStyle name="Normal 2 2 2 3 8 4 3 2" xfId="6723"/>
    <cellStyle name="Normal 2 2 2 3 8 4 3 2 2" xfId="15753"/>
    <cellStyle name="Normal 2 2 2 3 8 4 3 3" xfId="11271"/>
    <cellStyle name="Normal 2 2 2 3 8 4 4" xfId="3735"/>
    <cellStyle name="Normal 2 2 2 3 8 4 4 2" xfId="8217"/>
    <cellStyle name="Normal 2 2 2 3 8 4 4 2 2" xfId="17247"/>
    <cellStyle name="Normal 2 2 2 3 8 4 4 3" xfId="12765"/>
    <cellStyle name="Normal 2 2 2 3 8 4 5" xfId="5229"/>
    <cellStyle name="Normal 2 2 2 3 8 4 5 2" xfId="14259"/>
    <cellStyle name="Normal 2 2 2 3 8 4 6" xfId="9777"/>
    <cellStyle name="Normal 2 2 2 3 8 5" xfId="934"/>
    <cellStyle name="Normal 2 2 2 3 8 5 2" xfId="2428"/>
    <cellStyle name="Normal 2 2 2 3 8 5 2 2" xfId="6910"/>
    <cellStyle name="Normal 2 2 2 3 8 5 2 2 2" xfId="15940"/>
    <cellStyle name="Normal 2 2 2 3 8 5 2 3" xfId="11458"/>
    <cellStyle name="Normal 2 2 2 3 8 5 3" xfId="3922"/>
    <cellStyle name="Normal 2 2 2 3 8 5 3 2" xfId="8404"/>
    <cellStyle name="Normal 2 2 2 3 8 5 3 2 2" xfId="17434"/>
    <cellStyle name="Normal 2 2 2 3 8 5 3 3" xfId="12952"/>
    <cellStyle name="Normal 2 2 2 3 8 5 4" xfId="5416"/>
    <cellStyle name="Normal 2 2 2 3 8 5 4 2" xfId="14446"/>
    <cellStyle name="Normal 2 2 2 3 8 5 5" xfId="9964"/>
    <cellStyle name="Normal 2 2 2 3 8 6" xfId="1683"/>
    <cellStyle name="Normal 2 2 2 3 8 6 2" xfId="6165"/>
    <cellStyle name="Normal 2 2 2 3 8 6 2 2" xfId="15195"/>
    <cellStyle name="Normal 2 2 2 3 8 6 3" xfId="10713"/>
    <cellStyle name="Normal 2 2 2 3 8 7" xfId="3177"/>
    <cellStyle name="Normal 2 2 2 3 8 7 2" xfId="7659"/>
    <cellStyle name="Normal 2 2 2 3 8 7 2 2" xfId="16689"/>
    <cellStyle name="Normal 2 2 2 3 8 7 3" xfId="12207"/>
    <cellStyle name="Normal 2 2 2 3 8 8" xfId="4671"/>
    <cellStyle name="Normal 2 2 2 3 8 8 2" xfId="13701"/>
    <cellStyle name="Normal 2 2 2 3 8 9" xfId="9219"/>
    <cellStyle name="Normal 2 2 2 3 9" xfId="212"/>
    <cellStyle name="Normal 2 2 2 3 9 2" xfId="957"/>
    <cellStyle name="Normal 2 2 2 3 9 2 2" xfId="2451"/>
    <cellStyle name="Normal 2 2 2 3 9 2 2 2" xfId="6933"/>
    <cellStyle name="Normal 2 2 2 3 9 2 2 2 2" xfId="15963"/>
    <cellStyle name="Normal 2 2 2 3 9 2 2 3" xfId="11481"/>
    <cellStyle name="Normal 2 2 2 3 9 2 3" xfId="3945"/>
    <cellStyle name="Normal 2 2 2 3 9 2 3 2" xfId="8427"/>
    <cellStyle name="Normal 2 2 2 3 9 2 3 2 2" xfId="17457"/>
    <cellStyle name="Normal 2 2 2 3 9 2 3 3" xfId="12975"/>
    <cellStyle name="Normal 2 2 2 3 9 2 4" xfId="5439"/>
    <cellStyle name="Normal 2 2 2 3 9 2 4 2" xfId="14469"/>
    <cellStyle name="Normal 2 2 2 3 9 2 5" xfId="9987"/>
    <cellStyle name="Normal 2 2 2 3 9 3" xfId="1706"/>
    <cellStyle name="Normal 2 2 2 3 9 3 2" xfId="6188"/>
    <cellStyle name="Normal 2 2 2 3 9 3 2 2" xfId="15218"/>
    <cellStyle name="Normal 2 2 2 3 9 3 3" xfId="10736"/>
    <cellStyle name="Normal 2 2 2 3 9 4" xfId="3200"/>
    <cellStyle name="Normal 2 2 2 3 9 4 2" xfId="7682"/>
    <cellStyle name="Normal 2 2 2 3 9 4 2 2" xfId="16712"/>
    <cellStyle name="Normal 2 2 2 3 9 4 3" xfId="12230"/>
    <cellStyle name="Normal 2 2 2 3 9 5" xfId="4694"/>
    <cellStyle name="Normal 2 2 2 3 9 5 2" xfId="13724"/>
    <cellStyle name="Normal 2 2 2 3 9 6" xfId="9242"/>
    <cellStyle name="Normal 2 2 2 4" xfId="37"/>
    <cellStyle name="Normal 2 2 2 4 2" xfId="223"/>
    <cellStyle name="Normal 2 2 2 4 2 2" xfId="968"/>
    <cellStyle name="Normal 2 2 2 4 2 2 2" xfId="2462"/>
    <cellStyle name="Normal 2 2 2 4 2 2 2 2" xfId="6944"/>
    <cellStyle name="Normal 2 2 2 4 2 2 2 2 2" xfId="15974"/>
    <cellStyle name="Normal 2 2 2 4 2 2 2 3" xfId="11492"/>
    <cellStyle name="Normal 2 2 2 4 2 2 3" xfId="3956"/>
    <cellStyle name="Normal 2 2 2 4 2 2 3 2" xfId="8438"/>
    <cellStyle name="Normal 2 2 2 4 2 2 3 2 2" xfId="17468"/>
    <cellStyle name="Normal 2 2 2 4 2 2 3 3" xfId="12986"/>
    <cellStyle name="Normal 2 2 2 4 2 2 4" xfId="5450"/>
    <cellStyle name="Normal 2 2 2 4 2 2 4 2" xfId="14480"/>
    <cellStyle name="Normal 2 2 2 4 2 2 5" xfId="9998"/>
    <cellStyle name="Normal 2 2 2 4 2 3" xfId="1717"/>
    <cellStyle name="Normal 2 2 2 4 2 3 2" xfId="6199"/>
    <cellStyle name="Normal 2 2 2 4 2 3 2 2" xfId="15229"/>
    <cellStyle name="Normal 2 2 2 4 2 3 3" xfId="10747"/>
    <cellStyle name="Normal 2 2 2 4 2 4" xfId="3211"/>
    <cellStyle name="Normal 2 2 2 4 2 4 2" xfId="7693"/>
    <cellStyle name="Normal 2 2 2 4 2 4 2 2" xfId="16723"/>
    <cellStyle name="Normal 2 2 2 4 2 4 3" xfId="12241"/>
    <cellStyle name="Normal 2 2 2 4 2 5" xfId="4705"/>
    <cellStyle name="Normal 2 2 2 4 2 5 2" xfId="13735"/>
    <cellStyle name="Normal 2 2 2 4 2 6" xfId="9253"/>
    <cellStyle name="Normal 2 2 2 4 3" xfId="409"/>
    <cellStyle name="Normal 2 2 2 4 3 2" xfId="1156"/>
    <cellStyle name="Normal 2 2 2 4 3 2 2" xfId="2650"/>
    <cellStyle name="Normal 2 2 2 4 3 2 2 2" xfId="7132"/>
    <cellStyle name="Normal 2 2 2 4 3 2 2 2 2" xfId="16162"/>
    <cellStyle name="Normal 2 2 2 4 3 2 2 3" xfId="11680"/>
    <cellStyle name="Normal 2 2 2 4 3 2 3" xfId="4144"/>
    <cellStyle name="Normal 2 2 2 4 3 2 3 2" xfId="8626"/>
    <cellStyle name="Normal 2 2 2 4 3 2 3 2 2" xfId="17656"/>
    <cellStyle name="Normal 2 2 2 4 3 2 3 3" xfId="13174"/>
    <cellStyle name="Normal 2 2 2 4 3 2 4" xfId="5638"/>
    <cellStyle name="Normal 2 2 2 4 3 2 4 2" xfId="14668"/>
    <cellStyle name="Normal 2 2 2 4 3 2 5" xfId="10186"/>
    <cellStyle name="Normal 2 2 2 4 3 3" xfId="1903"/>
    <cellStyle name="Normal 2 2 2 4 3 3 2" xfId="6385"/>
    <cellStyle name="Normal 2 2 2 4 3 3 2 2" xfId="15415"/>
    <cellStyle name="Normal 2 2 2 4 3 3 3" xfId="10933"/>
    <cellStyle name="Normal 2 2 2 4 3 4" xfId="3397"/>
    <cellStyle name="Normal 2 2 2 4 3 4 2" xfId="7879"/>
    <cellStyle name="Normal 2 2 2 4 3 4 2 2" xfId="16909"/>
    <cellStyle name="Normal 2 2 2 4 3 4 3" xfId="12427"/>
    <cellStyle name="Normal 2 2 2 4 3 5" xfId="4891"/>
    <cellStyle name="Normal 2 2 2 4 3 5 2" xfId="13921"/>
    <cellStyle name="Normal 2 2 2 4 3 6" xfId="9439"/>
    <cellStyle name="Normal 2 2 2 4 4" xfId="595"/>
    <cellStyle name="Normal 2 2 2 4 4 2" xfId="1342"/>
    <cellStyle name="Normal 2 2 2 4 4 2 2" xfId="2836"/>
    <cellStyle name="Normal 2 2 2 4 4 2 2 2" xfId="7318"/>
    <cellStyle name="Normal 2 2 2 4 4 2 2 2 2" xfId="16348"/>
    <cellStyle name="Normal 2 2 2 4 4 2 2 3" xfId="11866"/>
    <cellStyle name="Normal 2 2 2 4 4 2 3" xfId="4330"/>
    <cellStyle name="Normal 2 2 2 4 4 2 3 2" xfId="8812"/>
    <cellStyle name="Normal 2 2 2 4 4 2 3 2 2" xfId="17842"/>
    <cellStyle name="Normal 2 2 2 4 4 2 3 3" xfId="13360"/>
    <cellStyle name="Normal 2 2 2 4 4 2 4" xfId="5824"/>
    <cellStyle name="Normal 2 2 2 4 4 2 4 2" xfId="14854"/>
    <cellStyle name="Normal 2 2 2 4 4 2 5" xfId="10372"/>
    <cellStyle name="Normal 2 2 2 4 4 3" xfId="2089"/>
    <cellStyle name="Normal 2 2 2 4 4 3 2" xfId="6571"/>
    <cellStyle name="Normal 2 2 2 4 4 3 2 2" xfId="15601"/>
    <cellStyle name="Normal 2 2 2 4 4 3 3" xfId="11119"/>
    <cellStyle name="Normal 2 2 2 4 4 4" xfId="3583"/>
    <cellStyle name="Normal 2 2 2 4 4 4 2" xfId="8065"/>
    <cellStyle name="Normal 2 2 2 4 4 4 2 2" xfId="17095"/>
    <cellStyle name="Normal 2 2 2 4 4 4 3" xfId="12613"/>
    <cellStyle name="Normal 2 2 2 4 4 5" xfId="5077"/>
    <cellStyle name="Normal 2 2 2 4 4 5 2" xfId="14107"/>
    <cellStyle name="Normal 2 2 2 4 4 6" xfId="9625"/>
    <cellStyle name="Normal 2 2 2 4 5" xfId="782"/>
    <cellStyle name="Normal 2 2 2 4 5 2" xfId="2276"/>
    <cellStyle name="Normal 2 2 2 4 5 2 2" xfId="6758"/>
    <cellStyle name="Normal 2 2 2 4 5 2 2 2" xfId="15788"/>
    <cellStyle name="Normal 2 2 2 4 5 2 3" xfId="11306"/>
    <cellStyle name="Normal 2 2 2 4 5 3" xfId="3770"/>
    <cellStyle name="Normal 2 2 2 4 5 3 2" xfId="8252"/>
    <cellStyle name="Normal 2 2 2 4 5 3 2 2" xfId="17282"/>
    <cellStyle name="Normal 2 2 2 4 5 3 3" xfId="12800"/>
    <cellStyle name="Normal 2 2 2 4 5 4" xfId="5264"/>
    <cellStyle name="Normal 2 2 2 4 5 4 2" xfId="14294"/>
    <cellStyle name="Normal 2 2 2 4 5 5" xfId="9812"/>
    <cellStyle name="Normal 2 2 2 4 6" xfId="1531"/>
    <cellStyle name="Normal 2 2 2 4 6 2" xfId="6013"/>
    <cellStyle name="Normal 2 2 2 4 6 2 2" xfId="15043"/>
    <cellStyle name="Normal 2 2 2 4 6 3" xfId="10561"/>
    <cellStyle name="Normal 2 2 2 4 7" xfId="3025"/>
    <cellStyle name="Normal 2 2 2 4 7 2" xfId="7507"/>
    <cellStyle name="Normal 2 2 2 4 7 2 2" xfId="16537"/>
    <cellStyle name="Normal 2 2 2 4 7 3" xfId="12055"/>
    <cellStyle name="Normal 2 2 2 4 8" xfId="4519"/>
    <cellStyle name="Normal 2 2 2 4 8 2" xfId="13549"/>
    <cellStyle name="Normal 2 2 2 4 9" xfId="9067"/>
    <cellStyle name="Normal 2 2 2 5" xfId="60"/>
    <cellStyle name="Normal 2 2 2 5 2" xfId="246"/>
    <cellStyle name="Normal 2 2 2 5 2 2" xfId="991"/>
    <cellStyle name="Normal 2 2 2 5 2 2 2" xfId="2485"/>
    <cellStyle name="Normal 2 2 2 5 2 2 2 2" xfId="6967"/>
    <cellStyle name="Normal 2 2 2 5 2 2 2 2 2" xfId="15997"/>
    <cellStyle name="Normal 2 2 2 5 2 2 2 3" xfId="11515"/>
    <cellStyle name="Normal 2 2 2 5 2 2 3" xfId="3979"/>
    <cellStyle name="Normal 2 2 2 5 2 2 3 2" xfId="8461"/>
    <cellStyle name="Normal 2 2 2 5 2 2 3 2 2" xfId="17491"/>
    <cellStyle name="Normal 2 2 2 5 2 2 3 3" xfId="13009"/>
    <cellStyle name="Normal 2 2 2 5 2 2 4" xfId="5473"/>
    <cellStyle name="Normal 2 2 2 5 2 2 4 2" xfId="14503"/>
    <cellStyle name="Normal 2 2 2 5 2 2 5" xfId="10021"/>
    <cellStyle name="Normal 2 2 2 5 2 3" xfId="1740"/>
    <cellStyle name="Normal 2 2 2 5 2 3 2" xfId="6222"/>
    <cellStyle name="Normal 2 2 2 5 2 3 2 2" xfId="15252"/>
    <cellStyle name="Normal 2 2 2 5 2 3 3" xfId="10770"/>
    <cellStyle name="Normal 2 2 2 5 2 4" xfId="3234"/>
    <cellStyle name="Normal 2 2 2 5 2 4 2" xfId="7716"/>
    <cellStyle name="Normal 2 2 2 5 2 4 2 2" xfId="16746"/>
    <cellStyle name="Normal 2 2 2 5 2 4 3" xfId="12264"/>
    <cellStyle name="Normal 2 2 2 5 2 5" xfId="4728"/>
    <cellStyle name="Normal 2 2 2 5 2 5 2" xfId="13758"/>
    <cellStyle name="Normal 2 2 2 5 2 6" xfId="9276"/>
    <cellStyle name="Normal 2 2 2 5 3" xfId="432"/>
    <cellStyle name="Normal 2 2 2 5 3 2" xfId="1179"/>
    <cellStyle name="Normal 2 2 2 5 3 2 2" xfId="2673"/>
    <cellStyle name="Normal 2 2 2 5 3 2 2 2" xfId="7155"/>
    <cellStyle name="Normal 2 2 2 5 3 2 2 2 2" xfId="16185"/>
    <cellStyle name="Normal 2 2 2 5 3 2 2 3" xfId="11703"/>
    <cellStyle name="Normal 2 2 2 5 3 2 3" xfId="4167"/>
    <cellStyle name="Normal 2 2 2 5 3 2 3 2" xfId="8649"/>
    <cellStyle name="Normal 2 2 2 5 3 2 3 2 2" xfId="17679"/>
    <cellStyle name="Normal 2 2 2 5 3 2 3 3" xfId="13197"/>
    <cellStyle name="Normal 2 2 2 5 3 2 4" xfId="5661"/>
    <cellStyle name="Normal 2 2 2 5 3 2 4 2" xfId="14691"/>
    <cellStyle name="Normal 2 2 2 5 3 2 5" xfId="10209"/>
    <cellStyle name="Normal 2 2 2 5 3 3" xfId="1926"/>
    <cellStyle name="Normal 2 2 2 5 3 3 2" xfId="6408"/>
    <cellStyle name="Normal 2 2 2 5 3 3 2 2" xfId="15438"/>
    <cellStyle name="Normal 2 2 2 5 3 3 3" xfId="10956"/>
    <cellStyle name="Normal 2 2 2 5 3 4" xfId="3420"/>
    <cellStyle name="Normal 2 2 2 5 3 4 2" xfId="7902"/>
    <cellStyle name="Normal 2 2 2 5 3 4 2 2" xfId="16932"/>
    <cellStyle name="Normal 2 2 2 5 3 4 3" xfId="12450"/>
    <cellStyle name="Normal 2 2 2 5 3 5" xfId="4914"/>
    <cellStyle name="Normal 2 2 2 5 3 5 2" xfId="13944"/>
    <cellStyle name="Normal 2 2 2 5 3 6" xfId="9462"/>
    <cellStyle name="Normal 2 2 2 5 4" xfId="618"/>
    <cellStyle name="Normal 2 2 2 5 4 2" xfId="1365"/>
    <cellStyle name="Normal 2 2 2 5 4 2 2" xfId="2859"/>
    <cellStyle name="Normal 2 2 2 5 4 2 2 2" xfId="7341"/>
    <cellStyle name="Normal 2 2 2 5 4 2 2 2 2" xfId="16371"/>
    <cellStyle name="Normal 2 2 2 5 4 2 2 3" xfId="11889"/>
    <cellStyle name="Normal 2 2 2 5 4 2 3" xfId="4353"/>
    <cellStyle name="Normal 2 2 2 5 4 2 3 2" xfId="8835"/>
    <cellStyle name="Normal 2 2 2 5 4 2 3 2 2" xfId="17865"/>
    <cellStyle name="Normal 2 2 2 5 4 2 3 3" xfId="13383"/>
    <cellStyle name="Normal 2 2 2 5 4 2 4" xfId="5847"/>
    <cellStyle name="Normal 2 2 2 5 4 2 4 2" xfId="14877"/>
    <cellStyle name="Normal 2 2 2 5 4 2 5" xfId="10395"/>
    <cellStyle name="Normal 2 2 2 5 4 3" xfId="2112"/>
    <cellStyle name="Normal 2 2 2 5 4 3 2" xfId="6594"/>
    <cellStyle name="Normal 2 2 2 5 4 3 2 2" xfId="15624"/>
    <cellStyle name="Normal 2 2 2 5 4 3 3" xfId="11142"/>
    <cellStyle name="Normal 2 2 2 5 4 4" xfId="3606"/>
    <cellStyle name="Normal 2 2 2 5 4 4 2" xfId="8088"/>
    <cellStyle name="Normal 2 2 2 5 4 4 2 2" xfId="17118"/>
    <cellStyle name="Normal 2 2 2 5 4 4 3" xfId="12636"/>
    <cellStyle name="Normal 2 2 2 5 4 5" xfId="5100"/>
    <cellStyle name="Normal 2 2 2 5 4 5 2" xfId="14130"/>
    <cellStyle name="Normal 2 2 2 5 4 6" xfId="9648"/>
    <cellStyle name="Normal 2 2 2 5 5" xfId="805"/>
    <cellStyle name="Normal 2 2 2 5 5 2" xfId="2299"/>
    <cellStyle name="Normal 2 2 2 5 5 2 2" xfId="6781"/>
    <cellStyle name="Normal 2 2 2 5 5 2 2 2" xfId="15811"/>
    <cellStyle name="Normal 2 2 2 5 5 2 3" xfId="11329"/>
    <cellStyle name="Normal 2 2 2 5 5 3" xfId="3793"/>
    <cellStyle name="Normal 2 2 2 5 5 3 2" xfId="8275"/>
    <cellStyle name="Normal 2 2 2 5 5 3 2 2" xfId="17305"/>
    <cellStyle name="Normal 2 2 2 5 5 3 3" xfId="12823"/>
    <cellStyle name="Normal 2 2 2 5 5 4" xfId="5287"/>
    <cellStyle name="Normal 2 2 2 5 5 4 2" xfId="14317"/>
    <cellStyle name="Normal 2 2 2 5 5 5" xfId="9835"/>
    <cellStyle name="Normal 2 2 2 5 6" xfId="1554"/>
    <cellStyle name="Normal 2 2 2 5 6 2" xfId="6036"/>
    <cellStyle name="Normal 2 2 2 5 6 2 2" xfId="15066"/>
    <cellStyle name="Normal 2 2 2 5 6 3" xfId="10584"/>
    <cellStyle name="Normal 2 2 2 5 7" xfId="3048"/>
    <cellStyle name="Normal 2 2 2 5 7 2" xfId="7530"/>
    <cellStyle name="Normal 2 2 2 5 7 2 2" xfId="16560"/>
    <cellStyle name="Normal 2 2 2 5 7 3" xfId="12078"/>
    <cellStyle name="Normal 2 2 2 5 8" xfId="4542"/>
    <cellStyle name="Normal 2 2 2 5 8 2" xfId="13572"/>
    <cellStyle name="Normal 2 2 2 5 9" xfId="9090"/>
    <cellStyle name="Normal 2 2 2 6" xfId="84"/>
    <cellStyle name="Normal 2 2 2 6 2" xfId="270"/>
    <cellStyle name="Normal 2 2 2 6 2 2" xfId="1014"/>
    <cellStyle name="Normal 2 2 2 6 2 2 2" xfId="2508"/>
    <cellStyle name="Normal 2 2 2 6 2 2 2 2" xfId="6990"/>
    <cellStyle name="Normal 2 2 2 6 2 2 2 2 2" xfId="16020"/>
    <cellStyle name="Normal 2 2 2 6 2 2 2 3" xfId="11538"/>
    <cellStyle name="Normal 2 2 2 6 2 2 3" xfId="4002"/>
    <cellStyle name="Normal 2 2 2 6 2 2 3 2" xfId="8484"/>
    <cellStyle name="Normal 2 2 2 6 2 2 3 2 2" xfId="17514"/>
    <cellStyle name="Normal 2 2 2 6 2 2 3 3" xfId="13032"/>
    <cellStyle name="Normal 2 2 2 6 2 2 4" xfId="5496"/>
    <cellStyle name="Normal 2 2 2 6 2 2 4 2" xfId="14526"/>
    <cellStyle name="Normal 2 2 2 6 2 2 5" xfId="10044"/>
    <cellStyle name="Normal 2 2 2 6 2 3" xfId="1764"/>
    <cellStyle name="Normal 2 2 2 6 2 3 2" xfId="6246"/>
    <cellStyle name="Normal 2 2 2 6 2 3 2 2" xfId="15276"/>
    <cellStyle name="Normal 2 2 2 6 2 3 3" xfId="10794"/>
    <cellStyle name="Normal 2 2 2 6 2 4" xfId="3258"/>
    <cellStyle name="Normal 2 2 2 6 2 4 2" xfId="7740"/>
    <cellStyle name="Normal 2 2 2 6 2 4 2 2" xfId="16770"/>
    <cellStyle name="Normal 2 2 2 6 2 4 3" xfId="12288"/>
    <cellStyle name="Normal 2 2 2 6 2 5" xfId="4752"/>
    <cellStyle name="Normal 2 2 2 6 2 5 2" xfId="13782"/>
    <cellStyle name="Normal 2 2 2 6 2 6" xfId="9300"/>
    <cellStyle name="Normal 2 2 2 6 3" xfId="456"/>
    <cellStyle name="Normal 2 2 2 6 3 2" xfId="1203"/>
    <cellStyle name="Normal 2 2 2 6 3 2 2" xfId="2697"/>
    <cellStyle name="Normal 2 2 2 6 3 2 2 2" xfId="7179"/>
    <cellStyle name="Normal 2 2 2 6 3 2 2 2 2" xfId="16209"/>
    <cellStyle name="Normal 2 2 2 6 3 2 2 3" xfId="11727"/>
    <cellStyle name="Normal 2 2 2 6 3 2 3" xfId="4191"/>
    <cellStyle name="Normal 2 2 2 6 3 2 3 2" xfId="8673"/>
    <cellStyle name="Normal 2 2 2 6 3 2 3 2 2" xfId="17703"/>
    <cellStyle name="Normal 2 2 2 6 3 2 3 3" xfId="13221"/>
    <cellStyle name="Normal 2 2 2 6 3 2 4" xfId="5685"/>
    <cellStyle name="Normal 2 2 2 6 3 2 4 2" xfId="14715"/>
    <cellStyle name="Normal 2 2 2 6 3 2 5" xfId="10233"/>
    <cellStyle name="Normal 2 2 2 6 3 3" xfId="1950"/>
    <cellStyle name="Normal 2 2 2 6 3 3 2" xfId="6432"/>
    <cellStyle name="Normal 2 2 2 6 3 3 2 2" xfId="15462"/>
    <cellStyle name="Normal 2 2 2 6 3 3 3" xfId="10980"/>
    <cellStyle name="Normal 2 2 2 6 3 4" xfId="3444"/>
    <cellStyle name="Normal 2 2 2 6 3 4 2" xfId="7926"/>
    <cellStyle name="Normal 2 2 2 6 3 4 2 2" xfId="16956"/>
    <cellStyle name="Normal 2 2 2 6 3 4 3" xfId="12474"/>
    <cellStyle name="Normal 2 2 2 6 3 5" xfId="4938"/>
    <cellStyle name="Normal 2 2 2 6 3 5 2" xfId="13968"/>
    <cellStyle name="Normal 2 2 2 6 3 6" xfId="9486"/>
    <cellStyle name="Normal 2 2 2 6 4" xfId="642"/>
    <cellStyle name="Normal 2 2 2 6 4 2" xfId="1389"/>
    <cellStyle name="Normal 2 2 2 6 4 2 2" xfId="2883"/>
    <cellStyle name="Normal 2 2 2 6 4 2 2 2" xfId="7365"/>
    <cellStyle name="Normal 2 2 2 6 4 2 2 2 2" xfId="16395"/>
    <cellStyle name="Normal 2 2 2 6 4 2 2 3" xfId="11913"/>
    <cellStyle name="Normal 2 2 2 6 4 2 3" xfId="4377"/>
    <cellStyle name="Normal 2 2 2 6 4 2 3 2" xfId="8859"/>
    <cellStyle name="Normal 2 2 2 6 4 2 3 2 2" xfId="17889"/>
    <cellStyle name="Normal 2 2 2 6 4 2 3 3" xfId="13407"/>
    <cellStyle name="Normal 2 2 2 6 4 2 4" xfId="5871"/>
    <cellStyle name="Normal 2 2 2 6 4 2 4 2" xfId="14901"/>
    <cellStyle name="Normal 2 2 2 6 4 2 5" xfId="10419"/>
    <cellStyle name="Normal 2 2 2 6 4 3" xfId="2136"/>
    <cellStyle name="Normal 2 2 2 6 4 3 2" xfId="6618"/>
    <cellStyle name="Normal 2 2 2 6 4 3 2 2" xfId="15648"/>
    <cellStyle name="Normal 2 2 2 6 4 3 3" xfId="11166"/>
    <cellStyle name="Normal 2 2 2 6 4 4" xfId="3630"/>
    <cellStyle name="Normal 2 2 2 6 4 4 2" xfId="8112"/>
    <cellStyle name="Normal 2 2 2 6 4 4 2 2" xfId="17142"/>
    <cellStyle name="Normal 2 2 2 6 4 4 3" xfId="12660"/>
    <cellStyle name="Normal 2 2 2 6 4 5" xfId="5124"/>
    <cellStyle name="Normal 2 2 2 6 4 5 2" xfId="14154"/>
    <cellStyle name="Normal 2 2 2 6 4 6" xfId="9672"/>
    <cellStyle name="Normal 2 2 2 6 5" xfId="829"/>
    <cellStyle name="Normal 2 2 2 6 5 2" xfId="2323"/>
    <cellStyle name="Normal 2 2 2 6 5 2 2" xfId="6805"/>
    <cellStyle name="Normal 2 2 2 6 5 2 2 2" xfId="15835"/>
    <cellStyle name="Normal 2 2 2 6 5 2 3" xfId="11353"/>
    <cellStyle name="Normal 2 2 2 6 5 3" xfId="3817"/>
    <cellStyle name="Normal 2 2 2 6 5 3 2" xfId="8299"/>
    <cellStyle name="Normal 2 2 2 6 5 3 2 2" xfId="17329"/>
    <cellStyle name="Normal 2 2 2 6 5 3 3" xfId="12847"/>
    <cellStyle name="Normal 2 2 2 6 5 4" xfId="5311"/>
    <cellStyle name="Normal 2 2 2 6 5 4 2" xfId="14341"/>
    <cellStyle name="Normal 2 2 2 6 5 5" xfId="9859"/>
    <cellStyle name="Normal 2 2 2 6 6" xfId="1578"/>
    <cellStyle name="Normal 2 2 2 6 6 2" xfId="6060"/>
    <cellStyle name="Normal 2 2 2 6 6 2 2" xfId="15090"/>
    <cellStyle name="Normal 2 2 2 6 6 3" xfId="10608"/>
    <cellStyle name="Normal 2 2 2 6 7" xfId="3072"/>
    <cellStyle name="Normal 2 2 2 6 7 2" xfId="7554"/>
    <cellStyle name="Normal 2 2 2 6 7 2 2" xfId="16584"/>
    <cellStyle name="Normal 2 2 2 6 7 3" xfId="12102"/>
    <cellStyle name="Normal 2 2 2 6 8" xfId="4566"/>
    <cellStyle name="Normal 2 2 2 6 8 2" xfId="13596"/>
    <cellStyle name="Normal 2 2 2 6 9" xfId="9114"/>
    <cellStyle name="Normal 2 2 2 7" xfId="101"/>
    <cellStyle name="Normal 2 2 2 7 2" xfId="287"/>
    <cellStyle name="Normal 2 2 2 7 2 2" xfId="1030"/>
    <cellStyle name="Normal 2 2 2 7 2 2 2" xfId="2524"/>
    <cellStyle name="Normal 2 2 2 7 2 2 2 2" xfId="7006"/>
    <cellStyle name="Normal 2 2 2 7 2 2 2 2 2" xfId="16036"/>
    <cellStyle name="Normal 2 2 2 7 2 2 2 3" xfId="11554"/>
    <cellStyle name="Normal 2 2 2 7 2 2 3" xfId="4018"/>
    <cellStyle name="Normal 2 2 2 7 2 2 3 2" xfId="8500"/>
    <cellStyle name="Normal 2 2 2 7 2 2 3 2 2" xfId="17530"/>
    <cellStyle name="Normal 2 2 2 7 2 2 3 3" xfId="13048"/>
    <cellStyle name="Normal 2 2 2 7 2 2 4" xfId="5512"/>
    <cellStyle name="Normal 2 2 2 7 2 2 4 2" xfId="14542"/>
    <cellStyle name="Normal 2 2 2 7 2 2 5" xfId="10060"/>
    <cellStyle name="Normal 2 2 2 7 2 3" xfId="1781"/>
    <cellStyle name="Normal 2 2 2 7 2 3 2" xfId="6263"/>
    <cellStyle name="Normal 2 2 2 7 2 3 2 2" xfId="15293"/>
    <cellStyle name="Normal 2 2 2 7 2 3 3" xfId="10811"/>
    <cellStyle name="Normal 2 2 2 7 2 4" xfId="3275"/>
    <cellStyle name="Normal 2 2 2 7 2 4 2" xfId="7757"/>
    <cellStyle name="Normal 2 2 2 7 2 4 2 2" xfId="16787"/>
    <cellStyle name="Normal 2 2 2 7 2 4 3" xfId="12305"/>
    <cellStyle name="Normal 2 2 2 7 2 5" xfId="4769"/>
    <cellStyle name="Normal 2 2 2 7 2 5 2" xfId="13799"/>
    <cellStyle name="Normal 2 2 2 7 2 6" xfId="9317"/>
    <cellStyle name="Normal 2 2 2 7 3" xfId="473"/>
    <cellStyle name="Normal 2 2 2 7 3 2" xfId="1220"/>
    <cellStyle name="Normal 2 2 2 7 3 2 2" xfId="2714"/>
    <cellStyle name="Normal 2 2 2 7 3 2 2 2" xfId="7196"/>
    <cellStyle name="Normal 2 2 2 7 3 2 2 2 2" xfId="16226"/>
    <cellStyle name="Normal 2 2 2 7 3 2 2 3" xfId="11744"/>
    <cellStyle name="Normal 2 2 2 7 3 2 3" xfId="4208"/>
    <cellStyle name="Normal 2 2 2 7 3 2 3 2" xfId="8690"/>
    <cellStyle name="Normal 2 2 2 7 3 2 3 2 2" xfId="17720"/>
    <cellStyle name="Normal 2 2 2 7 3 2 3 3" xfId="13238"/>
    <cellStyle name="Normal 2 2 2 7 3 2 4" xfId="5702"/>
    <cellStyle name="Normal 2 2 2 7 3 2 4 2" xfId="14732"/>
    <cellStyle name="Normal 2 2 2 7 3 2 5" xfId="10250"/>
    <cellStyle name="Normal 2 2 2 7 3 3" xfId="1967"/>
    <cellStyle name="Normal 2 2 2 7 3 3 2" xfId="6449"/>
    <cellStyle name="Normal 2 2 2 7 3 3 2 2" xfId="15479"/>
    <cellStyle name="Normal 2 2 2 7 3 3 3" xfId="10997"/>
    <cellStyle name="Normal 2 2 2 7 3 4" xfId="3461"/>
    <cellStyle name="Normal 2 2 2 7 3 4 2" xfId="7943"/>
    <cellStyle name="Normal 2 2 2 7 3 4 2 2" xfId="16973"/>
    <cellStyle name="Normal 2 2 2 7 3 4 3" xfId="12491"/>
    <cellStyle name="Normal 2 2 2 7 3 5" xfId="4955"/>
    <cellStyle name="Normal 2 2 2 7 3 5 2" xfId="13985"/>
    <cellStyle name="Normal 2 2 2 7 3 6" xfId="9503"/>
    <cellStyle name="Normal 2 2 2 7 4" xfId="659"/>
    <cellStyle name="Normal 2 2 2 7 4 2" xfId="1406"/>
    <cellStyle name="Normal 2 2 2 7 4 2 2" xfId="2900"/>
    <cellStyle name="Normal 2 2 2 7 4 2 2 2" xfId="7382"/>
    <cellStyle name="Normal 2 2 2 7 4 2 2 2 2" xfId="16412"/>
    <cellStyle name="Normal 2 2 2 7 4 2 2 3" xfId="11930"/>
    <cellStyle name="Normal 2 2 2 7 4 2 3" xfId="4394"/>
    <cellStyle name="Normal 2 2 2 7 4 2 3 2" xfId="8876"/>
    <cellStyle name="Normal 2 2 2 7 4 2 3 2 2" xfId="17906"/>
    <cellStyle name="Normal 2 2 2 7 4 2 3 3" xfId="13424"/>
    <cellStyle name="Normal 2 2 2 7 4 2 4" xfId="5888"/>
    <cellStyle name="Normal 2 2 2 7 4 2 4 2" xfId="14918"/>
    <cellStyle name="Normal 2 2 2 7 4 2 5" xfId="10436"/>
    <cellStyle name="Normal 2 2 2 7 4 3" xfId="2153"/>
    <cellStyle name="Normal 2 2 2 7 4 3 2" xfId="6635"/>
    <cellStyle name="Normal 2 2 2 7 4 3 2 2" xfId="15665"/>
    <cellStyle name="Normal 2 2 2 7 4 3 3" xfId="11183"/>
    <cellStyle name="Normal 2 2 2 7 4 4" xfId="3647"/>
    <cellStyle name="Normal 2 2 2 7 4 4 2" xfId="8129"/>
    <cellStyle name="Normal 2 2 2 7 4 4 2 2" xfId="17159"/>
    <cellStyle name="Normal 2 2 2 7 4 4 3" xfId="12677"/>
    <cellStyle name="Normal 2 2 2 7 4 5" xfId="5141"/>
    <cellStyle name="Normal 2 2 2 7 4 5 2" xfId="14171"/>
    <cellStyle name="Normal 2 2 2 7 4 6" xfId="9689"/>
    <cellStyle name="Normal 2 2 2 7 5" xfId="846"/>
    <cellStyle name="Normal 2 2 2 7 5 2" xfId="2340"/>
    <cellStyle name="Normal 2 2 2 7 5 2 2" xfId="6822"/>
    <cellStyle name="Normal 2 2 2 7 5 2 2 2" xfId="15852"/>
    <cellStyle name="Normal 2 2 2 7 5 2 3" xfId="11370"/>
    <cellStyle name="Normal 2 2 2 7 5 3" xfId="3834"/>
    <cellStyle name="Normal 2 2 2 7 5 3 2" xfId="8316"/>
    <cellStyle name="Normal 2 2 2 7 5 3 2 2" xfId="17346"/>
    <cellStyle name="Normal 2 2 2 7 5 3 3" xfId="12864"/>
    <cellStyle name="Normal 2 2 2 7 5 4" xfId="5328"/>
    <cellStyle name="Normal 2 2 2 7 5 4 2" xfId="14358"/>
    <cellStyle name="Normal 2 2 2 7 5 5" xfId="9876"/>
    <cellStyle name="Normal 2 2 2 7 6" xfId="1595"/>
    <cellStyle name="Normal 2 2 2 7 6 2" xfId="6077"/>
    <cellStyle name="Normal 2 2 2 7 6 2 2" xfId="15107"/>
    <cellStyle name="Normal 2 2 2 7 6 3" xfId="10625"/>
    <cellStyle name="Normal 2 2 2 7 7" xfId="3089"/>
    <cellStyle name="Normal 2 2 2 7 7 2" xfId="7571"/>
    <cellStyle name="Normal 2 2 2 7 7 2 2" xfId="16601"/>
    <cellStyle name="Normal 2 2 2 7 7 3" xfId="12119"/>
    <cellStyle name="Normal 2 2 2 7 8" xfId="4583"/>
    <cellStyle name="Normal 2 2 2 7 8 2" xfId="13613"/>
    <cellStyle name="Normal 2 2 2 7 9" xfId="9131"/>
    <cellStyle name="Normal 2 2 2 8" xfId="131"/>
    <cellStyle name="Normal 2 2 2 8 2" xfId="317"/>
    <cellStyle name="Normal 2 2 2 8 2 2" xfId="1060"/>
    <cellStyle name="Normal 2 2 2 8 2 2 2" xfId="2554"/>
    <cellStyle name="Normal 2 2 2 8 2 2 2 2" xfId="7036"/>
    <cellStyle name="Normal 2 2 2 8 2 2 2 2 2" xfId="16066"/>
    <cellStyle name="Normal 2 2 2 8 2 2 2 3" xfId="11584"/>
    <cellStyle name="Normal 2 2 2 8 2 2 3" xfId="4048"/>
    <cellStyle name="Normal 2 2 2 8 2 2 3 2" xfId="8530"/>
    <cellStyle name="Normal 2 2 2 8 2 2 3 2 2" xfId="17560"/>
    <cellStyle name="Normal 2 2 2 8 2 2 3 3" xfId="13078"/>
    <cellStyle name="Normal 2 2 2 8 2 2 4" xfId="5542"/>
    <cellStyle name="Normal 2 2 2 8 2 2 4 2" xfId="14572"/>
    <cellStyle name="Normal 2 2 2 8 2 2 5" xfId="10090"/>
    <cellStyle name="Normal 2 2 2 8 2 3" xfId="1811"/>
    <cellStyle name="Normal 2 2 2 8 2 3 2" xfId="6293"/>
    <cellStyle name="Normal 2 2 2 8 2 3 2 2" xfId="15323"/>
    <cellStyle name="Normal 2 2 2 8 2 3 3" xfId="10841"/>
    <cellStyle name="Normal 2 2 2 8 2 4" xfId="3305"/>
    <cellStyle name="Normal 2 2 2 8 2 4 2" xfId="7787"/>
    <cellStyle name="Normal 2 2 2 8 2 4 2 2" xfId="16817"/>
    <cellStyle name="Normal 2 2 2 8 2 4 3" xfId="12335"/>
    <cellStyle name="Normal 2 2 2 8 2 5" xfId="4799"/>
    <cellStyle name="Normal 2 2 2 8 2 5 2" xfId="13829"/>
    <cellStyle name="Normal 2 2 2 8 2 6" xfId="9347"/>
    <cellStyle name="Normal 2 2 2 8 3" xfId="503"/>
    <cellStyle name="Normal 2 2 2 8 3 2" xfId="1250"/>
    <cellStyle name="Normal 2 2 2 8 3 2 2" xfId="2744"/>
    <cellStyle name="Normal 2 2 2 8 3 2 2 2" xfId="7226"/>
    <cellStyle name="Normal 2 2 2 8 3 2 2 2 2" xfId="16256"/>
    <cellStyle name="Normal 2 2 2 8 3 2 2 3" xfId="11774"/>
    <cellStyle name="Normal 2 2 2 8 3 2 3" xfId="4238"/>
    <cellStyle name="Normal 2 2 2 8 3 2 3 2" xfId="8720"/>
    <cellStyle name="Normal 2 2 2 8 3 2 3 2 2" xfId="17750"/>
    <cellStyle name="Normal 2 2 2 8 3 2 3 3" xfId="13268"/>
    <cellStyle name="Normal 2 2 2 8 3 2 4" xfId="5732"/>
    <cellStyle name="Normal 2 2 2 8 3 2 4 2" xfId="14762"/>
    <cellStyle name="Normal 2 2 2 8 3 2 5" xfId="10280"/>
    <cellStyle name="Normal 2 2 2 8 3 3" xfId="1997"/>
    <cellStyle name="Normal 2 2 2 8 3 3 2" xfId="6479"/>
    <cellStyle name="Normal 2 2 2 8 3 3 2 2" xfId="15509"/>
    <cellStyle name="Normal 2 2 2 8 3 3 3" xfId="11027"/>
    <cellStyle name="Normal 2 2 2 8 3 4" xfId="3491"/>
    <cellStyle name="Normal 2 2 2 8 3 4 2" xfId="7973"/>
    <cellStyle name="Normal 2 2 2 8 3 4 2 2" xfId="17003"/>
    <cellStyle name="Normal 2 2 2 8 3 4 3" xfId="12521"/>
    <cellStyle name="Normal 2 2 2 8 3 5" xfId="4985"/>
    <cellStyle name="Normal 2 2 2 8 3 5 2" xfId="14015"/>
    <cellStyle name="Normal 2 2 2 8 3 6" xfId="9533"/>
    <cellStyle name="Normal 2 2 2 8 4" xfId="689"/>
    <cellStyle name="Normal 2 2 2 8 4 2" xfId="1436"/>
    <cellStyle name="Normal 2 2 2 8 4 2 2" xfId="2930"/>
    <cellStyle name="Normal 2 2 2 8 4 2 2 2" xfId="7412"/>
    <cellStyle name="Normal 2 2 2 8 4 2 2 2 2" xfId="16442"/>
    <cellStyle name="Normal 2 2 2 8 4 2 2 3" xfId="11960"/>
    <cellStyle name="Normal 2 2 2 8 4 2 3" xfId="4424"/>
    <cellStyle name="Normal 2 2 2 8 4 2 3 2" xfId="8906"/>
    <cellStyle name="Normal 2 2 2 8 4 2 3 2 2" xfId="17936"/>
    <cellStyle name="Normal 2 2 2 8 4 2 3 3" xfId="13454"/>
    <cellStyle name="Normal 2 2 2 8 4 2 4" xfId="5918"/>
    <cellStyle name="Normal 2 2 2 8 4 2 4 2" xfId="14948"/>
    <cellStyle name="Normal 2 2 2 8 4 2 5" xfId="10466"/>
    <cellStyle name="Normal 2 2 2 8 4 3" xfId="2183"/>
    <cellStyle name="Normal 2 2 2 8 4 3 2" xfId="6665"/>
    <cellStyle name="Normal 2 2 2 8 4 3 2 2" xfId="15695"/>
    <cellStyle name="Normal 2 2 2 8 4 3 3" xfId="11213"/>
    <cellStyle name="Normal 2 2 2 8 4 4" xfId="3677"/>
    <cellStyle name="Normal 2 2 2 8 4 4 2" xfId="8159"/>
    <cellStyle name="Normal 2 2 2 8 4 4 2 2" xfId="17189"/>
    <cellStyle name="Normal 2 2 2 8 4 4 3" xfId="12707"/>
    <cellStyle name="Normal 2 2 2 8 4 5" xfId="5171"/>
    <cellStyle name="Normal 2 2 2 8 4 5 2" xfId="14201"/>
    <cellStyle name="Normal 2 2 2 8 4 6" xfId="9719"/>
    <cellStyle name="Normal 2 2 2 8 5" xfId="876"/>
    <cellStyle name="Normal 2 2 2 8 5 2" xfId="2370"/>
    <cellStyle name="Normal 2 2 2 8 5 2 2" xfId="6852"/>
    <cellStyle name="Normal 2 2 2 8 5 2 2 2" xfId="15882"/>
    <cellStyle name="Normal 2 2 2 8 5 2 3" xfId="11400"/>
    <cellStyle name="Normal 2 2 2 8 5 3" xfId="3864"/>
    <cellStyle name="Normal 2 2 2 8 5 3 2" xfId="8346"/>
    <cellStyle name="Normal 2 2 2 8 5 3 2 2" xfId="17376"/>
    <cellStyle name="Normal 2 2 2 8 5 3 3" xfId="12894"/>
    <cellStyle name="Normal 2 2 2 8 5 4" xfId="5358"/>
    <cellStyle name="Normal 2 2 2 8 5 4 2" xfId="14388"/>
    <cellStyle name="Normal 2 2 2 8 5 5" xfId="9906"/>
    <cellStyle name="Normal 2 2 2 8 6" xfId="1625"/>
    <cellStyle name="Normal 2 2 2 8 6 2" xfId="6107"/>
    <cellStyle name="Normal 2 2 2 8 6 2 2" xfId="15137"/>
    <cellStyle name="Normal 2 2 2 8 6 3" xfId="10655"/>
    <cellStyle name="Normal 2 2 2 8 7" xfId="3119"/>
    <cellStyle name="Normal 2 2 2 8 7 2" xfId="7601"/>
    <cellStyle name="Normal 2 2 2 8 7 2 2" xfId="16631"/>
    <cellStyle name="Normal 2 2 2 8 7 3" xfId="12149"/>
    <cellStyle name="Normal 2 2 2 8 8" xfId="4613"/>
    <cellStyle name="Normal 2 2 2 8 8 2" xfId="13643"/>
    <cellStyle name="Normal 2 2 2 8 9" xfId="9161"/>
    <cellStyle name="Normal 2 2 2 9" xfId="154"/>
    <cellStyle name="Normal 2 2 2 9 2" xfId="340"/>
    <cellStyle name="Normal 2 2 2 9 2 2" xfId="1083"/>
    <cellStyle name="Normal 2 2 2 9 2 2 2" xfId="2577"/>
    <cellStyle name="Normal 2 2 2 9 2 2 2 2" xfId="7059"/>
    <cellStyle name="Normal 2 2 2 9 2 2 2 2 2" xfId="16089"/>
    <cellStyle name="Normal 2 2 2 9 2 2 2 3" xfId="11607"/>
    <cellStyle name="Normal 2 2 2 9 2 2 3" xfId="4071"/>
    <cellStyle name="Normal 2 2 2 9 2 2 3 2" xfId="8553"/>
    <cellStyle name="Normal 2 2 2 9 2 2 3 2 2" xfId="17583"/>
    <cellStyle name="Normal 2 2 2 9 2 2 3 3" xfId="13101"/>
    <cellStyle name="Normal 2 2 2 9 2 2 4" xfId="5565"/>
    <cellStyle name="Normal 2 2 2 9 2 2 4 2" xfId="14595"/>
    <cellStyle name="Normal 2 2 2 9 2 2 5" xfId="10113"/>
    <cellStyle name="Normal 2 2 2 9 2 3" xfId="1834"/>
    <cellStyle name="Normal 2 2 2 9 2 3 2" xfId="6316"/>
    <cellStyle name="Normal 2 2 2 9 2 3 2 2" xfId="15346"/>
    <cellStyle name="Normal 2 2 2 9 2 3 3" xfId="10864"/>
    <cellStyle name="Normal 2 2 2 9 2 4" xfId="3328"/>
    <cellStyle name="Normal 2 2 2 9 2 4 2" xfId="7810"/>
    <cellStyle name="Normal 2 2 2 9 2 4 2 2" xfId="16840"/>
    <cellStyle name="Normal 2 2 2 9 2 4 3" xfId="12358"/>
    <cellStyle name="Normal 2 2 2 9 2 5" xfId="4822"/>
    <cellStyle name="Normal 2 2 2 9 2 5 2" xfId="13852"/>
    <cellStyle name="Normal 2 2 2 9 2 6" xfId="9370"/>
    <cellStyle name="Normal 2 2 2 9 3" xfId="526"/>
    <cellStyle name="Normal 2 2 2 9 3 2" xfId="1273"/>
    <cellStyle name="Normal 2 2 2 9 3 2 2" xfId="2767"/>
    <cellStyle name="Normal 2 2 2 9 3 2 2 2" xfId="7249"/>
    <cellStyle name="Normal 2 2 2 9 3 2 2 2 2" xfId="16279"/>
    <cellStyle name="Normal 2 2 2 9 3 2 2 3" xfId="11797"/>
    <cellStyle name="Normal 2 2 2 9 3 2 3" xfId="4261"/>
    <cellStyle name="Normal 2 2 2 9 3 2 3 2" xfId="8743"/>
    <cellStyle name="Normal 2 2 2 9 3 2 3 2 2" xfId="17773"/>
    <cellStyle name="Normal 2 2 2 9 3 2 3 3" xfId="13291"/>
    <cellStyle name="Normal 2 2 2 9 3 2 4" xfId="5755"/>
    <cellStyle name="Normal 2 2 2 9 3 2 4 2" xfId="14785"/>
    <cellStyle name="Normal 2 2 2 9 3 2 5" xfId="10303"/>
    <cellStyle name="Normal 2 2 2 9 3 3" xfId="2020"/>
    <cellStyle name="Normal 2 2 2 9 3 3 2" xfId="6502"/>
    <cellStyle name="Normal 2 2 2 9 3 3 2 2" xfId="15532"/>
    <cellStyle name="Normal 2 2 2 9 3 3 3" xfId="11050"/>
    <cellStyle name="Normal 2 2 2 9 3 4" xfId="3514"/>
    <cellStyle name="Normal 2 2 2 9 3 4 2" xfId="7996"/>
    <cellStyle name="Normal 2 2 2 9 3 4 2 2" xfId="17026"/>
    <cellStyle name="Normal 2 2 2 9 3 4 3" xfId="12544"/>
    <cellStyle name="Normal 2 2 2 9 3 5" xfId="5008"/>
    <cellStyle name="Normal 2 2 2 9 3 5 2" xfId="14038"/>
    <cellStyle name="Normal 2 2 2 9 3 6" xfId="9556"/>
    <cellStyle name="Normal 2 2 2 9 4" xfId="712"/>
    <cellStyle name="Normal 2 2 2 9 4 2" xfId="1459"/>
    <cellStyle name="Normal 2 2 2 9 4 2 2" xfId="2953"/>
    <cellStyle name="Normal 2 2 2 9 4 2 2 2" xfId="7435"/>
    <cellStyle name="Normal 2 2 2 9 4 2 2 2 2" xfId="16465"/>
    <cellStyle name="Normal 2 2 2 9 4 2 2 3" xfId="11983"/>
    <cellStyle name="Normal 2 2 2 9 4 2 3" xfId="4447"/>
    <cellStyle name="Normal 2 2 2 9 4 2 3 2" xfId="8929"/>
    <cellStyle name="Normal 2 2 2 9 4 2 3 2 2" xfId="17959"/>
    <cellStyle name="Normal 2 2 2 9 4 2 3 3" xfId="13477"/>
    <cellStyle name="Normal 2 2 2 9 4 2 4" xfId="5941"/>
    <cellStyle name="Normal 2 2 2 9 4 2 4 2" xfId="14971"/>
    <cellStyle name="Normal 2 2 2 9 4 2 5" xfId="10489"/>
    <cellStyle name="Normal 2 2 2 9 4 3" xfId="2206"/>
    <cellStyle name="Normal 2 2 2 9 4 3 2" xfId="6688"/>
    <cellStyle name="Normal 2 2 2 9 4 3 2 2" xfId="15718"/>
    <cellStyle name="Normal 2 2 2 9 4 3 3" xfId="11236"/>
    <cellStyle name="Normal 2 2 2 9 4 4" xfId="3700"/>
    <cellStyle name="Normal 2 2 2 9 4 4 2" xfId="8182"/>
    <cellStyle name="Normal 2 2 2 9 4 4 2 2" xfId="17212"/>
    <cellStyle name="Normal 2 2 2 9 4 4 3" xfId="12730"/>
    <cellStyle name="Normal 2 2 2 9 4 5" xfId="5194"/>
    <cellStyle name="Normal 2 2 2 9 4 5 2" xfId="14224"/>
    <cellStyle name="Normal 2 2 2 9 4 6" xfId="9742"/>
    <cellStyle name="Normal 2 2 2 9 5" xfId="899"/>
    <cellStyle name="Normal 2 2 2 9 5 2" xfId="2393"/>
    <cellStyle name="Normal 2 2 2 9 5 2 2" xfId="6875"/>
    <cellStyle name="Normal 2 2 2 9 5 2 2 2" xfId="15905"/>
    <cellStyle name="Normal 2 2 2 9 5 2 3" xfId="11423"/>
    <cellStyle name="Normal 2 2 2 9 5 3" xfId="3887"/>
    <cellStyle name="Normal 2 2 2 9 5 3 2" xfId="8369"/>
    <cellStyle name="Normal 2 2 2 9 5 3 2 2" xfId="17399"/>
    <cellStyle name="Normal 2 2 2 9 5 3 3" xfId="12917"/>
    <cellStyle name="Normal 2 2 2 9 5 4" xfId="5381"/>
    <cellStyle name="Normal 2 2 2 9 5 4 2" xfId="14411"/>
    <cellStyle name="Normal 2 2 2 9 5 5" xfId="9929"/>
    <cellStyle name="Normal 2 2 2 9 6" xfId="1648"/>
    <cellStyle name="Normal 2 2 2 9 6 2" xfId="6130"/>
    <cellStyle name="Normal 2 2 2 9 6 2 2" xfId="15160"/>
    <cellStyle name="Normal 2 2 2 9 6 3" xfId="10678"/>
    <cellStyle name="Normal 2 2 2 9 7" xfId="3142"/>
    <cellStyle name="Normal 2 2 2 9 7 2" xfId="7624"/>
    <cellStyle name="Normal 2 2 2 9 7 2 2" xfId="16654"/>
    <cellStyle name="Normal 2 2 2 9 7 3" xfId="12172"/>
    <cellStyle name="Normal 2 2 2 9 8" xfId="4636"/>
    <cellStyle name="Normal 2 2 2 9 8 2" xfId="13666"/>
    <cellStyle name="Normal 2 2 2 9 9" xfId="9184"/>
    <cellStyle name="Normal 2 2 3" xfId="19"/>
    <cellStyle name="Normal 2 2 3 10" xfId="391"/>
    <cellStyle name="Normal 2 2 3 10 2" xfId="1138"/>
    <cellStyle name="Normal 2 2 3 10 2 2" xfId="2632"/>
    <cellStyle name="Normal 2 2 3 10 2 2 2" xfId="7114"/>
    <cellStyle name="Normal 2 2 3 10 2 2 2 2" xfId="16144"/>
    <cellStyle name="Normal 2 2 3 10 2 2 3" xfId="11662"/>
    <cellStyle name="Normal 2 2 3 10 2 3" xfId="4126"/>
    <cellStyle name="Normal 2 2 3 10 2 3 2" xfId="8608"/>
    <cellStyle name="Normal 2 2 3 10 2 3 2 2" xfId="17638"/>
    <cellStyle name="Normal 2 2 3 10 2 3 3" xfId="13156"/>
    <cellStyle name="Normal 2 2 3 10 2 4" xfId="5620"/>
    <cellStyle name="Normal 2 2 3 10 2 4 2" xfId="14650"/>
    <cellStyle name="Normal 2 2 3 10 2 5" xfId="10168"/>
    <cellStyle name="Normal 2 2 3 10 3" xfId="1885"/>
    <cellStyle name="Normal 2 2 3 10 3 2" xfId="6367"/>
    <cellStyle name="Normal 2 2 3 10 3 2 2" xfId="15397"/>
    <cellStyle name="Normal 2 2 3 10 3 3" xfId="10915"/>
    <cellStyle name="Normal 2 2 3 10 4" xfId="3379"/>
    <cellStyle name="Normal 2 2 3 10 4 2" xfId="7861"/>
    <cellStyle name="Normal 2 2 3 10 4 2 2" xfId="16891"/>
    <cellStyle name="Normal 2 2 3 10 4 3" xfId="12409"/>
    <cellStyle name="Normal 2 2 3 10 5" xfId="4873"/>
    <cellStyle name="Normal 2 2 3 10 5 2" xfId="13903"/>
    <cellStyle name="Normal 2 2 3 10 6" xfId="9421"/>
    <cellStyle name="Normal 2 2 3 11" xfId="577"/>
    <cellStyle name="Normal 2 2 3 11 2" xfId="1324"/>
    <cellStyle name="Normal 2 2 3 11 2 2" xfId="2818"/>
    <cellStyle name="Normal 2 2 3 11 2 2 2" xfId="7300"/>
    <cellStyle name="Normal 2 2 3 11 2 2 2 2" xfId="16330"/>
    <cellStyle name="Normal 2 2 3 11 2 2 3" xfId="11848"/>
    <cellStyle name="Normal 2 2 3 11 2 3" xfId="4312"/>
    <cellStyle name="Normal 2 2 3 11 2 3 2" xfId="8794"/>
    <cellStyle name="Normal 2 2 3 11 2 3 2 2" xfId="17824"/>
    <cellStyle name="Normal 2 2 3 11 2 3 3" xfId="13342"/>
    <cellStyle name="Normal 2 2 3 11 2 4" xfId="5806"/>
    <cellStyle name="Normal 2 2 3 11 2 4 2" xfId="14836"/>
    <cellStyle name="Normal 2 2 3 11 2 5" xfId="10354"/>
    <cellStyle name="Normal 2 2 3 11 3" xfId="2071"/>
    <cellStyle name="Normal 2 2 3 11 3 2" xfId="6553"/>
    <cellStyle name="Normal 2 2 3 11 3 2 2" xfId="15583"/>
    <cellStyle name="Normal 2 2 3 11 3 3" xfId="11101"/>
    <cellStyle name="Normal 2 2 3 11 4" xfId="3565"/>
    <cellStyle name="Normal 2 2 3 11 4 2" xfId="8047"/>
    <cellStyle name="Normal 2 2 3 11 4 2 2" xfId="17077"/>
    <cellStyle name="Normal 2 2 3 11 4 3" xfId="12595"/>
    <cellStyle name="Normal 2 2 3 11 5" xfId="5059"/>
    <cellStyle name="Normal 2 2 3 11 5 2" xfId="14089"/>
    <cellStyle name="Normal 2 2 3 11 6" xfId="9607"/>
    <cellStyle name="Normal 2 2 3 12" xfId="764"/>
    <cellStyle name="Normal 2 2 3 12 2" xfId="2258"/>
    <cellStyle name="Normal 2 2 3 12 2 2" xfId="6740"/>
    <cellStyle name="Normal 2 2 3 12 2 2 2" xfId="15770"/>
    <cellStyle name="Normal 2 2 3 12 2 3" xfId="11288"/>
    <cellStyle name="Normal 2 2 3 12 3" xfId="3752"/>
    <cellStyle name="Normal 2 2 3 12 3 2" xfId="8234"/>
    <cellStyle name="Normal 2 2 3 12 3 2 2" xfId="17264"/>
    <cellStyle name="Normal 2 2 3 12 3 3" xfId="12782"/>
    <cellStyle name="Normal 2 2 3 12 4" xfId="5246"/>
    <cellStyle name="Normal 2 2 3 12 4 2" xfId="14276"/>
    <cellStyle name="Normal 2 2 3 12 5" xfId="9794"/>
    <cellStyle name="Normal 2 2 3 13" xfId="1513"/>
    <cellStyle name="Normal 2 2 3 13 2" xfId="5995"/>
    <cellStyle name="Normal 2 2 3 13 2 2" xfId="15025"/>
    <cellStyle name="Normal 2 2 3 13 3" xfId="10543"/>
    <cellStyle name="Normal 2 2 3 14" xfId="3007"/>
    <cellStyle name="Normal 2 2 3 14 2" xfId="7489"/>
    <cellStyle name="Normal 2 2 3 14 2 2" xfId="16519"/>
    <cellStyle name="Normal 2 2 3 14 3" xfId="12037"/>
    <cellStyle name="Normal 2 2 3 15" xfId="4501"/>
    <cellStyle name="Normal 2 2 3 15 2" xfId="13531"/>
    <cellStyle name="Normal 2 2 3 16" xfId="9049"/>
    <cellStyle name="Normal 2 2 3 2" xfId="42"/>
    <cellStyle name="Normal 2 2 3 2 2" xfId="228"/>
    <cellStyle name="Normal 2 2 3 2 2 2" xfId="973"/>
    <cellStyle name="Normal 2 2 3 2 2 2 2" xfId="2467"/>
    <cellStyle name="Normal 2 2 3 2 2 2 2 2" xfId="6949"/>
    <cellStyle name="Normal 2 2 3 2 2 2 2 2 2" xfId="15979"/>
    <cellStyle name="Normal 2 2 3 2 2 2 2 3" xfId="11497"/>
    <cellStyle name="Normal 2 2 3 2 2 2 3" xfId="3961"/>
    <cellStyle name="Normal 2 2 3 2 2 2 3 2" xfId="8443"/>
    <cellStyle name="Normal 2 2 3 2 2 2 3 2 2" xfId="17473"/>
    <cellStyle name="Normal 2 2 3 2 2 2 3 3" xfId="12991"/>
    <cellStyle name="Normal 2 2 3 2 2 2 4" xfId="5455"/>
    <cellStyle name="Normal 2 2 3 2 2 2 4 2" xfId="14485"/>
    <cellStyle name="Normal 2 2 3 2 2 2 5" xfId="10003"/>
    <cellStyle name="Normal 2 2 3 2 2 3" xfId="1722"/>
    <cellStyle name="Normal 2 2 3 2 2 3 2" xfId="6204"/>
    <cellStyle name="Normal 2 2 3 2 2 3 2 2" xfId="15234"/>
    <cellStyle name="Normal 2 2 3 2 2 3 3" xfId="10752"/>
    <cellStyle name="Normal 2 2 3 2 2 4" xfId="3216"/>
    <cellStyle name="Normal 2 2 3 2 2 4 2" xfId="7698"/>
    <cellStyle name="Normal 2 2 3 2 2 4 2 2" xfId="16728"/>
    <cellStyle name="Normal 2 2 3 2 2 4 3" xfId="12246"/>
    <cellStyle name="Normal 2 2 3 2 2 5" xfId="4710"/>
    <cellStyle name="Normal 2 2 3 2 2 5 2" xfId="13740"/>
    <cellStyle name="Normal 2 2 3 2 2 6" xfId="9258"/>
    <cellStyle name="Normal 2 2 3 2 3" xfId="414"/>
    <cellStyle name="Normal 2 2 3 2 3 2" xfId="1161"/>
    <cellStyle name="Normal 2 2 3 2 3 2 2" xfId="2655"/>
    <cellStyle name="Normal 2 2 3 2 3 2 2 2" xfId="7137"/>
    <cellStyle name="Normal 2 2 3 2 3 2 2 2 2" xfId="16167"/>
    <cellStyle name="Normal 2 2 3 2 3 2 2 3" xfId="11685"/>
    <cellStyle name="Normal 2 2 3 2 3 2 3" xfId="4149"/>
    <cellStyle name="Normal 2 2 3 2 3 2 3 2" xfId="8631"/>
    <cellStyle name="Normal 2 2 3 2 3 2 3 2 2" xfId="17661"/>
    <cellStyle name="Normal 2 2 3 2 3 2 3 3" xfId="13179"/>
    <cellStyle name="Normal 2 2 3 2 3 2 4" xfId="5643"/>
    <cellStyle name="Normal 2 2 3 2 3 2 4 2" xfId="14673"/>
    <cellStyle name="Normal 2 2 3 2 3 2 5" xfId="10191"/>
    <cellStyle name="Normal 2 2 3 2 3 3" xfId="1908"/>
    <cellStyle name="Normal 2 2 3 2 3 3 2" xfId="6390"/>
    <cellStyle name="Normal 2 2 3 2 3 3 2 2" xfId="15420"/>
    <cellStyle name="Normal 2 2 3 2 3 3 3" xfId="10938"/>
    <cellStyle name="Normal 2 2 3 2 3 4" xfId="3402"/>
    <cellStyle name="Normal 2 2 3 2 3 4 2" xfId="7884"/>
    <cellStyle name="Normal 2 2 3 2 3 4 2 2" xfId="16914"/>
    <cellStyle name="Normal 2 2 3 2 3 4 3" xfId="12432"/>
    <cellStyle name="Normal 2 2 3 2 3 5" xfId="4896"/>
    <cellStyle name="Normal 2 2 3 2 3 5 2" xfId="13926"/>
    <cellStyle name="Normal 2 2 3 2 3 6" xfId="9444"/>
    <cellStyle name="Normal 2 2 3 2 4" xfId="600"/>
    <cellStyle name="Normal 2 2 3 2 4 2" xfId="1347"/>
    <cellStyle name="Normal 2 2 3 2 4 2 2" xfId="2841"/>
    <cellStyle name="Normal 2 2 3 2 4 2 2 2" xfId="7323"/>
    <cellStyle name="Normal 2 2 3 2 4 2 2 2 2" xfId="16353"/>
    <cellStyle name="Normal 2 2 3 2 4 2 2 3" xfId="11871"/>
    <cellStyle name="Normal 2 2 3 2 4 2 3" xfId="4335"/>
    <cellStyle name="Normal 2 2 3 2 4 2 3 2" xfId="8817"/>
    <cellStyle name="Normal 2 2 3 2 4 2 3 2 2" xfId="17847"/>
    <cellStyle name="Normal 2 2 3 2 4 2 3 3" xfId="13365"/>
    <cellStyle name="Normal 2 2 3 2 4 2 4" xfId="5829"/>
    <cellStyle name="Normal 2 2 3 2 4 2 4 2" xfId="14859"/>
    <cellStyle name="Normal 2 2 3 2 4 2 5" xfId="10377"/>
    <cellStyle name="Normal 2 2 3 2 4 3" xfId="2094"/>
    <cellStyle name="Normal 2 2 3 2 4 3 2" xfId="6576"/>
    <cellStyle name="Normal 2 2 3 2 4 3 2 2" xfId="15606"/>
    <cellStyle name="Normal 2 2 3 2 4 3 3" xfId="11124"/>
    <cellStyle name="Normal 2 2 3 2 4 4" xfId="3588"/>
    <cellStyle name="Normal 2 2 3 2 4 4 2" xfId="8070"/>
    <cellStyle name="Normal 2 2 3 2 4 4 2 2" xfId="17100"/>
    <cellStyle name="Normal 2 2 3 2 4 4 3" xfId="12618"/>
    <cellStyle name="Normal 2 2 3 2 4 5" xfId="5082"/>
    <cellStyle name="Normal 2 2 3 2 4 5 2" xfId="14112"/>
    <cellStyle name="Normal 2 2 3 2 4 6" xfId="9630"/>
    <cellStyle name="Normal 2 2 3 2 5" xfId="787"/>
    <cellStyle name="Normal 2 2 3 2 5 2" xfId="2281"/>
    <cellStyle name="Normal 2 2 3 2 5 2 2" xfId="6763"/>
    <cellStyle name="Normal 2 2 3 2 5 2 2 2" xfId="15793"/>
    <cellStyle name="Normal 2 2 3 2 5 2 3" xfId="11311"/>
    <cellStyle name="Normal 2 2 3 2 5 3" xfId="3775"/>
    <cellStyle name="Normal 2 2 3 2 5 3 2" xfId="8257"/>
    <cellStyle name="Normal 2 2 3 2 5 3 2 2" xfId="17287"/>
    <cellStyle name="Normal 2 2 3 2 5 3 3" xfId="12805"/>
    <cellStyle name="Normal 2 2 3 2 5 4" xfId="5269"/>
    <cellStyle name="Normal 2 2 3 2 5 4 2" xfId="14299"/>
    <cellStyle name="Normal 2 2 3 2 5 5" xfId="9817"/>
    <cellStyle name="Normal 2 2 3 2 6" xfId="1536"/>
    <cellStyle name="Normal 2 2 3 2 6 2" xfId="6018"/>
    <cellStyle name="Normal 2 2 3 2 6 2 2" xfId="15048"/>
    <cellStyle name="Normal 2 2 3 2 6 3" xfId="10566"/>
    <cellStyle name="Normal 2 2 3 2 7" xfId="3030"/>
    <cellStyle name="Normal 2 2 3 2 7 2" xfId="7512"/>
    <cellStyle name="Normal 2 2 3 2 7 2 2" xfId="16542"/>
    <cellStyle name="Normal 2 2 3 2 7 3" xfId="12060"/>
    <cellStyle name="Normal 2 2 3 2 8" xfId="4524"/>
    <cellStyle name="Normal 2 2 3 2 8 2" xfId="13554"/>
    <cellStyle name="Normal 2 2 3 2 9" xfId="9072"/>
    <cellStyle name="Normal 2 2 3 3" xfId="65"/>
    <cellStyle name="Normal 2 2 3 3 2" xfId="251"/>
    <cellStyle name="Normal 2 2 3 3 2 2" xfId="996"/>
    <cellStyle name="Normal 2 2 3 3 2 2 2" xfId="2490"/>
    <cellStyle name="Normal 2 2 3 3 2 2 2 2" xfId="6972"/>
    <cellStyle name="Normal 2 2 3 3 2 2 2 2 2" xfId="16002"/>
    <cellStyle name="Normal 2 2 3 3 2 2 2 3" xfId="11520"/>
    <cellStyle name="Normal 2 2 3 3 2 2 3" xfId="3984"/>
    <cellStyle name="Normal 2 2 3 3 2 2 3 2" xfId="8466"/>
    <cellStyle name="Normal 2 2 3 3 2 2 3 2 2" xfId="17496"/>
    <cellStyle name="Normal 2 2 3 3 2 2 3 3" xfId="13014"/>
    <cellStyle name="Normal 2 2 3 3 2 2 4" xfId="5478"/>
    <cellStyle name="Normal 2 2 3 3 2 2 4 2" xfId="14508"/>
    <cellStyle name="Normal 2 2 3 3 2 2 5" xfId="10026"/>
    <cellStyle name="Normal 2 2 3 3 2 3" xfId="1745"/>
    <cellStyle name="Normal 2 2 3 3 2 3 2" xfId="6227"/>
    <cellStyle name="Normal 2 2 3 3 2 3 2 2" xfId="15257"/>
    <cellStyle name="Normal 2 2 3 3 2 3 3" xfId="10775"/>
    <cellStyle name="Normal 2 2 3 3 2 4" xfId="3239"/>
    <cellStyle name="Normal 2 2 3 3 2 4 2" xfId="7721"/>
    <cellStyle name="Normal 2 2 3 3 2 4 2 2" xfId="16751"/>
    <cellStyle name="Normal 2 2 3 3 2 4 3" xfId="12269"/>
    <cellStyle name="Normal 2 2 3 3 2 5" xfId="4733"/>
    <cellStyle name="Normal 2 2 3 3 2 5 2" xfId="13763"/>
    <cellStyle name="Normal 2 2 3 3 2 6" xfId="9281"/>
    <cellStyle name="Normal 2 2 3 3 3" xfId="437"/>
    <cellStyle name="Normal 2 2 3 3 3 2" xfId="1184"/>
    <cellStyle name="Normal 2 2 3 3 3 2 2" xfId="2678"/>
    <cellStyle name="Normal 2 2 3 3 3 2 2 2" xfId="7160"/>
    <cellStyle name="Normal 2 2 3 3 3 2 2 2 2" xfId="16190"/>
    <cellStyle name="Normal 2 2 3 3 3 2 2 3" xfId="11708"/>
    <cellStyle name="Normal 2 2 3 3 3 2 3" xfId="4172"/>
    <cellStyle name="Normal 2 2 3 3 3 2 3 2" xfId="8654"/>
    <cellStyle name="Normal 2 2 3 3 3 2 3 2 2" xfId="17684"/>
    <cellStyle name="Normal 2 2 3 3 3 2 3 3" xfId="13202"/>
    <cellStyle name="Normal 2 2 3 3 3 2 4" xfId="5666"/>
    <cellStyle name="Normal 2 2 3 3 3 2 4 2" xfId="14696"/>
    <cellStyle name="Normal 2 2 3 3 3 2 5" xfId="10214"/>
    <cellStyle name="Normal 2 2 3 3 3 3" xfId="1931"/>
    <cellStyle name="Normal 2 2 3 3 3 3 2" xfId="6413"/>
    <cellStyle name="Normal 2 2 3 3 3 3 2 2" xfId="15443"/>
    <cellStyle name="Normal 2 2 3 3 3 3 3" xfId="10961"/>
    <cellStyle name="Normal 2 2 3 3 3 4" xfId="3425"/>
    <cellStyle name="Normal 2 2 3 3 3 4 2" xfId="7907"/>
    <cellStyle name="Normal 2 2 3 3 3 4 2 2" xfId="16937"/>
    <cellStyle name="Normal 2 2 3 3 3 4 3" xfId="12455"/>
    <cellStyle name="Normal 2 2 3 3 3 5" xfId="4919"/>
    <cellStyle name="Normal 2 2 3 3 3 5 2" xfId="13949"/>
    <cellStyle name="Normal 2 2 3 3 3 6" xfId="9467"/>
    <cellStyle name="Normal 2 2 3 3 4" xfId="623"/>
    <cellStyle name="Normal 2 2 3 3 4 2" xfId="1370"/>
    <cellStyle name="Normal 2 2 3 3 4 2 2" xfId="2864"/>
    <cellStyle name="Normal 2 2 3 3 4 2 2 2" xfId="7346"/>
    <cellStyle name="Normal 2 2 3 3 4 2 2 2 2" xfId="16376"/>
    <cellStyle name="Normal 2 2 3 3 4 2 2 3" xfId="11894"/>
    <cellStyle name="Normal 2 2 3 3 4 2 3" xfId="4358"/>
    <cellStyle name="Normal 2 2 3 3 4 2 3 2" xfId="8840"/>
    <cellStyle name="Normal 2 2 3 3 4 2 3 2 2" xfId="17870"/>
    <cellStyle name="Normal 2 2 3 3 4 2 3 3" xfId="13388"/>
    <cellStyle name="Normal 2 2 3 3 4 2 4" xfId="5852"/>
    <cellStyle name="Normal 2 2 3 3 4 2 4 2" xfId="14882"/>
    <cellStyle name="Normal 2 2 3 3 4 2 5" xfId="10400"/>
    <cellStyle name="Normal 2 2 3 3 4 3" xfId="2117"/>
    <cellStyle name="Normal 2 2 3 3 4 3 2" xfId="6599"/>
    <cellStyle name="Normal 2 2 3 3 4 3 2 2" xfId="15629"/>
    <cellStyle name="Normal 2 2 3 3 4 3 3" xfId="11147"/>
    <cellStyle name="Normal 2 2 3 3 4 4" xfId="3611"/>
    <cellStyle name="Normal 2 2 3 3 4 4 2" xfId="8093"/>
    <cellStyle name="Normal 2 2 3 3 4 4 2 2" xfId="17123"/>
    <cellStyle name="Normal 2 2 3 3 4 4 3" xfId="12641"/>
    <cellStyle name="Normal 2 2 3 3 4 5" xfId="5105"/>
    <cellStyle name="Normal 2 2 3 3 4 5 2" xfId="14135"/>
    <cellStyle name="Normal 2 2 3 3 4 6" xfId="9653"/>
    <cellStyle name="Normal 2 2 3 3 5" xfId="810"/>
    <cellStyle name="Normal 2 2 3 3 5 2" xfId="2304"/>
    <cellStyle name="Normal 2 2 3 3 5 2 2" xfId="6786"/>
    <cellStyle name="Normal 2 2 3 3 5 2 2 2" xfId="15816"/>
    <cellStyle name="Normal 2 2 3 3 5 2 3" xfId="11334"/>
    <cellStyle name="Normal 2 2 3 3 5 3" xfId="3798"/>
    <cellStyle name="Normal 2 2 3 3 5 3 2" xfId="8280"/>
    <cellStyle name="Normal 2 2 3 3 5 3 2 2" xfId="17310"/>
    <cellStyle name="Normal 2 2 3 3 5 3 3" xfId="12828"/>
    <cellStyle name="Normal 2 2 3 3 5 4" xfId="5292"/>
    <cellStyle name="Normal 2 2 3 3 5 4 2" xfId="14322"/>
    <cellStyle name="Normal 2 2 3 3 5 5" xfId="9840"/>
    <cellStyle name="Normal 2 2 3 3 6" xfId="1559"/>
    <cellStyle name="Normal 2 2 3 3 6 2" xfId="6041"/>
    <cellStyle name="Normal 2 2 3 3 6 2 2" xfId="15071"/>
    <cellStyle name="Normal 2 2 3 3 6 3" xfId="10589"/>
    <cellStyle name="Normal 2 2 3 3 7" xfId="3053"/>
    <cellStyle name="Normal 2 2 3 3 7 2" xfId="7535"/>
    <cellStyle name="Normal 2 2 3 3 7 2 2" xfId="16565"/>
    <cellStyle name="Normal 2 2 3 3 7 3" xfId="12083"/>
    <cellStyle name="Normal 2 2 3 3 8" xfId="4547"/>
    <cellStyle name="Normal 2 2 3 3 8 2" xfId="13577"/>
    <cellStyle name="Normal 2 2 3 3 9" xfId="9095"/>
    <cellStyle name="Normal 2 2 3 4" xfId="89"/>
    <cellStyle name="Normal 2 2 3 4 2" xfId="275"/>
    <cellStyle name="Normal 2 2 3 4 2 2" xfId="1019"/>
    <cellStyle name="Normal 2 2 3 4 2 2 2" xfId="2513"/>
    <cellStyle name="Normal 2 2 3 4 2 2 2 2" xfId="6995"/>
    <cellStyle name="Normal 2 2 3 4 2 2 2 2 2" xfId="16025"/>
    <cellStyle name="Normal 2 2 3 4 2 2 2 3" xfId="11543"/>
    <cellStyle name="Normal 2 2 3 4 2 2 3" xfId="4007"/>
    <cellStyle name="Normal 2 2 3 4 2 2 3 2" xfId="8489"/>
    <cellStyle name="Normal 2 2 3 4 2 2 3 2 2" xfId="17519"/>
    <cellStyle name="Normal 2 2 3 4 2 2 3 3" xfId="13037"/>
    <cellStyle name="Normal 2 2 3 4 2 2 4" xfId="5501"/>
    <cellStyle name="Normal 2 2 3 4 2 2 4 2" xfId="14531"/>
    <cellStyle name="Normal 2 2 3 4 2 2 5" xfId="10049"/>
    <cellStyle name="Normal 2 2 3 4 2 3" xfId="1769"/>
    <cellStyle name="Normal 2 2 3 4 2 3 2" xfId="6251"/>
    <cellStyle name="Normal 2 2 3 4 2 3 2 2" xfId="15281"/>
    <cellStyle name="Normal 2 2 3 4 2 3 3" xfId="10799"/>
    <cellStyle name="Normal 2 2 3 4 2 4" xfId="3263"/>
    <cellStyle name="Normal 2 2 3 4 2 4 2" xfId="7745"/>
    <cellStyle name="Normal 2 2 3 4 2 4 2 2" xfId="16775"/>
    <cellStyle name="Normal 2 2 3 4 2 4 3" xfId="12293"/>
    <cellStyle name="Normal 2 2 3 4 2 5" xfId="4757"/>
    <cellStyle name="Normal 2 2 3 4 2 5 2" xfId="13787"/>
    <cellStyle name="Normal 2 2 3 4 2 6" xfId="9305"/>
    <cellStyle name="Normal 2 2 3 4 3" xfId="461"/>
    <cellStyle name="Normal 2 2 3 4 3 2" xfId="1208"/>
    <cellStyle name="Normal 2 2 3 4 3 2 2" xfId="2702"/>
    <cellStyle name="Normal 2 2 3 4 3 2 2 2" xfId="7184"/>
    <cellStyle name="Normal 2 2 3 4 3 2 2 2 2" xfId="16214"/>
    <cellStyle name="Normal 2 2 3 4 3 2 2 3" xfId="11732"/>
    <cellStyle name="Normal 2 2 3 4 3 2 3" xfId="4196"/>
    <cellStyle name="Normal 2 2 3 4 3 2 3 2" xfId="8678"/>
    <cellStyle name="Normal 2 2 3 4 3 2 3 2 2" xfId="17708"/>
    <cellStyle name="Normal 2 2 3 4 3 2 3 3" xfId="13226"/>
    <cellStyle name="Normal 2 2 3 4 3 2 4" xfId="5690"/>
    <cellStyle name="Normal 2 2 3 4 3 2 4 2" xfId="14720"/>
    <cellStyle name="Normal 2 2 3 4 3 2 5" xfId="10238"/>
    <cellStyle name="Normal 2 2 3 4 3 3" xfId="1955"/>
    <cellStyle name="Normal 2 2 3 4 3 3 2" xfId="6437"/>
    <cellStyle name="Normal 2 2 3 4 3 3 2 2" xfId="15467"/>
    <cellStyle name="Normal 2 2 3 4 3 3 3" xfId="10985"/>
    <cellStyle name="Normal 2 2 3 4 3 4" xfId="3449"/>
    <cellStyle name="Normal 2 2 3 4 3 4 2" xfId="7931"/>
    <cellStyle name="Normal 2 2 3 4 3 4 2 2" xfId="16961"/>
    <cellStyle name="Normal 2 2 3 4 3 4 3" xfId="12479"/>
    <cellStyle name="Normal 2 2 3 4 3 5" xfId="4943"/>
    <cellStyle name="Normal 2 2 3 4 3 5 2" xfId="13973"/>
    <cellStyle name="Normal 2 2 3 4 3 6" xfId="9491"/>
    <cellStyle name="Normal 2 2 3 4 4" xfId="647"/>
    <cellStyle name="Normal 2 2 3 4 4 2" xfId="1394"/>
    <cellStyle name="Normal 2 2 3 4 4 2 2" xfId="2888"/>
    <cellStyle name="Normal 2 2 3 4 4 2 2 2" xfId="7370"/>
    <cellStyle name="Normal 2 2 3 4 4 2 2 2 2" xfId="16400"/>
    <cellStyle name="Normal 2 2 3 4 4 2 2 3" xfId="11918"/>
    <cellStyle name="Normal 2 2 3 4 4 2 3" xfId="4382"/>
    <cellStyle name="Normal 2 2 3 4 4 2 3 2" xfId="8864"/>
    <cellStyle name="Normal 2 2 3 4 4 2 3 2 2" xfId="17894"/>
    <cellStyle name="Normal 2 2 3 4 4 2 3 3" xfId="13412"/>
    <cellStyle name="Normal 2 2 3 4 4 2 4" xfId="5876"/>
    <cellStyle name="Normal 2 2 3 4 4 2 4 2" xfId="14906"/>
    <cellStyle name="Normal 2 2 3 4 4 2 5" xfId="10424"/>
    <cellStyle name="Normal 2 2 3 4 4 3" xfId="2141"/>
    <cellStyle name="Normal 2 2 3 4 4 3 2" xfId="6623"/>
    <cellStyle name="Normal 2 2 3 4 4 3 2 2" xfId="15653"/>
    <cellStyle name="Normal 2 2 3 4 4 3 3" xfId="11171"/>
    <cellStyle name="Normal 2 2 3 4 4 4" xfId="3635"/>
    <cellStyle name="Normal 2 2 3 4 4 4 2" xfId="8117"/>
    <cellStyle name="Normal 2 2 3 4 4 4 2 2" xfId="17147"/>
    <cellStyle name="Normal 2 2 3 4 4 4 3" xfId="12665"/>
    <cellStyle name="Normal 2 2 3 4 4 5" xfId="5129"/>
    <cellStyle name="Normal 2 2 3 4 4 5 2" xfId="14159"/>
    <cellStyle name="Normal 2 2 3 4 4 6" xfId="9677"/>
    <cellStyle name="Normal 2 2 3 4 5" xfId="834"/>
    <cellStyle name="Normal 2 2 3 4 5 2" xfId="2328"/>
    <cellStyle name="Normal 2 2 3 4 5 2 2" xfId="6810"/>
    <cellStyle name="Normal 2 2 3 4 5 2 2 2" xfId="15840"/>
    <cellStyle name="Normal 2 2 3 4 5 2 3" xfId="11358"/>
    <cellStyle name="Normal 2 2 3 4 5 3" xfId="3822"/>
    <cellStyle name="Normal 2 2 3 4 5 3 2" xfId="8304"/>
    <cellStyle name="Normal 2 2 3 4 5 3 2 2" xfId="17334"/>
    <cellStyle name="Normal 2 2 3 4 5 3 3" xfId="12852"/>
    <cellStyle name="Normal 2 2 3 4 5 4" xfId="5316"/>
    <cellStyle name="Normal 2 2 3 4 5 4 2" xfId="14346"/>
    <cellStyle name="Normal 2 2 3 4 5 5" xfId="9864"/>
    <cellStyle name="Normal 2 2 3 4 6" xfId="1583"/>
    <cellStyle name="Normal 2 2 3 4 6 2" xfId="6065"/>
    <cellStyle name="Normal 2 2 3 4 6 2 2" xfId="15095"/>
    <cellStyle name="Normal 2 2 3 4 6 3" xfId="10613"/>
    <cellStyle name="Normal 2 2 3 4 7" xfId="3077"/>
    <cellStyle name="Normal 2 2 3 4 7 2" xfId="7559"/>
    <cellStyle name="Normal 2 2 3 4 7 2 2" xfId="16589"/>
    <cellStyle name="Normal 2 2 3 4 7 3" xfId="12107"/>
    <cellStyle name="Normal 2 2 3 4 8" xfId="4571"/>
    <cellStyle name="Normal 2 2 3 4 8 2" xfId="13601"/>
    <cellStyle name="Normal 2 2 3 4 9" xfId="9119"/>
    <cellStyle name="Normal 2 2 3 5" xfId="105"/>
    <cellStyle name="Normal 2 2 3 5 2" xfId="291"/>
    <cellStyle name="Normal 2 2 3 5 2 2" xfId="1034"/>
    <cellStyle name="Normal 2 2 3 5 2 2 2" xfId="2528"/>
    <cellStyle name="Normal 2 2 3 5 2 2 2 2" xfId="7010"/>
    <cellStyle name="Normal 2 2 3 5 2 2 2 2 2" xfId="16040"/>
    <cellStyle name="Normal 2 2 3 5 2 2 2 3" xfId="11558"/>
    <cellStyle name="Normal 2 2 3 5 2 2 3" xfId="4022"/>
    <cellStyle name="Normal 2 2 3 5 2 2 3 2" xfId="8504"/>
    <cellStyle name="Normal 2 2 3 5 2 2 3 2 2" xfId="17534"/>
    <cellStyle name="Normal 2 2 3 5 2 2 3 3" xfId="13052"/>
    <cellStyle name="Normal 2 2 3 5 2 2 4" xfId="5516"/>
    <cellStyle name="Normal 2 2 3 5 2 2 4 2" xfId="14546"/>
    <cellStyle name="Normal 2 2 3 5 2 2 5" xfId="10064"/>
    <cellStyle name="Normal 2 2 3 5 2 3" xfId="1785"/>
    <cellStyle name="Normal 2 2 3 5 2 3 2" xfId="6267"/>
    <cellStyle name="Normal 2 2 3 5 2 3 2 2" xfId="15297"/>
    <cellStyle name="Normal 2 2 3 5 2 3 3" xfId="10815"/>
    <cellStyle name="Normal 2 2 3 5 2 4" xfId="3279"/>
    <cellStyle name="Normal 2 2 3 5 2 4 2" xfId="7761"/>
    <cellStyle name="Normal 2 2 3 5 2 4 2 2" xfId="16791"/>
    <cellStyle name="Normal 2 2 3 5 2 4 3" xfId="12309"/>
    <cellStyle name="Normal 2 2 3 5 2 5" xfId="4773"/>
    <cellStyle name="Normal 2 2 3 5 2 5 2" xfId="13803"/>
    <cellStyle name="Normal 2 2 3 5 2 6" xfId="9321"/>
    <cellStyle name="Normal 2 2 3 5 3" xfId="477"/>
    <cellStyle name="Normal 2 2 3 5 3 2" xfId="1224"/>
    <cellStyle name="Normal 2 2 3 5 3 2 2" xfId="2718"/>
    <cellStyle name="Normal 2 2 3 5 3 2 2 2" xfId="7200"/>
    <cellStyle name="Normal 2 2 3 5 3 2 2 2 2" xfId="16230"/>
    <cellStyle name="Normal 2 2 3 5 3 2 2 3" xfId="11748"/>
    <cellStyle name="Normal 2 2 3 5 3 2 3" xfId="4212"/>
    <cellStyle name="Normal 2 2 3 5 3 2 3 2" xfId="8694"/>
    <cellStyle name="Normal 2 2 3 5 3 2 3 2 2" xfId="17724"/>
    <cellStyle name="Normal 2 2 3 5 3 2 3 3" xfId="13242"/>
    <cellStyle name="Normal 2 2 3 5 3 2 4" xfId="5706"/>
    <cellStyle name="Normal 2 2 3 5 3 2 4 2" xfId="14736"/>
    <cellStyle name="Normal 2 2 3 5 3 2 5" xfId="10254"/>
    <cellStyle name="Normal 2 2 3 5 3 3" xfId="1971"/>
    <cellStyle name="Normal 2 2 3 5 3 3 2" xfId="6453"/>
    <cellStyle name="Normal 2 2 3 5 3 3 2 2" xfId="15483"/>
    <cellStyle name="Normal 2 2 3 5 3 3 3" xfId="11001"/>
    <cellStyle name="Normal 2 2 3 5 3 4" xfId="3465"/>
    <cellStyle name="Normal 2 2 3 5 3 4 2" xfId="7947"/>
    <cellStyle name="Normal 2 2 3 5 3 4 2 2" xfId="16977"/>
    <cellStyle name="Normal 2 2 3 5 3 4 3" xfId="12495"/>
    <cellStyle name="Normal 2 2 3 5 3 5" xfId="4959"/>
    <cellStyle name="Normal 2 2 3 5 3 5 2" xfId="13989"/>
    <cellStyle name="Normal 2 2 3 5 3 6" xfId="9507"/>
    <cellStyle name="Normal 2 2 3 5 4" xfId="663"/>
    <cellStyle name="Normal 2 2 3 5 4 2" xfId="1410"/>
    <cellStyle name="Normal 2 2 3 5 4 2 2" xfId="2904"/>
    <cellStyle name="Normal 2 2 3 5 4 2 2 2" xfId="7386"/>
    <cellStyle name="Normal 2 2 3 5 4 2 2 2 2" xfId="16416"/>
    <cellStyle name="Normal 2 2 3 5 4 2 2 3" xfId="11934"/>
    <cellStyle name="Normal 2 2 3 5 4 2 3" xfId="4398"/>
    <cellStyle name="Normal 2 2 3 5 4 2 3 2" xfId="8880"/>
    <cellStyle name="Normal 2 2 3 5 4 2 3 2 2" xfId="17910"/>
    <cellStyle name="Normal 2 2 3 5 4 2 3 3" xfId="13428"/>
    <cellStyle name="Normal 2 2 3 5 4 2 4" xfId="5892"/>
    <cellStyle name="Normal 2 2 3 5 4 2 4 2" xfId="14922"/>
    <cellStyle name="Normal 2 2 3 5 4 2 5" xfId="10440"/>
    <cellStyle name="Normal 2 2 3 5 4 3" xfId="2157"/>
    <cellStyle name="Normal 2 2 3 5 4 3 2" xfId="6639"/>
    <cellStyle name="Normal 2 2 3 5 4 3 2 2" xfId="15669"/>
    <cellStyle name="Normal 2 2 3 5 4 3 3" xfId="11187"/>
    <cellStyle name="Normal 2 2 3 5 4 4" xfId="3651"/>
    <cellStyle name="Normal 2 2 3 5 4 4 2" xfId="8133"/>
    <cellStyle name="Normal 2 2 3 5 4 4 2 2" xfId="17163"/>
    <cellStyle name="Normal 2 2 3 5 4 4 3" xfId="12681"/>
    <cellStyle name="Normal 2 2 3 5 4 5" xfId="5145"/>
    <cellStyle name="Normal 2 2 3 5 4 5 2" xfId="14175"/>
    <cellStyle name="Normal 2 2 3 5 4 6" xfId="9693"/>
    <cellStyle name="Normal 2 2 3 5 5" xfId="850"/>
    <cellStyle name="Normal 2 2 3 5 5 2" xfId="2344"/>
    <cellStyle name="Normal 2 2 3 5 5 2 2" xfId="6826"/>
    <cellStyle name="Normal 2 2 3 5 5 2 2 2" xfId="15856"/>
    <cellStyle name="Normal 2 2 3 5 5 2 3" xfId="11374"/>
    <cellStyle name="Normal 2 2 3 5 5 3" xfId="3838"/>
    <cellStyle name="Normal 2 2 3 5 5 3 2" xfId="8320"/>
    <cellStyle name="Normal 2 2 3 5 5 3 2 2" xfId="17350"/>
    <cellStyle name="Normal 2 2 3 5 5 3 3" xfId="12868"/>
    <cellStyle name="Normal 2 2 3 5 5 4" xfId="5332"/>
    <cellStyle name="Normal 2 2 3 5 5 4 2" xfId="14362"/>
    <cellStyle name="Normal 2 2 3 5 5 5" xfId="9880"/>
    <cellStyle name="Normal 2 2 3 5 6" xfId="1599"/>
    <cellStyle name="Normal 2 2 3 5 6 2" xfId="6081"/>
    <cellStyle name="Normal 2 2 3 5 6 2 2" xfId="15111"/>
    <cellStyle name="Normal 2 2 3 5 6 3" xfId="10629"/>
    <cellStyle name="Normal 2 2 3 5 7" xfId="3093"/>
    <cellStyle name="Normal 2 2 3 5 7 2" xfId="7575"/>
    <cellStyle name="Normal 2 2 3 5 7 2 2" xfId="16605"/>
    <cellStyle name="Normal 2 2 3 5 7 3" xfId="12123"/>
    <cellStyle name="Normal 2 2 3 5 8" xfId="4587"/>
    <cellStyle name="Normal 2 2 3 5 8 2" xfId="13617"/>
    <cellStyle name="Normal 2 2 3 5 9" xfId="9135"/>
    <cellStyle name="Normal 2 2 3 6" xfId="136"/>
    <cellStyle name="Normal 2 2 3 6 2" xfId="322"/>
    <cellStyle name="Normal 2 2 3 6 2 2" xfId="1065"/>
    <cellStyle name="Normal 2 2 3 6 2 2 2" xfId="2559"/>
    <cellStyle name="Normal 2 2 3 6 2 2 2 2" xfId="7041"/>
    <cellStyle name="Normal 2 2 3 6 2 2 2 2 2" xfId="16071"/>
    <cellStyle name="Normal 2 2 3 6 2 2 2 3" xfId="11589"/>
    <cellStyle name="Normal 2 2 3 6 2 2 3" xfId="4053"/>
    <cellStyle name="Normal 2 2 3 6 2 2 3 2" xfId="8535"/>
    <cellStyle name="Normal 2 2 3 6 2 2 3 2 2" xfId="17565"/>
    <cellStyle name="Normal 2 2 3 6 2 2 3 3" xfId="13083"/>
    <cellStyle name="Normal 2 2 3 6 2 2 4" xfId="5547"/>
    <cellStyle name="Normal 2 2 3 6 2 2 4 2" xfId="14577"/>
    <cellStyle name="Normal 2 2 3 6 2 2 5" xfId="10095"/>
    <cellStyle name="Normal 2 2 3 6 2 3" xfId="1816"/>
    <cellStyle name="Normal 2 2 3 6 2 3 2" xfId="6298"/>
    <cellStyle name="Normal 2 2 3 6 2 3 2 2" xfId="15328"/>
    <cellStyle name="Normal 2 2 3 6 2 3 3" xfId="10846"/>
    <cellStyle name="Normal 2 2 3 6 2 4" xfId="3310"/>
    <cellStyle name="Normal 2 2 3 6 2 4 2" xfId="7792"/>
    <cellStyle name="Normal 2 2 3 6 2 4 2 2" xfId="16822"/>
    <cellStyle name="Normal 2 2 3 6 2 4 3" xfId="12340"/>
    <cellStyle name="Normal 2 2 3 6 2 5" xfId="4804"/>
    <cellStyle name="Normal 2 2 3 6 2 5 2" xfId="13834"/>
    <cellStyle name="Normal 2 2 3 6 2 6" xfId="9352"/>
    <cellStyle name="Normal 2 2 3 6 3" xfId="508"/>
    <cellStyle name="Normal 2 2 3 6 3 2" xfId="1255"/>
    <cellStyle name="Normal 2 2 3 6 3 2 2" xfId="2749"/>
    <cellStyle name="Normal 2 2 3 6 3 2 2 2" xfId="7231"/>
    <cellStyle name="Normal 2 2 3 6 3 2 2 2 2" xfId="16261"/>
    <cellStyle name="Normal 2 2 3 6 3 2 2 3" xfId="11779"/>
    <cellStyle name="Normal 2 2 3 6 3 2 3" xfId="4243"/>
    <cellStyle name="Normal 2 2 3 6 3 2 3 2" xfId="8725"/>
    <cellStyle name="Normal 2 2 3 6 3 2 3 2 2" xfId="17755"/>
    <cellStyle name="Normal 2 2 3 6 3 2 3 3" xfId="13273"/>
    <cellStyle name="Normal 2 2 3 6 3 2 4" xfId="5737"/>
    <cellStyle name="Normal 2 2 3 6 3 2 4 2" xfId="14767"/>
    <cellStyle name="Normal 2 2 3 6 3 2 5" xfId="10285"/>
    <cellStyle name="Normal 2 2 3 6 3 3" xfId="2002"/>
    <cellStyle name="Normal 2 2 3 6 3 3 2" xfId="6484"/>
    <cellStyle name="Normal 2 2 3 6 3 3 2 2" xfId="15514"/>
    <cellStyle name="Normal 2 2 3 6 3 3 3" xfId="11032"/>
    <cellStyle name="Normal 2 2 3 6 3 4" xfId="3496"/>
    <cellStyle name="Normal 2 2 3 6 3 4 2" xfId="7978"/>
    <cellStyle name="Normal 2 2 3 6 3 4 2 2" xfId="17008"/>
    <cellStyle name="Normal 2 2 3 6 3 4 3" xfId="12526"/>
    <cellStyle name="Normal 2 2 3 6 3 5" xfId="4990"/>
    <cellStyle name="Normal 2 2 3 6 3 5 2" xfId="14020"/>
    <cellStyle name="Normal 2 2 3 6 3 6" xfId="9538"/>
    <cellStyle name="Normal 2 2 3 6 4" xfId="694"/>
    <cellStyle name="Normal 2 2 3 6 4 2" xfId="1441"/>
    <cellStyle name="Normal 2 2 3 6 4 2 2" xfId="2935"/>
    <cellStyle name="Normal 2 2 3 6 4 2 2 2" xfId="7417"/>
    <cellStyle name="Normal 2 2 3 6 4 2 2 2 2" xfId="16447"/>
    <cellStyle name="Normal 2 2 3 6 4 2 2 3" xfId="11965"/>
    <cellStyle name="Normal 2 2 3 6 4 2 3" xfId="4429"/>
    <cellStyle name="Normal 2 2 3 6 4 2 3 2" xfId="8911"/>
    <cellStyle name="Normal 2 2 3 6 4 2 3 2 2" xfId="17941"/>
    <cellStyle name="Normal 2 2 3 6 4 2 3 3" xfId="13459"/>
    <cellStyle name="Normal 2 2 3 6 4 2 4" xfId="5923"/>
    <cellStyle name="Normal 2 2 3 6 4 2 4 2" xfId="14953"/>
    <cellStyle name="Normal 2 2 3 6 4 2 5" xfId="10471"/>
    <cellStyle name="Normal 2 2 3 6 4 3" xfId="2188"/>
    <cellStyle name="Normal 2 2 3 6 4 3 2" xfId="6670"/>
    <cellStyle name="Normal 2 2 3 6 4 3 2 2" xfId="15700"/>
    <cellStyle name="Normal 2 2 3 6 4 3 3" xfId="11218"/>
    <cellStyle name="Normal 2 2 3 6 4 4" xfId="3682"/>
    <cellStyle name="Normal 2 2 3 6 4 4 2" xfId="8164"/>
    <cellStyle name="Normal 2 2 3 6 4 4 2 2" xfId="17194"/>
    <cellStyle name="Normal 2 2 3 6 4 4 3" xfId="12712"/>
    <cellStyle name="Normal 2 2 3 6 4 5" xfId="5176"/>
    <cellStyle name="Normal 2 2 3 6 4 5 2" xfId="14206"/>
    <cellStyle name="Normal 2 2 3 6 4 6" xfId="9724"/>
    <cellStyle name="Normal 2 2 3 6 5" xfId="881"/>
    <cellStyle name="Normal 2 2 3 6 5 2" xfId="2375"/>
    <cellStyle name="Normal 2 2 3 6 5 2 2" xfId="6857"/>
    <cellStyle name="Normal 2 2 3 6 5 2 2 2" xfId="15887"/>
    <cellStyle name="Normal 2 2 3 6 5 2 3" xfId="11405"/>
    <cellStyle name="Normal 2 2 3 6 5 3" xfId="3869"/>
    <cellStyle name="Normal 2 2 3 6 5 3 2" xfId="8351"/>
    <cellStyle name="Normal 2 2 3 6 5 3 2 2" xfId="17381"/>
    <cellStyle name="Normal 2 2 3 6 5 3 3" xfId="12899"/>
    <cellStyle name="Normal 2 2 3 6 5 4" xfId="5363"/>
    <cellStyle name="Normal 2 2 3 6 5 4 2" xfId="14393"/>
    <cellStyle name="Normal 2 2 3 6 5 5" xfId="9911"/>
    <cellStyle name="Normal 2 2 3 6 6" xfId="1630"/>
    <cellStyle name="Normal 2 2 3 6 6 2" xfId="6112"/>
    <cellStyle name="Normal 2 2 3 6 6 2 2" xfId="15142"/>
    <cellStyle name="Normal 2 2 3 6 6 3" xfId="10660"/>
    <cellStyle name="Normal 2 2 3 6 7" xfId="3124"/>
    <cellStyle name="Normal 2 2 3 6 7 2" xfId="7606"/>
    <cellStyle name="Normal 2 2 3 6 7 2 2" xfId="16636"/>
    <cellStyle name="Normal 2 2 3 6 7 3" xfId="12154"/>
    <cellStyle name="Normal 2 2 3 6 8" xfId="4618"/>
    <cellStyle name="Normal 2 2 3 6 8 2" xfId="13648"/>
    <cellStyle name="Normal 2 2 3 6 9" xfId="9166"/>
    <cellStyle name="Normal 2 2 3 7" xfId="159"/>
    <cellStyle name="Normal 2 2 3 7 2" xfId="345"/>
    <cellStyle name="Normal 2 2 3 7 2 2" xfId="1088"/>
    <cellStyle name="Normal 2 2 3 7 2 2 2" xfId="2582"/>
    <cellStyle name="Normal 2 2 3 7 2 2 2 2" xfId="7064"/>
    <cellStyle name="Normal 2 2 3 7 2 2 2 2 2" xfId="16094"/>
    <cellStyle name="Normal 2 2 3 7 2 2 2 3" xfId="11612"/>
    <cellStyle name="Normal 2 2 3 7 2 2 3" xfId="4076"/>
    <cellStyle name="Normal 2 2 3 7 2 2 3 2" xfId="8558"/>
    <cellStyle name="Normal 2 2 3 7 2 2 3 2 2" xfId="17588"/>
    <cellStyle name="Normal 2 2 3 7 2 2 3 3" xfId="13106"/>
    <cellStyle name="Normal 2 2 3 7 2 2 4" xfId="5570"/>
    <cellStyle name="Normal 2 2 3 7 2 2 4 2" xfId="14600"/>
    <cellStyle name="Normal 2 2 3 7 2 2 5" xfId="10118"/>
    <cellStyle name="Normal 2 2 3 7 2 3" xfId="1839"/>
    <cellStyle name="Normal 2 2 3 7 2 3 2" xfId="6321"/>
    <cellStyle name="Normal 2 2 3 7 2 3 2 2" xfId="15351"/>
    <cellStyle name="Normal 2 2 3 7 2 3 3" xfId="10869"/>
    <cellStyle name="Normal 2 2 3 7 2 4" xfId="3333"/>
    <cellStyle name="Normal 2 2 3 7 2 4 2" xfId="7815"/>
    <cellStyle name="Normal 2 2 3 7 2 4 2 2" xfId="16845"/>
    <cellStyle name="Normal 2 2 3 7 2 4 3" xfId="12363"/>
    <cellStyle name="Normal 2 2 3 7 2 5" xfId="4827"/>
    <cellStyle name="Normal 2 2 3 7 2 5 2" xfId="13857"/>
    <cellStyle name="Normal 2 2 3 7 2 6" xfId="9375"/>
    <cellStyle name="Normal 2 2 3 7 3" xfId="531"/>
    <cellStyle name="Normal 2 2 3 7 3 2" xfId="1278"/>
    <cellStyle name="Normal 2 2 3 7 3 2 2" xfId="2772"/>
    <cellStyle name="Normal 2 2 3 7 3 2 2 2" xfId="7254"/>
    <cellStyle name="Normal 2 2 3 7 3 2 2 2 2" xfId="16284"/>
    <cellStyle name="Normal 2 2 3 7 3 2 2 3" xfId="11802"/>
    <cellStyle name="Normal 2 2 3 7 3 2 3" xfId="4266"/>
    <cellStyle name="Normal 2 2 3 7 3 2 3 2" xfId="8748"/>
    <cellStyle name="Normal 2 2 3 7 3 2 3 2 2" xfId="17778"/>
    <cellStyle name="Normal 2 2 3 7 3 2 3 3" xfId="13296"/>
    <cellStyle name="Normal 2 2 3 7 3 2 4" xfId="5760"/>
    <cellStyle name="Normal 2 2 3 7 3 2 4 2" xfId="14790"/>
    <cellStyle name="Normal 2 2 3 7 3 2 5" xfId="10308"/>
    <cellStyle name="Normal 2 2 3 7 3 3" xfId="2025"/>
    <cellStyle name="Normal 2 2 3 7 3 3 2" xfId="6507"/>
    <cellStyle name="Normal 2 2 3 7 3 3 2 2" xfId="15537"/>
    <cellStyle name="Normal 2 2 3 7 3 3 3" xfId="11055"/>
    <cellStyle name="Normal 2 2 3 7 3 4" xfId="3519"/>
    <cellStyle name="Normal 2 2 3 7 3 4 2" xfId="8001"/>
    <cellStyle name="Normal 2 2 3 7 3 4 2 2" xfId="17031"/>
    <cellStyle name="Normal 2 2 3 7 3 4 3" xfId="12549"/>
    <cellStyle name="Normal 2 2 3 7 3 5" xfId="5013"/>
    <cellStyle name="Normal 2 2 3 7 3 5 2" xfId="14043"/>
    <cellStyle name="Normal 2 2 3 7 3 6" xfId="9561"/>
    <cellStyle name="Normal 2 2 3 7 4" xfId="717"/>
    <cellStyle name="Normal 2 2 3 7 4 2" xfId="1464"/>
    <cellStyle name="Normal 2 2 3 7 4 2 2" xfId="2958"/>
    <cellStyle name="Normal 2 2 3 7 4 2 2 2" xfId="7440"/>
    <cellStyle name="Normal 2 2 3 7 4 2 2 2 2" xfId="16470"/>
    <cellStyle name="Normal 2 2 3 7 4 2 2 3" xfId="11988"/>
    <cellStyle name="Normal 2 2 3 7 4 2 3" xfId="4452"/>
    <cellStyle name="Normal 2 2 3 7 4 2 3 2" xfId="8934"/>
    <cellStyle name="Normal 2 2 3 7 4 2 3 2 2" xfId="17964"/>
    <cellStyle name="Normal 2 2 3 7 4 2 3 3" xfId="13482"/>
    <cellStyle name="Normal 2 2 3 7 4 2 4" xfId="5946"/>
    <cellStyle name="Normal 2 2 3 7 4 2 4 2" xfId="14976"/>
    <cellStyle name="Normal 2 2 3 7 4 2 5" xfId="10494"/>
    <cellStyle name="Normal 2 2 3 7 4 3" xfId="2211"/>
    <cellStyle name="Normal 2 2 3 7 4 3 2" xfId="6693"/>
    <cellStyle name="Normal 2 2 3 7 4 3 2 2" xfId="15723"/>
    <cellStyle name="Normal 2 2 3 7 4 3 3" xfId="11241"/>
    <cellStyle name="Normal 2 2 3 7 4 4" xfId="3705"/>
    <cellStyle name="Normal 2 2 3 7 4 4 2" xfId="8187"/>
    <cellStyle name="Normal 2 2 3 7 4 4 2 2" xfId="17217"/>
    <cellStyle name="Normal 2 2 3 7 4 4 3" xfId="12735"/>
    <cellStyle name="Normal 2 2 3 7 4 5" xfId="5199"/>
    <cellStyle name="Normal 2 2 3 7 4 5 2" xfId="14229"/>
    <cellStyle name="Normal 2 2 3 7 4 6" xfId="9747"/>
    <cellStyle name="Normal 2 2 3 7 5" xfId="904"/>
    <cellStyle name="Normal 2 2 3 7 5 2" xfId="2398"/>
    <cellStyle name="Normal 2 2 3 7 5 2 2" xfId="6880"/>
    <cellStyle name="Normal 2 2 3 7 5 2 2 2" xfId="15910"/>
    <cellStyle name="Normal 2 2 3 7 5 2 3" xfId="11428"/>
    <cellStyle name="Normal 2 2 3 7 5 3" xfId="3892"/>
    <cellStyle name="Normal 2 2 3 7 5 3 2" xfId="8374"/>
    <cellStyle name="Normal 2 2 3 7 5 3 2 2" xfId="17404"/>
    <cellStyle name="Normal 2 2 3 7 5 3 3" xfId="12922"/>
    <cellStyle name="Normal 2 2 3 7 5 4" xfId="5386"/>
    <cellStyle name="Normal 2 2 3 7 5 4 2" xfId="14416"/>
    <cellStyle name="Normal 2 2 3 7 5 5" xfId="9934"/>
    <cellStyle name="Normal 2 2 3 7 6" xfId="1653"/>
    <cellStyle name="Normal 2 2 3 7 6 2" xfId="6135"/>
    <cellStyle name="Normal 2 2 3 7 6 2 2" xfId="15165"/>
    <cellStyle name="Normal 2 2 3 7 6 3" xfId="10683"/>
    <cellStyle name="Normal 2 2 3 7 7" xfId="3147"/>
    <cellStyle name="Normal 2 2 3 7 7 2" xfId="7629"/>
    <cellStyle name="Normal 2 2 3 7 7 2 2" xfId="16659"/>
    <cellStyle name="Normal 2 2 3 7 7 3" xfId="12177"/>
    <cellStyle name="Normal 2 2 3 7 8" xfId="4641"/>
    <cellStyle name="Normal 2 2 3 7 8 2" xfId="13671"/>
    <cellStyle name="Normal 2 2 3 7 9" xfId="9189"/>
    <cellStyle name="Normal 2 2 3 8" xfId="182"/>
    <cellStyle name="Normal 2 2 3 8 2" xfId="368"/>
    <cellStyle name="Normal 2 2 3 8 2 2" xfId="1111"/>
    <cellStyle name="Normal 2 2 3 8 2 2 2" xfId="2605"/>
    <cellStyle name="Normal 2 2 3 8 2 2 2 2" xfId="7087"/>
    <cellStyle name="Normal 2 2 3 8 2 2 2 2 2" xfId="16117"/>
    <cellStyle name="Normal 2 2 3 8 2 2 2 3" xfId="11635"/>
    <cellStyle name="Normal 2 2 3 8 2 2 3" xfId="4099"/>
    <cellStyle name="Normal 2 2 3 8 2 2 3 2" xfId="8581"/>
    <cellStyle name="Normal 2 2 3 8 2 2 3 2 2" xfId="17611"/>
    <cellStyle name="Normal 2 2 3 8 2 2 3 3" xfId="13129"/>
    <cellStyle name="Normal 2 2 3 8 2 2 4" xfId="5593"/>
    <cellStyle name="Normal 2 2 3 8 2 2 4 2" xfId="14623"/>
    <cellStyle name="Normal 2 2 3 8 2 2 5" xfId="10141"/>
    <cellStyle name="Normal 2 2 3 8 2 3" xfId="1862"/>
    <cellStyle name="Normal 2 2 3 8 2 3 2" xfId="6344"/>
    <cellStyle name="Normal 2 2 3 8 2 3 2 2" xfId="15374"/>
    <cellStyle name="Normal 2 2 3 8 2 3 3" xfId="10892"/>
    <cellStyle name="Normal 2 2 3 8 2 4" xfId="3356"/>
    <cellStyle name="Normal 2 2 3 8 2 4 2" xfId="7838"/>
    <cellStyle name="Normal 2 2 3 8 2 4 2 2" xfId="16868"/>
    <cellStyle name="Normal 2 2 3 8 2 4 3" xfId="12386"/>
    <cellStyle name="Normal 2 2 3 8 2 5" xfId="4850"/>
    <cellStyle name="Normal 2 2 3 8 2 5 2" xfId="13880"/>
    <cellStyle name="Normal 2 2 3 8 2 6" xfId="9398"/>
    <cellStyle name="Normal 2 2 3 8 3" xfId="554"/>
    <cellStyle name="Normal 2 2 3 8 3 2" xfId="1301"/>
    <cellStyle name="Normal 2 2 3 8 3 2 2" xfId="2795"/>
    <cellStyle name="Normal 2 2 3 8 3 2 2 2" xfId="7277"/>
    <cellStyle name="Normal 2 2 3 8 3 2 2 2 2" xfId="16307"/>
    <cellStyle name="Normal 2 2 3 8 3 2 2 3" xfId="11825"/>
    <cellStyle name="Normal 2 2 3 8 3 2 3" xfId="4289"/>
    <cellStyle name="Normal 2 2 3 8 3 2 3 2" xfId="8771"/>
    <cellStyle name="Normal 2 2 3 8 3 2 3 2 2" xfId="17801"/>
    <cellStyle name="Normal 2 2 3 8 3 2 3 3" xfId="13319"/>
    <cellStyle name="Normal 2 2 3 8 3 2 4" xfId="5783"/>
    <cellStyle name="Normal 2 2 3 8 3 2 4 2" xfId="14813"/>
    <cellStyle name="Normal 2 2 3 8 3 2 5" xfId="10331"/>
    <cellStyle name="Normal 2 2 3 8 3 3" xfId="2048"/>
    <cellStyle name="Normal 2 2 3 8 3 3 2" xfId="6530"/>
    <cellStyle name="Normal 2 2 3 8 3 3 2 2" xfId="15560"/>
    <cellStyle name="Normal 2 2 3 8 3 3 3" xfId="11078"/>
    <cellStyle name="Normal 2 2 3 8 3 4" xfId="3542"/>
    <cellStyle name="Normal 2 2 3 8 3 4 2" xfId="8024"/>
    <cellStyle name="Normal 2 2 3 8 3 4 2 2" xfId="17054"/>
    <cellStyle name="Normal 2 2 3 8 3 4 3" xfId="12572"/>
    <cellStyle name="Normal 2 2 3 8 3 5" xfId="5036"/>
    <cellStyle name="Normal 2 2 3 8 3 5 2" xfId="14066"/>
    <cellStyle name="Normal 2 2 3 8 3 6" xfId="9584"/>
    <cellStyle name="Normal 2 2 3 8 4" xfId="740"/>
    <cellStyle name="Normal 2 2 3 8 4 2" xfId="1487"/>
    <cellStyle name="Normal 2 2 3 8 4 2 2" xfId="2981"/>
    <cellStyle name="Normal 2 2 3 8 4 2 2 2" xfId="7463"/>
    <cellStyle name="Normal 2 2 3 8 4 2 2 2 2" xfId="16493"/>
    <cellStyle name="Normal 2 2 3 8 4 2 2 3" xfId="12011"/>
    <cellStyle name="Normal 2 2 3 8 4 2 3" xfId="4475"/>
    <cellStyle name="Normal 2 2 3 8 4 2 3 2" xfId="8957"/>
    <cellStyle name="Normal 2 2 3 8 4 2 3 2 2" xfId="17987"/>
    <cellStyle name="Normal 2 2 3 8 4 2 3 3" xfId="13505"/>
    <cellStyle name="Normal 2 2 3 8 4 2 4" xfId="5969"/>
    <cellStyle name="Normal 2 2 3 8 4 2 4 2" xfId="14999"/>
    <cellStyle name="Normal 2 2 3 8 4 2 5" xfId="10517"/>
    <cellStyle name="Normal 2 2 3 8 4 3" xfId="2234"/>
    <cellStyle name="Normal 2 2 3 8 4 3 2" xfId="6716"/>
    <cellStyle name="Normal 2 2 3 8 4 3 2 2" xfId="15746"/>
    <cellStyle name="Normal 2 2 3 8 4 3 3" xfId="11264"/>
    <cellStyle name="Normal 2 2 3 8 4 4" xfId="3728"/>
    <cellStyle name="Normal 2 2 3 8 4 4 2" xfId="8210"/>
    <cellStyle name="Normal 2 2 3 8 4 4 2 2" xfId="17240"/>
    <cellStyle name="Normal 2 2 3 8 4 4 3" xfId="12758"/>
    <cellStyle name="Normal 2 2 3 8 4 5" xfId="5222"/>
    <cellStyle name="Normal 2 2 3 8 4 5 2" xfId="14252"/>
    <cellStyle name="Normal 2 2 3 8 4 6" xfId="9770"/>
    <cellStyle name="Normal 2 2 3 8 5" xfId="927"/>
    <cellStyle name="Normal 2 2 3 8 5 2" xfId="2421"/>
    <cellStyle name="Normal 2 2 3 8 5 2 2" xfId="6903"/>
    <cellStyle name="Normal 2 2 3 8 5 2 2 2" xfId="15933"/>
    <cellStyle name="Normal 2 2 3 8 5 2 3" xfId="11451"/>
    <cellStyle name="Normal 2 2 3 8 5 3" xfId="3915"/>
    <cellStyle name="Normal 2 2 3 8 5 3 2" xfId="8397"/>
    <cellStyle name="Normal 2 2 3 8 5 3 2 2" xfId="17427"/>
    <cellStyle name="Normal 2 2 3 8 5 3 3" xfId="12945"/>
    <cellStyle name="Normal 2 2 3 8 5 4" xfId="5409"/>
    <cellStyle name="Normal 2 2 3 8 5 4 2" xfId="14439"/>
    <cellStyle name="Normal 2 2 3 8 5 5" xfId="9957"/>
    <cellStyle name="Normal 2 2 3 8 6" xfId="1676"/>
    <cellStyle name="Normal 2 2 3 8 6 2" xfId="6158"/>
    <cellStyle name="Normal 2 2 3 8 6 2 2" xfId="15188"/>
    <cellStyle name="Normal 2 2 3 8 6 3" xfId="10706"/>
    <cellStyle name="Normal 2 2 3 8 7" xfId="3170"/>
    <cellStyle name="Normal 2 2 3 8 7 2" xfId="7652"/>
    <cellStyle name="Normal 2 2 3 8 7 2 2" xfId="16682"/>
    <cellStyle name="Normal 2 2 3 8 7 3" xfId="12200"/>
    <cellStyle name="Normal 2 2 3 8 8" xfId="4664"/>
    <cellStyle name="Normal 2 2 3 8 8 2" xfId="13694"/>
    <cellStyle name="Normal 2 2 3 8 9" xfId="9212"/>
    <cellStyle name="Normal 2 2 3 9" xfId="205"/>
    <cellStyle name="Normal 2 2 3 9 2" xfId="950"/>
    <cellStyle name="Normal 2 2 3 9 2 2" xfId="2444"/>
    <cellStyle name="Normal 2 2 3 9 2 2 2" xfId="6926"/>
    <cellStyle name="Normal 2 2 3 9 2 2 2 2" xfId="15956"/>
    <cellStyle name="Normal 2 2 3 9 2 2 3" xfId="11474"/>
    <cellStyle name="Normal 2 2 3 9 2 3" xfId="3938"/>
    <cellStyle name="Normal 2 2 3 9 2 3 2" xfId="8420"/>
    <cellStyle name="Normal 2 2 3 9 2 3 2 2" xfId="17450"/>
    <cellStyle name="Normal 2 2 3 9 2 3 3" xfId="12968"/>
    <cellStyle name="Normal 2 2 3 9 2 4" xfId="5432"/>
    <cellStyle name="Normal 2 2 3 9 2 4 2" xfId="14462"/>
    <cellStyle name="Normal 2 2 3 9 2 5" xfId="9980"/>
    <cellStyle name="Normal 2 2 3 9 3" xfId="1699"/>
    <cellStyle name="Normal 2 2 3 9 3 2" xfId="6181"/>
    <cellStyle name="Normal 2 2 3 9 3 2 2" xfId="15211"/>
    <cellStyle name="Normal 2 2 3 9 3 3" xfId="10729"/>
    <cellStyle name="Normal 2 2 3 9 4" xfId="3193"/>
    <cellStyle name="Normal 2 2 3 9 4 2" xfId="7675"/>
    <cellStyle name="Normal 2 2 3 9 4 2 2" xfId="16705"/>
    <cellStyle name="Normal 2 2 3 9 4 3" xfId="12223"/>
    <cellStyle name="Normal 2 2 3 9 5" xfId="4687"/>
    <cellStyle name="Normal 2 2 3 9 5 2" xfId="13717"/>
    <cellStyle name="Normal 2 2 3 9 6" xfId="9235"/>
    <cellStyle name="Normal 2 2 4" xfId="32"/>
    <cellStyle name="Normal 2 2 4 2" xfId="218"/>
    <cellStyle name="Normal 2 2 4 2 2" xfId="963"/>
    <cellStyle name="Normal 2 2 4 2 2 2" xfId="2457"/>
    <cellStyle name="Normal 2 2 4 2 2 2 2" xfId="6939"/>
    <cellStyle name="Normal 2 2 4 2 2 2 2 2" xfId="15969"/>
    <cellStyle name="Normal 2 2 4 2 2 2 3" xfId="11487"/>
    <cellStyle name="Normal 2 2 4 2 2 3" xfId="3951"/>
    <cellStyle name="Normal 2 2 4 2 2 3 2" xfId="8433"/>
    <cellStyle name="Normal 2 2 4 2 2 3 2 2" xfId="17463"/>
    <cellStyle name="Normal 2 2 4 2 2 3 3" xfId="12981"/>
    <cellStyle name="Normal 2 2 4 2 2 4" xfId="5445"/>
    <cellStyle name="Normal 2 2 4 2 2 4 2" xfId="14475"/>
    <cellStyle name="Normal 2 2 4 2 2 5" xfId="9993"/>
    <cellStyle name="Normal 2 2 4 2 3" xfId="1712"/>
    <cellStyle name="Normal 2 2 4 2 3 2" xfId="6194"/>
    <cellStyle name="Normal 2 2 4 2 3 2 2" xfId="15224"/>
    <cellStyle name="Normal 2 2 4 2 3 3" xfId="10742"/>
    <cellStyle name="Normal 2 2 4 2 4" xfId="3206"/>
    <cellStyle name="Normal 2 2 4 2 4 2" xfId="7688"/>
    <cellStyle name="Normal 2 2 4 2 4 2 2" xfId="16718"/>
    <cellStyle name="Normal 2 2 4 2 4 3" xfId="12236"/>
    <cellStyle name="Normal 2 2 4 2 5" xfId="4700"/>
    <cellStyle name="Normal 2 2 4 2 5 2" xfId="13730"/>
    <cellStyle name="Normal 2 2 4 2 6" xfId="9248"/>
    <cellStyle name="Normal 2 2 4 3" xfId="404"/>
    <cellStyle name="Normal 2 2 4 3 2" xfId="1151"/>
    <cellStyle name="Normal 2 2 4 3 2 2" xfId="2645"/>
    <cellStyle name="Normal 2 2 4 3 2 2 2" xfId="7127"/>
    <cellStyle name="Normal 2 2 4 3 2 2 2 2" xfId="16157"/>
    <cellStyle name="Normal 2 2 4 3 2 2 3" xfId="11675"/>
    <cellStyle name="Normal 2 2 4 3 2 3" xfId="4139"/>
    <cellStyle name="Normal 2 2 4 3 2 3 2" xfId="8621"/>
    <cellStyle name="Normal 2 2 4 3 2 3 2 2" xfId="17651"/>
    <cellStyle name="Normal 2 2 4 3 2 3 3" xfId="13169"/>
    <cellStyle name="Normal 2 2 4 3 2 4" xfId="5633"/>
    <cellStyle name="Normal 2 2 4 3 2 4 2" xfId="14663"/>
    <cellStyle name="Normal 2 2 4 3 2 5" xfId="10181"/>
    <cellStyle name="Normal 2 2 4 3 3" xfId="1898"/>
    <cellStyle name="Normal 2 2 4 3 3 2" xfId="6380"/>
    <cellStyle name="Normal 2 2 4 3 3 2 2" xfId="15410"/>
    <cellStyle name="Normal 2 2 4 3 3 3" xfId="10928"/>
    <cellStyle name="Normal 2 2 4 3 4" xfId="3392"/>
    <cellStyle name="Normal 2 2 4 3 4 2" xfId="7874"/>
    <cellStyle name="Normal 2 2 4 3 4 2 2" xfId="16904"/>
    <cellStyle name="Normal 2 2 4 3 4 3" xfId="12422"/>
    <cellStyle name="Normal 2 2 4 3 5" xfId="4886"/>
    <cellStyle name="Normal 2 2 4 3 5 2" xfId="13916"/>
    <cellStyle name="Normal 2 2 4 3 6" xfId="9434"/>
    <cellStyle name="Normal 2 2 4 4" xfId="590"/>
    <cellStyle name="Normal 2 2 4 4 2" xfId="1337"/>
    <cellStyle name="Normal 2 2 4 4 2 2" xfId="2831"/>
    <cellStyle name="Normal 2 2 4 4 2 2 2" xfId="7313"/>
    <cellStyle name="Normal 2 2 4 4 2 2 2 2" xfId="16343"/>
    <cellStyle name="Normal 2 2 4 4 2 2 3" xfId="11861"/>
    <cellStyle name="Normal 2 2 4 4 2 3" xfId="4325"/>
    <cellStyle name="Normal 2 2 4 4 2 3 2" xfId="8807"/>
    <cellStyle name="Normal 2 2 4 4 2 3 2 2" xfId="17837"/>
    <cellStyle name="Normal 2 2 4 4 2 3 3" xfId="13355"/>
    <cellStyle name="Normal 2 2 4 4 2 4" xfId="5819"/>
    <cellStyle name="Normal 2 2 4 4 2 4 2" xfId="14849"/>
    <cellStyle name="Normal 2 2 4 4 2 5" xfId="10367"/>
    <cellStyle name="Normal 2 2 4 4 3" xfId="2084"/>
    <cellStyle name="Normal 2 2 4 4 3 2" xfId="6566"/>
    <cellStyle name="Normal 2 2 4 4 3 2 2" xfId="15596"/>
    <cellStyle name="Normal 2 2 4 4 3 3" xfId="11114"/>
    <cellStyle name="Normal 2 2 4 4 4" xfId="3578"/>
    <cellStyle name="Normal 2 2 4 4 4 2" xfId="8060"/>
    <cellStyle name="Normal 2 2 4 4 4 2 2" xfId="17090"/>
    <cellStyle name="Normal 2 2 4 4 4 3" xfId="12608"/>
    <cellStyle name="Normal 2 2 4 4 5" xfId="5072"/>
    <cellStyle name="Normal 2 2 4 4 5 2" xfId="14102"/>
    <cellStyle name="Normal 2 2 4 4 6" xfId="9620"/>
    <cellStyle name="Normal 2 2 4 5" xfId="777"/>
    <cellStyle name="Normal 2 2 4 5 2" xfId="2271"/>
    <cellStyle name="Normal 2 2 4 5 2 2" xfId="6753"/>
    <cellStyle name="Normal 2 2 4 5 2 2 2" xfId="15783"/>
    <cellStyle name="Normal 2 2 4 5 2 3" xfId="11301"/>
    <cellStyle name="Normal 2 2 4 5 3" xfId="3765"/>
    <cellStyle name="Normal 2 2 4 5 3 2" xfId="8247"/>
    <cellStyle name="Normal 2 2 4 5 3 2 2" xfId="17277"/>
    <cellStyle name="Normal 2 2 4 5 3 3" xfId="12795"/>
    <cellStyle name="Normal 2 2 4 5 4" xfId="5259"/>
    <cellStyle name="Normal 2 2 4 5 4 2" xfId="14289"/>
    <cellStyle name="Normal 2 2 4 5 5" xfId="9807"/>
    <cellStyle name="Normal 2 2 4 6" xfId="1526"/>
    <cellStyle name="Normal 2 2 4 6 2" xfId="6008"/>
    <cellStyle name="Normal 2 2 4 6 2 2" xfId="15038"/>
    <cellStyle name="Normal 2 2 4 6 3" xfId="10556"/>
    <cellStyle name="Normal 2 2 4 7" xfId="3020"/>
    <cellStyle name="Normal 2 2 4 7 2" xfId="7502"/>
    <cellStyle name="Normal 2 2 4 7 2 2" xfId="16532"/>
    <cellStyle name="Normal 2 2 4 7 3" xfId="12050"/>
    <cellStyle name="Normal 2 2 4 8" xfId="4514"/>
    <cellStyle name="Normal 2 2 4 8 2" xfId="13544"/>
    <cellStyle name="Normal 2 2 4 9" xfId="9062"/>
    <cellStyle name="Normal 2 2 5" xfId="55"/>
    <cellStyle name="Normal 2 2 5 2" xfId="241"/>
    <cellStyle name="Normal 2 2 5 2 2" xfId="986"/>
    <cellStyle name="Normal 2 2 5 2 2 2" xfId="2480"/>
    <cellStyle name="Normal 2 2 5 2 2 2 2" xfId="6962"/>
    <cellStyle name="Normal 2 2 5 2 2 2 2 2" xfId="15992"/>
    <cellStyle name="Normal 2 2 5 2 2 2 3" xfId="11510"/>
    <cellStyle name="Normal 2 2 5 2 2 3" xfId="3974"/>
    <cellStyle name="Normal 2 2 5 2 2 3 2" xfId="8456"/>
    <cellStyle name="Normal 2 2 5 2 2 3 2 2" xfId="17486"/>
    <cellStyle name="Normal 2 2 5 2 2 3 3" xfId="13004"/>
    <cellStyle name="Normal 2 2 5 2 2 4" xfId="5468"/>
    <cellStyle name="Normal 2 2 5 2 2 4 2" xfId="14498"/>
    <cellStyle name="Normal 2 2 5 2 2 5" xfId="10016"/>
    <cellStyle name="Normal 2 2 5 2 3" xfId="1735"/>
    <cellStyle name="Normal 2 2 5 2 3 2" xfId="6217"/>
    <cellStyle name="Normal 2 2 5 2 3 2 2" xfId="15247"/>
    <cellStyle name="Normal 2 2 5 2 3 3" xfId="10765"/>
    <cellStyle name="Normal 2 2 5 2 4" xfId="3229"/>
    <cellStyle name="Normal 2 2 5 2 4 2" xfId="7711"/>
    <cellStyle name="Normal 2 2 5 2 4 2 2" xfId="16741"/>
    <cellStyle name="Normal 2 2 5 2 4 3" xfId="12259"/>
    <cellStyle name="Normal 2 2 5 2 5" xfId="4723"/>
    <cellStyle name="Normal 2 2 5 2 5 2" xfId="13753"/>
    <cellStyle name="Normal 2 2 5 2 6" xfId="9271"/>
    <cellStyle name="Normal 2 2 5 3" xfId="427"/>
    <cellStyle name="Normal 2 2 5 3 2" xfId="1174"/>
    <cellStyle name="Normal 2 2 5 3 2 2" xfId="2668"/>
    <cellStyle name="Normal 2 2 5 3 2 2 2" xfId="7150"/>
    <cellStyle name="Normal 2 2 5 3 2 2 2 2" xfId="16180"/>
    <cellStyle name="Normal 2 2 5 3 2 2 3" xfId="11698"/>
    <cellStyle name="Normal 2 2 5 3 2 3" xfId="4162"/>
    <cellStyle name="Normal 2 2 5 3 2 3 2" xfId="8644"/>
    <cellStyle name="Normal 2 2 5 3 2 3 2 2" xfId="17674"/>
    <cellStyle name="Normal 2 2 5 3 2 3 3" xfId="13192"/>
    <cellStyle name="Normal 2 2 5 3 2 4" xfId="5656"/>
    <cellStyle name="Normal 2 2 5 3 2 4 2" xfId="14686"/>
    <cellStyle name="Normal 2 2 5 3 2 5" xfId="10204"/>
    <cellStyle name="Normal 2 2 5 3 3" xfId="1921"/>
    <cellStyle name="Normal 2 2 5 3 3 2" xfId="6403"/>
    <cellStyle name="Normal 2 2 5 3 3 2 2" xfId="15433"/>
    <cellStyle name="Normal 2 2 5 3 3 3" xfId="10951"/>
    <cellStyle name="Normal 2 2 5 3 4" xfId="3415"/>
    <cellStyle name="Normal 2 2 5 3 4 2" xfId="7897"/>
    <cellStyle name="Normal 2 2 5 3 4 2 2" xfId="16927"/>
    <cellStyle name="Normal 2 2 5 3 4 3" xfId="12445"/>
    <cellStyle name="Normal 2 2 5 3 5" xfId="4909"/>
    <cellStyle name="Normal 2 2 5 3 5 2" xfId="13939"/>
    <cellStyle name="Normal 2 2 5 3 6" xfId="9457"/>
    <cellStyle name="Normal 2 2 5 4" xfId="613"/>
    <cellStyle name="Normal 2 2 5 4 2" xfId="1360"/>
    <cellStyle name="Normal 2 2 5 4 2 2" xfId="2854"/>
    <cellStyle name="Normal 2 2 5 4 2 2 2" xfId="7336"/>
    <cellStyle name="Normal 2 2 5 4 2 2 2 2" xfId="16366"/>
    <cellStyle name="Normal 2 2 5 4 2 2 3" xfId="11884"/>
    <cellStyle name="Normal 2 2 5 4 2 3" xfId="4348"/>
    <cellStyle name="Normal 2 2 5 4 2 3 2" xfId="8830"/>
    <cellStyle name="Normal 2 2 5 4 2 3 2 2" xfId="17860"/>
    <cellStyle name="Normal 2 2 5 4 2 3 3" xfId="13378"/>
    <cellStyle name="Normal 2 2 5 4 2 4" xfId="5842"/>
    <cellStyle name="Normal 2 2 5 4 2 4 2" xfId="14872"/>
    <cellStyle name="Normal 2 2 5 4 2 5" xfId="10390"/>
    <cellStyle name="Normal 2 2 5 4 3" xfId="2107"/>
    <cellStyle name="Normal 2 2 5 4 3 2" xfId="6589"/>
    <cellStyle name="Normal 2 2 5 4 3 2 2" xfId="15619"/>
    <cellStyle name="Normal 2 2 5 4 3 3" xfId="11137"/>
    <cellStyle name="Normal 2 2 5 4 4" xfId="3601"/>
    <cellStyle name="Normal 2 2 5 4 4 2" xfId="8083"/>
    <cellStyle name="Normal 2 2 5 4 4 2 2" xfId="17113"/>
    <cellStyle name="Normal 2 2 5 4 4 3" xfId="12631"/>
    <cellStyle name="Normal 2 2 5 4 5" xfId="5095"/>
    <cellStyle name="Normal 2 2 5 4 5 2" xfId="14125"/>
    <cellStyle name="Normal 2 2 5 4 6" xfId="9643"/>
    <cellStyle name="Normal 2 2 5 5" xfId="800"/>
    <cellStyle name="Normal 2 2 5 5 2" xfId="2294"/>
    <cellStyle name="Normal 2 2 5 5 2 2" xfId="6776"/>
    <cellStyle name="Normal 2 2 5 5 2 2 2" xfId="15806"/>
    <cellStyle name="Normal 2 2 5 5 2 3" xfId="11324"/>
    <cellStyle name="Normal 2 2 5 5 3" xfId="3788"/>
    <cellStyle name="Normal 2 2 5 5 3 2" xfId="8270"/>
    <cellStyle name="Normal 2 2 5 5 3 2 2" xfId="17300"/>
    <cellStyle name="Normal 2 2 5 5 3 3" xfId="12818"/>
    <cellStyle name="Normal 2 2 5 5 4" xfId="5282"/>
    <cellStyle name="Normal 2 2 5 5 4 2" xfId="14312"/>
    <cellStyle name="Normal 2 2 5 5 5" xfId="9830"/>
    <cellStyle name="Normal 2 2 5 6" xfId="1549"/>
    <cellStyle name="Normal 2 2 5 6 2" xfId="6031"/>
    <cellStyle name="Normal 2 2 5 6 2 2" xfId="15061"/>
    <cellStyle name="Normal 2 2 5 6 3" xfId="10579"/>
    <cellStyle name="Normal 2 2 5 7" xfId="3043"/>
    <cellStyle name="Normal 2 2 5 7 2" xfId="7525"/>
    <cellStyle name="Normal 2 2 5 7 2 2" xfId="16555"/>
    <cellStyle name="Normal 2 2 5 7 3" xfId="12073"/>
    <cellStyle name="Normal 2 2 5 8" xfId="4537"/>
    <cellStyle name="Normal 2 2 5 8 2" xfId="13567"/>
    <cellStyle name="Normal 2 2 5 9" xfId="9085"/>
    <cellStyle name="Normal 2 2 6" xfId="79"/>
    <cellStyle name="Normal 2 2 6 2" xfId="265"/>
    <cellStyle name="Normal 2 2 6 2 2" xfId="1009"/>
    <cellStyle name="Normal 2 2 6 2 2 2" xfId="2503"/>
    <cellStyle name="Normal 2 2 6 2 2 2 2" xfId="6985"/>
    <cellStyle name="Normal 2 2 6 2 2 2 2 2" xfId="16015"/>
    <cellStyle name="Normal 2 2 6 2 2 2 3" xfId="11533"/>
    <cellStyle name="Normal 2 2 6 2 2 3" xfId="3997"/>
    <cellStyle name="Normal 2 2 6 2 2 3 2" xfId="8479"/>
    <cellStyle name="Normal 2 2 6 2 2 3 2 2" xfId="17509"/>
    <cellStyle name="Normal 2 2 6 2 2 3 3" xfId="13027"/>
    <cellStyle name="Normal 2 2 6 2 2 4" xfId="5491"/>
    <cellStyle name="Normal 2 2 6 2 2 4 2" xfId="14521"/>
    <cellStyle name="Normal 2 2 6 2 2 5" xfId="10039"/>
    <cellStyle name="Normal 2 2 6 2 3" xfId="1759"/>
    <cellStyle name="Normal 2 2 6 2 3 2" xfId="6241"/>
    <cellStyle name="Normal 2 2 6 2 3 2 2" xfId="15271"/>
    <cellStyle name="Normal 2 2 6 2 3 3" xfId="10789"/>
    <cellStyle name="Normal 2 2 6 2 4" xfId="3253"/>
    <cellStyle name="Normal 2 2 6 2 4 2" xfId="7735"/>
    <cellStyle name="Normal 2 2 6 2 4 2 2" xfId="16765"/>
    <cellStyle name="Normal 2 2 6 2 4 3" xfId="12283"/>
    <cellStyle name="Normal 2 2 6 2 5" xfId="4747"/>
    <cellStyle name="Normal 2 2 6 2 5 2" xfId="13777"/>
    <cellStyle name="Normal 2 2 6 2 6" xfId="9295"/>
    <cellStyle name="Normal 2 2 6 3" xfId="451"/>
    <cellStyle name="Normal 2 2 6 3 2" xfId="1198"/>
    <cellStyle name="Normal 2 2 6 3 2 2" xfId="2692"/>
    <cellStyle name="Normal 2 2 6 3 2 2 2" xfId="7174"/>
    <cellStyle name="Normal 2 2 6 3 2 2 2 2" xfId="16204"/>
    <cellStyle name="Normal 2 2 6 3 2 2 3" xfId="11722"/>
    <cellStyle name="Normal 2 2 6 3 2 3" xfId="4186"/>
    <cellStyle name="Normal 2 2 6 3 2 3 2" xfId="8668"/>
    <cellStyle name="Normal 2 2 6 3 2 3 2 2" xfId="17698"/>
    <cellStyle name="Normal 2 2 6 3 2 3 3" xfId="13216"/>
    <cellStyle name="Normal 2 2 6 3 2 4" xfId="5680"/>
    <cellStyle name="Normal 2 2 6 3 2 4 2" xfId="14710"/>
    <cellStyle name="Normal 2 2 6 3 2 5" xfId="10228"/>
    <cellStyle name="Normal 2 2 6 3 3" xfId="1945"/>
    <cellStyle name="Normal 2 2 6 3 3 2" xfId="6427"/>
    <cellStyle name="Normal 2 2 6 3 3 2 2" xfId="15457"/>
    <cellStyle name="Normal 2 2 6 3 3 3" xfId="10975"/>
    <cellStyle name="Normal 2 2 6 3 4" xfId="3439"/>
    <cellStyle name="Normal 2 2 6 3 4 2" xfId="7921"/>
    <cellStyle name="Normal 2 2 6 3 4 2 2" xfId="16951"/>
    <cellStyle name="Normal 2 2 6 3 4 3" xfId="12469"/>
    <cellStyle name="Normal 2 2 6 3 5" xfId="4933"/>
    <cellStyle name="Normal 2 2 6 3 5 2" xfId="13963"/>
    <cellStyle name="Normal 2 2 6 3 6" xfId="9481"/>
    <cellStyle name="Normal 2 2 6 4" xfId="637"/>
    <cellStyle name="Normal 2 2 6 4 2" xfId="1384"/>
    <cellStyle name="Normal 2 2 6 4 2 2" xfId="2878"/>
    <cellStyle name="Normal 2 2 6 4 2 2 2" xfId="7360"/>
    <cellStyle name="Normal 2 2 6 4 2 2 2 2" xfId="16390"/>
    <cellStyle name="Normal 2 2 6 4 2 2 3" xfId="11908"/>
    <cellStyle name="Normal 2 2 6 4 2 3" xfId="4372"/>
    <cellStyle name="Normal 2 2 6 4 2 3 2" xfId="8854"/>
    <cellStyle name="Normal 2 2 6 4 2 3 2 2" xfId="17884"/>
    <cellStyle name="Normal 2 2 6 4 2 3 3" xfId="13402"/>
    <cellStyle name="Normal 2 2 6 4 2 4" xfId="5866"/>
    <cellStyle name="Normal 2 2 6 4 2 4 2" xfId="14896"/>
    <cellStyle name="Normal 2 2 6 4 2 5" xfId="10414"/>
    <cellStyle name="Normal 2 2 6 4 3" xfId="2131"/>
    <cellStyle name="Normal 2 2 6 4 3 2" xfId="6613"/>
    <cellStyle name="Normal 2 2 6 4 3 2 2" xfId="15643"/>
    <cellStyle name="Normal 2 2 6 4 3 3" xfId="11161"/>
    <cellStyle name="Normal 2 2 6 4 4" xfId="3625"/>
    <cellStyle name="Normal 2 2 6 4 4 2" xfId="8107"/>
    <cellStyle name="Normal 2 2 6 4 4 2 2" xfId="17137"/>
    <cellStyle name="Normal 2 2 6 4 4 3" xfId="12655"/>
    <cellStyle name="Normal 2 2 6 4 5" xfId="5119"/>
    <cellStyle name="Normal 2 2 6 4 5 2" xfId="14149"/>
    <cellStyle name="Normal 2 2 6 4 6" xfId="9667"/>
    <cellStyle name="Normal 2 2 6 5" xfId="824"/>
    <cellStyle name="Normal 2 2 6 5 2" xfId="2318"/>
    <cellStyle name="Normal 2 2 6 5 2 2" xfId="6800"/>
    <cellStyle name="Normal 2 2 6 5 2 2 2" xfId="15830"/>
    <cellStyle name="Normal 2 2 6 5 2 3" xfId="11348"/>
    <cellStyle name="Normal 2 2 6 5 3" xfId="3812"/>
    <cellStyle name="Normal 2 2 6 5 3 2" xfId="8294"/>
    <cellStyle name="Normal 2 2 6 5 3 2 2" xfId="17324"/>
    <cellStyle name="Normal 2 2 6 5 3 3" xfId="12842"/>
    <cellStyle name="Normal 2 2 6 5 4" xfId="5306"/>
    <cellStyle name="Normal 2 2 6 5 4 2" xfId="14336"/>
    <cellStyle name="Normal 2 2 6 5 5" xfId="9854"/>
    <cellStyle name="Normal 2 2 6 6" xfId="1573"/>
    <cellStyle name="Normal 2 2 6 6 2" xfId="6055"/>
    <cellStyle name="Normal 2 2 6 6 2 2" xfId="15085"/>
    <cellStyle name="Normal 2 2 6 6 3" xfId="10603"/>
    <cellStyle name="Normal 2 2 6 7" xfId="3067"/>
    <cellStyle name="Normal 2 2 6 7 2" xfId="7549"/>
    <cellStyle name="Normal 2 2 6 7 2 2" xfId="16579"/>
    <cellStyle name="Normal 2 2 6 7 3" xfId="12097"/>
    <cellStyle name="Normal 2 2 6 8" xfId="4561"/>
    <cellStyle name="Normal 2 2 6 8 2" xfId="13591"/>
    <cellStyle name="Normal 2 2 6 9" xfId="9109"/>
    <cellStyle name="Normal 2 2 7" xfId="100"/>
    <cellStyle name="Normal 2 2 7 2" xfId="286"/>
    <cellStyle name="Normal 2 2 7 2 2" xfId="1029"/>
    <cellStyle name="Normal 2 2 7 2 2 2" xfId="2523"/>
    <cellStyle name="Normal 2 2 7 2 2 2 2" xfId="7005"/>
    <cellStyle name="Normal 2 2 7 2 2 2 2 2" xfId="16035"/>
    <cellStyle name="Normal 2 2 7 2 2 2 3" xfId="11553"/>
    <cellStyle name="Normal 2 2 7 2 2 3" xfId="4017"/>
    <cellStyle name="Normal 2 2 7 2 2 3 2" xfId="8499"/>
    <cellStyle name="Normal 2 2 7 2 2 3 2 2" xfId="17529"/>
    <cellStyle name="Normal 2 2 7 2 2 3 3" xfId="13047"/>
    <cellStyle name="Normal 2 2 7 2 2 4" xfId="5511"/>
    <cellStyle name="Normal 2 2 7 2 2 4 2" xfId="14541"/>
    <cellStyle name="Normal 2 2 7 2 2 5" xfId="10059"/>
    <cellStyle name="Normal 2 2 7 2 3" xfId="1780"/>
    <cellStyle name="Normal 2 2 7 2 3 2" xfId="6262"/>
    <cellStyle name="Normal 2 2 7 2 3 2 2" xfId="15292"/>
    <cellStyle name="Normal 2 2 7 2 3 3" xfId="10810"/>
    <cellStyle name="Normal 2 2 7 2 4" xfId="3274"/>
    <cellStyle name="Normal 2 2 7 2 4 2" xfId="7756"/>
    <cellStyle name="Normal 2 2 7 2 4 2 2" xfId="16786"/>
    <cellStyle name="Normal 2 2 7 2 4 3" xfId="12304"/>
    <cellStyle name="Normal 2 2 7 2 5" xfId="4768"/>
    <cellStyle name="Normal 2 2 7 2 5 2" xfId="13798"/>
    <cellStyle name="Normal 2 2 7 2 6" xfId="9316"/>
    <cellStyle name="Normal 2 2 7 3" xfId="472"/>
    <cellStyle name="Normal 2 2 7 3 2" xfId="1219"/>
    <cellStyle name="Normal 2 2 7 3 2 2" xfId="2713"/>
    <cellStyle name="Normal 2 2 7 3 2 2 2" xfId="7195"/>
    <cellStyle name="Normal 2 2 7 3 2 2 2 2" xfId="16225"/>
    <cellStyle name="Normal 2 2 7 3 2 2 3" xfId="11743"/>
    <cellStyle name="Normal 2 2 7 3 2 3" xfId="4207"/>
    <cellStyle name="Normal 2 2 7 3 2 3 2" xfId="8689"/>
    <cellStyle name="Normal 2 2 7 3 2 3 2 2" xfId="17719"/>
    <cellStyle name="Normal 2 2 7 3 2 3 3" xfId="13237"/>
    <cellStyle name="Normal 2 2 7 3 2 4" xfId="5701"/>
    <cellStyle name="Normal 2 2 7 3 2 4 2" xfId="14731"/>
    <cellStyle name="Normal 2 2 7 3 2 5" xfId="10249"/>
    <cellStyle name="Normal 2 2 7 3 3" xfId="1966"/>
    <cellStyle name="Normal 2 2 7 3 3 2" xfId="6448"/>
    <cellStyle name="Normal 2 2 7 3 3 2 2" xfId="15478"/>
    <cellStyle name="Normal 2 2 7 3 3 3" xfId="10996"/>
    <cellStyle name="Normal 2 2 7 3 4" xfId="3460"/>
    <cellStyle name="Normal 2 2 7 3 4 2" xfId="7942"/>
    <cellStyle name="Normal 2 2 7 3 4 2 2" xfId="16972"/>
    <cellStyle name="Normal 2 2 7 3 4 3" xfId="12490"/>
    <cellStyle name="Normal 2 2 7 3 5" xfId="4954"/>
    <cellStyle name="Normal 2 2 7 3 5 2" xfId="13984"/>
    <cellStyle name="Normal 2 2 7 3 6" xfId="9502"/>
    <cellStyle name="Normal 2 2 7 4" xfId="658"/>
    <cellStyle name="Normal 2 2 7 4 2" xfId="1405"/>
    <cellStyle name="Normal 2 2 7 4 2 2" xfId="2899"/>
    <cellStyle name="Normal 2 2 7 4 2 2 2" xfId="7381"/>
    <cellStyle name="Normal 2 2 7 4 2 2 2 2" xfId="16411"/>
    <cellStyle name="Normal 2 2 7 4 2 2 3" xfId="11929"/>
    <cellStyle name="Normal 2 2 7 4 2 3" xfId="4393"/>
    <cellStyle name="Normal 2 2 7 4 2 3 2" xfId="8875"/>
    <cellStyle name="Normal 2 2 7 4 2 3 2 2" xfId="17905"/>
    <cellStyle name="Normal 2 2 7 4 2 3 3" xfId="13423"/>
    <cellStyle name="Normal 2 2 7 4 2 4" xfId="5887"/>
    <cellStyle name="Normal 2 2 7 4 2 4 2" xfId="14917"/>
    <cellStyle name="Normal 2 2 7 4 2 5" xfId="10435"/>
    <cellStyle name="Normal 2 2 7 4 3" xfId="2152"/>
    <cellStyle name="Normal 2 2 7 4 3 2" xfId="6634"/>
    <cellStyle name="Normal 2 2 7 4 3 2 2" xfId="15664"/>
    <cellStyle name="Normal 2 2 7 4 3 3" xfId="11182"/>
    <cellStyle name="Normal 2 2 7 4 4" xfId="3646"/>
    <cellStyle name="Normal 2 2 7 4 4 2" xfId="8128"/>
    <cellStyle name="Normal 2 2 7 4 4 2 2" xfId="17158"/>
    <cellStyle name="Normal 2 2 7 4 4 3" xfId="12676"/>
    <cellStyle name="Normal 2 2 7 4 5" xfId="5140"/>
    <cellStyle name="Normal 2 2 7 4 5 2" xfId="14170"/>
    <cellStyle name="Normal 2 2 7 4 6" xfId="9688"/>
    <cellStyle name="Normal 2 2 7 5" xfId="845"/>
    <cellStyle name="Normal 2 2 7 5 2" xfId="2339"/>
    <cellStyle name="Normal 2 2 7 5 2 2" xfId="6821"/>
    <cellStyle name="Normal 2 2 7 5 2 2 2" xfId="15851"/>
    <cellStyle name="Normal 2 2 7 5 2 3" xfId="11369"/>
    <cellStyle name="Normal 2 2 7 5 3" xfId="3833"/>
    <cellStyle name="Normal 2 2 7 5 3 2" xfId="8315"/>
    <cellStyle name="Normal 2 2 7 5 3 2 2" xfId="17345"/>
    <cellStyle name="Normal 2 2 7 5 3 3" xfId="12863"/>
    <cellStyle name="Normal 2 2 7 5 4" xfId="5327"/>
    <cellStyle name="Normal 2 2 7 5 4 2" xfId="14357"/>
    <cellStyle name="Normal 2 2 7 5 5" xfId="9875"/>
    <cellStyle name="Normal 2 2 7 6" xfId="1594"/>
    <cellStyle name="Normal 2 2 7 6 2" xfId="6076"/>
    <cellStyle name="Normal 2 2 7 6 2 2" xfId="15106"/>
    <cellStyle name="Normal 2 2 7 6 3" xfId="10624"/>
    <cellStyle name="Normal 2 2 7 7" xfId="3088"/>
    <cellStyle name="Normal 2 2 7 7 2" xfId="7570"/>
    <cellStyle name="Normal 2 2 7 7 2 2" xfId="16600"/>
    <cellStyle name="Normal 2 2 7 7 3" xfId="12118"/>
    <cellStyle name="Normal 2 2 7 8" xfId="4582"/>
    <cellStyle name="Normal 2 2 7 8 2" xfId="13612"/>
    <cellStyle name="Normal 2 2 7 9" xfId="9130"/>
    <cellStyle name="Normal 2 2 8" xfId="126"/>
    <cellStyle name="Normal 2 2 8 2" xfId="312"/>
    <cellStyle name="Normal 2 2 8 2 2" xfId="1055"/>
    <cellStyle name="Normal 2 2 8 2 2 2" xfId="2549"/>
    <cellStyle name="Normal 2 2 8 2 2 2 2" xfId="7031"/>
    <cellStyle name="Normal 2 2 8 2 2 2 2 2" xfId="16061"/>
    <cellStyle name="Normal 2 2 8 2 2 2 3" xfId="11579"/>
    <cellStyle name="Normal 2 2 8 2 2 3" xfId="4043"/>
    <cellStyle name="Normal 2 2 8 2 2 3 2" xfId="8525"/>
    <cellStyle name="Normal 2 2 8 2 2 3 2 2" xfId="17555"/>
    <cellStyle name="Normal 2 2 8 2 2 3 3" xfId="13073"/>
    <cellStyle name="Normal 2 2 8 2 2 4" xfId="5537"/>
    <cellStyle name="Normal 2 2 8 2 2 4 2" xfId="14567"/>
    <cellStyle name="Normal 2 2 8 2 2 5" xfId="10085"/>
    <cellStyle name="Normal 2 2 8 2 3" xfId="1806"/>
    <cellStyle name="Normal 2 2 8 2 3 2" xfId="6288"/>
    <cellStyle name="Normal 2 2 8 2 3 2 2" xfId="15318"/>
    <cellStyle name="Normal 2 2 8 2 3 3" xfId="10836"/>
    <cellStyle name="Normal 2 2 8 2 4" xfId="3300"/>
    <cellStyle name="Normal 2 2 8 2 4 2" xfId="7782"/>
    <cellStyle name="Normal 2 2 8 2 4 2 2" xfId="16812"/>
    <cellStyle name="Normal 2 2 8 2 4 3" xfId="12330"/>
    <cellStyle name="Normal 2 2 8 2 5" xfId="4794"/>
    <cellStyle name="Normal 2 2 8 2 5 2" xfId="13824"/>
    <cellStyle name="Normal 2 2 8 2 6" xfId="9342"/>
    <cellStyle name="Normal 2 2 8 3" xfId="498"/>
    <cellStyle name="Normal 2 2 8 3 2" xfId="1245"/>
    <cellStyle name="Normal 2 2 8 3 2 2" xfId="2739"/>
    <cellStyle name="Normal 2 2 8 3 2 2 2" xfId="7221"/>
    <cellStyle name="Normal 2 2 8 3 2 2 2 2" xfId="16251"/>
    <cellStyle name="Normal 2 2 8 3 2 2 3" xfId="11769"/>
    <cellStyle name="Normal 2 2 8 3 2 3" xfId="4233"/>
    <cellStyle name="Normal 2 2 8 3 2 3 2" xfId="8715"/>
    <cellStyle name="Normal 2 2 8 3 2 3 2 2" xfId="17745"/>
    <cellStyle name="Normal 2 2 8 3 2 3 3" xfId="13263"/>
    <cellStyle name="Normal 2 2 8 3 2 4" xfId="5727"/>
    <cellStyle name="Normal 2 2 8 3 2 4 2" xfId="14757"/>
    <cellStyle name="Normal 2 2 8 3 2 5" xfId="10275"/>
    <cellStyle name="Normal 2 2 8 3 3" xfId="1992"/>
    <cellStyle name="Normal 2 2 8 3 3 2" xfId="6474"/>
    <cellStyle name="Normal 2 2 8 3 3 2 2" xfId="15504"/>
    <cellStyle name="Normal 2 2 8 3 3 3" xfId="11022"/>
    <cellStyle name="Normal 2 2 8 3 4" xfId="3486"/>
    <cellStyle name="Normal 2 2 8 3 4 2" xfId="7968"/>
    <cellStyle name="Normal 2 2 8 3 4 2 2" xfId="16998"/>
    <cellStyle name="Normal 2 2 8 3 4 3" xfId="12516"/>
    <cellStyle name="Normal 2 2 8 3 5" xfId="4980"/>
    <cellStyle name="Normal 2 2 8 3 5 2" xfId="14010"/>
    <cellStyle name="Normal 2 2 8 3 6" xfId="9528"/>
    <cellStyle name="Normal 2 2 8 4" xfId="684"/>
    <cellStyle name="Normal 2 2 8 4 2" xfId="1431"/>
    <cellStyle name="Normal 2 2 8 4 2 2" xfId="2925"/>
    <cellStyle name="Normal 2 2 8 4 2 2 2" xfId="7407"/>
    <cellStyle name="Normal 2 2 8 4 2 2 2 2" xfId="16437"/>
    <cellStyle name="Normal 2 2 8 4 2 2 3" xfId="11955"/>
    <cellStyle name="Normal 2 2 8 4 2 3" xfId="4419"/>
    <cellStyle name="Normal 2 2 8 4 2 3 2" xfId="8901"/>
    <cellStyle name="Normal 2 2 8 4 2 3 2 2" xfId="17931"/>
    <cellStyle name="Normal 2 2 8 4 2 3 3" xfId="13449"/>
    <cellStyle name="Normal 2 2 8 4 2 4" xfId="5913"/>
    <cellStyle name="Normal 2 2 8 4 2 4 2" xfId="14943"/>
    <cellStyle name="Normal 2 2 8 4 2 5" xfId="10461"/>
    <cellStyle name="Normal 2 2 8 4 3" xfId="2178"/>
    <cellStyle name="Normal 2 2 8 4 3 2" xfId="6660"/>
    <cellStyle name="Normal 2 2 8 4 3 2 2" xfId="15690"/>
    <cellStyle name="Normal 2 2 8 4 3 3" xfId="11208"/>
    <cellStyle name="Normal 2 2 8 4 4" xfId="3672"/>
    <cellStyle name="Normal 2 2 8 4 4 2" xfId="8154"/>
    <cellStyle name="Normal 2 2 8 4 4 2 2" xfId="17184"/>
    <cellStyle name="Normal 2 2 8 4 4 3" xfId="12702"/>
    <cellStyle name="Normal 2 2 8 4 5" xfId="5166"/>
    <cellStyle name="Normal 2 2 8 4 5 2" xfId="14196"/>
    <cellStyle name="Normal 2 2 8 4 6" xfId="9714"/>
    <cellStyle name="Normal 2 2 8 5" xfId="871"/>
    <cellStyle name="Normal 2 2 8 5 2" xfId="2365"/>
    <cellStyle name="Normal 2 2 8 5 2 2" xfId="6847"/>
    <cellStyle name="Normal 2 2 8 5 2 2 2" xfId="15877"/>
    <cellStyle name="Normal 2 2 8 5 2 3" xfId="11395"/>
    <cellStyle name="Normal 2 2 8 5 3" xfId="3859"/>
    <cellStyle name="Normal 2 2 8 5 3 2" xfId="8341"/>
    <cellStyle name="Normal 2 2 8 5 3 2 2" xfId="17371"/>
    <cellStyle name="Normal 2 2 8 5 3 3" xfId="12889"/>
    <cellStyle name="Normal 2 2 8 5 4" xfId="5353"/>
    <cellStyle name="Normal 2 2 8 5 4 2" xfId="14383"/>
    <cellStyle name="Normal 2 2 8 5 5" xfId="9901"/>
    <cellStyle name="Normal 2 2 8 6" xfId="1620"/>
    <cellStyle name="Normal 2 2 8 6 2" xfId="6102"/>
    <cellStyle name="Normal 2 2 8 6 2 2" xfId="15132"/>
    <cellStyle name="Normal 2 2 8 6 3" xfId="10650"/>
    <cellStyle name="Normal 2 2 8 7" xfId="3114"/>
    <cellStyle name="Normal 2 2 8 7 2" xfId="7596"/>
    <cellStyle name="Normal 2 2 8 7 2 2" xfId="16626"/>
    <cellStyle name="Normal 2 2 8 7 3" xfId="12144"/>
    <cellStyle name="Normal 2 2 8 8" xfId="4608"/>
    <cellStyle name="Normal 2 2 8 8 2" xfId="13638"/>
    <cellStyle name="Normal 2 2 8 9" xfId="9156"/>
    <cellStyle name="Normal 2 2 9" xfId="149"/>
    <cellStyle name="Normal 2 2 9 2" xfId="335"/>
    <cellStyle name="Normal 2 2 9 2 2" xfId="1078"/>
    <cellStyle name="Normal 2 2 9 2 2 2" xfId="2572"/>
    <cellStyle name="Normal 2 2 9 2 2 2 2" xfId="7054"/>
    <cellStyle name="Normal 2 2 9 2 2 2 2 2" xfId="16084"/>
    <cellStyle name="Normal 2 2 9 2 2 2 3" xfId="11602"/>
    <cellStyle name="Normal 2 2 9 2 2 3" xfId="4066"/>
    <cellStyle name="Normal 2 2 9 2 2 3 2" xfId="8548"/>
    <cellStyle name="Normal 2 2 9 2 2 3 2 2" xfId="17578"/>
    <cellStyle name="Normal 2 2 9 2 2 3 3" xfId="13096"/>
    <cellStyle name="Normal 2 2 9 2 2 4" xfId="5560"/>
    <cellStyle name="Normal 2 2 9 2 2 4 2" xfId="14590"/>
    <cellStyle name="Normal 2 2 9 2 2 5" xfId="10108"/>
    <cellStyle name="Normal 2 2 9 2 3" xfId="1829"/>
    <cellStyle name="Normal 2 2 9 2 3 2" xfId="6311"/>
    <cellStyle name="Normal 2 2 9 2 3 2 2" xfId="15341"/>
    <cellStyle name="Normal 2 2 9 2 3 3" xfId="10859"/>
    <cellStyle name="Normal 2 2 9 2 4" xfId="3323"/>
    <cellStyle name="Normal 2 2 9 2 4 2" xfId="7805"/>
    <cellStyle name="Normal 2 2 9 2 4 2 2" xfId="16835"/>
    <cellStyle name="Normal 2 2 9 2 4 3" xfId="12353"/>
    <cellStyle name="Normal 2 2 9 2 5" xfId="4817"/>
    <cellStyle name="Normal 2 2 9 2 5 2" xfId="13847"/>
    <cellStyle name="Normal 2 2 9 2 6" xfId="9365"/>
    <cellStyle name="Normal 2 2 9 3" xfId="521"/>
    <cellStyle name="Normal 2 2 9 3 2" xfId="1268"/>
    <cellStyle name="Normal 2 2 9 3 2 2" xfId="2762"/>
    <cellStyle name="Normal 2 2 9 3 2 2 2" xfId="7244"/>
    <cellStyle name="Normal 2 2 9 3 2 2 2 2" xfId="16274"/>
    <cellStyle name="Normal 2 2 9 3 2 2 3" xfId="11792"/>
    <cellStyle name="Normal 2 2 9 3 2 3" xfId="4256"/>
    <cellStyle name="Normal 2 2 9 3 2 3 2" xfId="8738"/>
    <cellStyle name="Normal 2 2 9 3 2 3 2 2" xfId="17768"/>
    <cellStyle name="Normal 2 2 9 3 2 3 3" xfId="13286"/>
    <cellStyle name="Normal 2 2 9 3 2 4" xfId="5750"/>
    <cellStyle name="Normal 2 2 9 3 2 4 2" xfId="14780"/>
    <cellStyle name="Normal 2 2 9 3 2 5" xfId="10298"/>
    <cellStyle name="Normal 2 2 9 3 3" xfId="2015"/>
    <cellStyle name="Normal 2 2 9 3 3 2" xfId="6497"/>
    <cellStyle name="Normal 2 2 9 3 3 2 2" xfId="15527"/>
    <cellStyle name="Normal 2 2 9 3 3 3" xfId="11045"/>
    <cellStyle name="Normal 2 2 9 3 4" xfId="3509"/>
    <cellStyle name="Normal 2 2 9 3 4 2" xfId="7991"/>
    <cellStyle name="Normal 2 2 9 3 4 2 2" xfId="17021"/>
    <cellStyle name="Normal 2 2 9 3 4 3" xfId="12539"/>
    <cellStyle name="Normal 2 2 9 3 5" xfId="5003"/>
    <cellStyle name="Normal 2 2 9 3 5 2" xfId="14033"/>
    <cellStyle name="Normal 2 2 9 3 6" xfId="9551"/>
    <cellStyle name="Normal 2 2 9 4" xfId="707"/>
    <cellStyle name="Normal 2 2 9 4 2" xfId="1454"/>
    <cellStyle name="Normal 2 2 9 4 2 2" xfId="2948"/>
    <cellStyle name="Normal 2 2 9 4 2 2 2" xfId="7430"/>
    <cellStyle name="Normal 2 2 9 4 2 2 2 2" xfId="16460"/>
    <cellStyle name="Normal 2 2 9 4 2 2 3" xfId="11978"/>
    <cellStyle name="Normal 2 2 9 4 2 3" xfId="4442"/>
    <cellStyle name="Normal 2 2 9 4 2 3 2" xfId="8924"/>
    <cellStyle name="Normal 2 2 9 4 2 3 2 2" xfId="17954"/>
    <cellStyle name="Normal 2 2 9 4 2 3 3" xfId="13472"/>
    <cellStyle name="Normal 2 2 9 4 2 4" xfId="5936"/>
    <cellStyle name="Normal 2 2 9 4 2 4 2" xfId="14966"/>
    <cellStyle name="Normal 2 2 9 4 2 5" xfId="10484"/>
    <cellStyle name="Normal 2 2 9 4 3" xfId="2201"/>
    <cellStyle name="Normal 2 2 9 4 3 2" xfId="6683"/>
    <cellStyle name="Normal 2 2 9 4 3 2 2" xfId="15713"/>
    <cellStyle name="Normal 2 2 9 4 3 3" xfId="11231"/>
    <cellStyle name="Normal 2 2 9 4 4" xfId="3695"/>
    <cellStyle name="Normal 2 2 9 4 4 2" xfId="8177"/>
    <cellStyle name="Normal 2 2 9 4 4 2 2" xfId="17207"/>
    <cellStyle name="Normal 2 2 9 4 4 3" xfId="12725"/>
    <cellStyle name="Normal 2 2 9 4 5" xfId="5189"/>
    <cellStyle name="Normal 2 2 9 4 5 2" xfId="14219"/>
    <cellStyle name="Normal 2 2 9 4 6" xfId="9737"/>
    <cellStyle name="Normal 2 2 9 5" xfId="894"/>
    <cellStyle name="Normal 2 2 9 5 2" xfId="2388"/>
    <cellStyle name="Normal 2 2 9 5 2 2" xfId="6870"/>
    <cellStyle name="Normal 2 2 9 5 2 2 2" xfId="15900"/>
    <cellStyle name="Normal 2 2 9 5 2 3" xfId="11418"/>
    <cellStyle name="Normal 2 2 9 5 3" xfId="3882"/>
    <cellStyle name="Normal 2 2 9 5 3 2" xfId="8364"/>
    <cellStyle name="Normal 2 2 9 5 3 2 2" xfId="17394"/>
    <cellStyle name="Normal 2 2 9 5 3 3" xfId="12912"/>
    <cellStyle name="Normal 2 2 9 5 4" xfId="5376"/>
    <cellStyle name="Normal 2 2 9 5 4 2" xfId="14406"/>
    <cellStyle name="Normal 2 2 9 5 5" xfId="9924"/>
    <cellStyle name="Normal 2 2 9 6" xfId="1643"/>
    <cellStyle name="Normal 2 2 9 6 2" xfId="6125"/>
    <cellStyle name="Normal 2 2 9 6 2 2" xfId="15155"/>
    <cellStyle name="Normal 2 2 9 6 3" xfId="10673"/>
    <cellStyle name="Normal 2 2 9 7" xfId="3137"/>
    <cellStyle name="Normal 2 2 9 7 2" xfId="7619"/>
    <cellStyle name="Normal 2 2 9 7 2 2" xfId="16649"/>
    <cellStyle name="Normal 2 2 9 7 3" xfId="12167"/>
    <cellStyle name="Normal 2 2 9 8" xfId="4631"/>
    <cellStyle name="Normal 2 2 9 8 2" xfId="13661"/>
    <cellStyle name="Normal 2 2 9 9" xfId="9179"/>
    <cellStyle name="Normal 2 20" xfId="9037"/>
    <cellStyle name="Normal 2 3" xfId="12"/>
    <cellStyle name="Normal 2 3 10" xfId="198"/>
    <cellStyle name="Normal 2 3 10 2" xfId="943"/>
    <cellStyle name="Normal 2 3 10 2 2" xfId="2437"/>
    <cellStyle name="Normal 2 3 10 2 2 2" xfId="6919"/>
    <cellStyle name="Normal 2 3 10 2 2 2 2" xfId="15949"/>
    <cellStyle name="Normal 2 3 10 2 2 3" xfId="11467"/>
    <cellStyle name="Normal 2 3 10 2 3" xfId="3931"/>
    <cellStyle name="Normal 2 3 10 2 3 2" xfId="8413"/>
    <cellStyle name="Normal 2 3 10 2 3 2 2" xfId="17443"/>
    <cellStyle name="Normal 2 3 10 2 3 3" xfId="12961"/>
    <cellStyle name="Normal 2 3 10 2 4" xfId="5425"/>
    <cellStyle name="Normal 2 3 10 2 4 2" xfId="14455"/>
    <cellStyle name="Normal 2 3 10 2 5" xfId="9973"/>
    <cellStyle name="Normal 2 3 10 3" xfId="1692"/>
    <cellStyle name="Normal 2 3 10 3 2" xfId="6174"/>
    <cellStyle name="Normal 2 3 10 3 2 2" xfId="15204"/>
    <cellStyle name="Normal 2 3 10 3 3" xfId="10722"/>
    <cellStyle name="Normal 2 3 10 4" xfId="3186"/>
    <cellStyle name="Normal 2 3 10 4 2" xfId="7668"/>
    <cellStyle name="Normal 2 3 10 4 2 2" xfId="16698"/>
    <cellStyle name="Normal 2 3 10 4 3" xfId="12216"/>
    <cellStyle name="Normal 2 3 10 5" xfId="4680"/>
    <cellStyle name="Normal 2 3 10 5 2" xfId="13710"/>
    <cellStyle name="Normal 2 3 10 6" xfId="9228"/>
    <cellStyle name="Normal 2 3 11" xfId="384"/>
    <cellStyle name="Normal 2 3 11 2" xfId="1131"/>
    <cellStyle name="Normal 2 3 11 2 2" xfId="2625"/>
    <cellStyle name="Normal 2 3 11 2 2 2" xfId="7107"/>
    <cellStyle name="Normal 2 3 11 2 2 2 2" xfId="16137"/>
    <cellStyle name="Normal 2 3 11 2 2 3" xfId="11655"/>
    <cellStyle name="Normal 2 3 11 2 3" xfId="4119"/>
    <cellStyle name="Normal 2 3 11 2 3 2" xfId="8601"/>
    <cellStyle name="Normal 2 3 11 2 3 2 2" xfId="17631"/>
    <cellStyle name="Normal 2 3 11 2 3 3" xfId="13149"/>
    <cellStyle name="Normal 2 3 11 2 4" xfId="5613"/>
    <cellStyle name="Normal 2 3 11 2 4 2" xfId="14643"/>
    <cellStyle name="Normal 2 3 11 2 5" xfId="10161"/>
    <cellStyle name="Normal 2 3 11 3" xfId="1878"/>
    <cellStyle name="Normal 2 3 11 3 2" xfId="6360"/>
    <cellStyle name="Normal 2 3 11 3 2 2" xfId="15390"/>
    <cellStyle name="Normal 2 3 11 3 3" xfId="10908"/>
    <cellStyle name="Normal 2 3 11 4" xfId="3372"/>
    <cellStyle name="Normal 2 3 11 4 2" xfId="7854"/>
    <cellStyle name="Normal 2 3 11 4 2 2" xfId="16884"/>
    <cellStyle name="Normal 2 3 11 4 3" xfId="12402"/>
    <cellStyle name="Normal 2 3 11 5" xfId="4866"/>
    <cellStyle name="Normal 2 3 11 5 2" xfId="13896"/>
    <cellStyle name="Normal 2 3 11 6" xfId="9414"/>
    <cellStyle name="Normal 2 3 12" xfId="570"/>
    <cellStyle name="Normal 2 3 12 2" xfId="1317"/>
    <cellStyle name="Normal 2 3 12 2 2" xfId="2811"/>
    <cellStyle name="Normal 2 3 12 2 2 2" xfId="7293"/>
    <cellStyle name="Normal 2 3 12 2 2 2 2" xfId="16323"/>
    <cellStyle name="Normal 2 3 12 2 2 3" xfId="11841"/>
    <cellStyle name="Normal 2 3 12 2 3" xfId="4305"/>
    <cellStyle name="Normal 2 3 12 2 3 2" xfId="8787"/>
    <cellStyle name="Normal 2 3 12 2 3 2 2" xfId="17817"/>
    <cellStyle name="Normal 2 3 12 2 3 3" xfId="13335"/>
    <cellStyle name="Normal 2 3 12 2 4" xfId="5799"/>
    <cellStyle name="Normal 2 3 12 2 4 2" xfId="14829"/>
    <cellStyle name="Normal 2 3 12 2 5" xfId="10347"/>
    <cellStyle name="Normal 2 3 12 3" xfId="2064"/>
    <cellStyle name="Normal 2 3 12 3 2" xfId="6546"/>
    <cellStyle name="Normal 2 3 12 3 2 2" xfId="15576"/>
    <cellStyle name="Normal 2 3 12 3 3" xfId="11094"/>
    <cellStyle name="Normal 2 3 12 4" xfId="3558"/>
    <cellStyle name="Normal 2 3 12 4 2" xfId="8040"/>
    <cellStyle name="Normal 2 3 12 4 2 2" xfId="17070"/>
    <cellStyle name="Normal 2 3 12 4 3" xfId="12588"/>
    <cellStyle name="Normal 2 3 12 5" xfId="5052"/>
    <cellStyle name="Normal 2 3 12 5 2" xfId="14082"/>
    <cellStyle name="Normal 2 3 12 6" xfId="9600"/>
    <cellStyle name="Normal 2 3 13" xfId="757"/>
    <cellStyle name="Normal 2 3 13 2" xfId="2251"/>
    <cellStyle name="Normal 2 3 13 2 2" xfId="6733"/>
    <cellStyle name="Normal 2 3 13 2 2 2" xfId="15763"/>
    <cellStyle name="Normal 2 3 13 2 3" xfId="11281"/>
    <cellStyle name="Normal 2 3 13 3" xfId="3745"/>
    <cellStyle name="Normal 2 3 13 3 2" xfId="8227"/>
    <cellStyle name="Normal 2 3 13 3 2 2" xfId="17257"/>
    <cellStyle name="Normal 2 3 13 3 3" xfId="12775"/>
    <cellStyle name="Normal 2 3 13 4" xfId="5239"/>
    <cellStyle name="Normal 2 3 13 4 2" xfId="14269"/>
    <cellStyle name="Normal 2 3 13 5" xfId="9787"/>
    <cellStyle name="Normal 2 3 14" xfId="1506"/>
    <cellStyle name="Normal 2 3 14 2" xfId="5988"/>
    <cellStyle name="Normal 2 3 14 2 2" xfId="15018"/>
    <cellStyle name="Normal 2 3 14 3" xfId="10536"/>
    <cellStyle name="Normal 2 3 15" xfId="3000"/>
    <cellStyle name="Normal 2 3 15 2" xfId="7482"/>
    <cellStyle name="Normal 2 3 15 2 2" xfId="16512"/>
    <cellStyle name="Normal 2 3 15 3" xfId="12030"/>
    <cellStyle name="Normal 2 3 16" xfId="4494"/>
    <cellStyle name="Normal 2 3 16 2" xfId="13524"/>
    <cellStyle name="Normal 2 3 17" xfId="9042"/>
    <cellStyle name="Normal 2 3 2" xfId="22"/>
    <cellStyle name="Normal 2 3 2 10" xfId="394"/>
    <cellStyle name="Normal 2 3 2 10 2" xfId="1141"/>
    <cellStyle name="Normal 2 3 2 10 2 2" xfId="2635"/>
    <cellStyle name="Normal 2 3 2 10 2 2 2" xfId="7117"/>
    <cellStyle name="Normal 2 3 2 10 2 2 2 2" xfId="16147"/>
    <cellStyle name="Normal 2 3 2 10 2 2 3" xfId="11665"/>
    <cellStyle name="Normal 2 3 2 10 2 3" xfId="4129"/>
    <cellStyle name="Normal 2 3 2 10 2 3 2" xfId="8611"/>
    <cellStyle name="Normal 2 3 2 10 2 3 2 2" xfId="17641"/>
    <cellStyle name="Normal 2 3 2 10 2 3 3" xfId="13159"/>
    <cellStyle name="Normal 2 3 2 10 2 4" xfId="5623"/>
    <cellStyle name="Normal 2 3 2 10 2 4 2" xfId="14653"/>
    <cellStyle name="Normal 2 3 2 10 2 5" xfId="10171"/>
    <cellStyle name="Normal 2 3 2 10 3" xfId="1888"/>
    <cellStyle name="Normal 2 3 2 10 3 2" xfId="6370"/>
    <cellStyle name="Normal 2 3 2 10 3 2 2" xfId="15400"/>
    <cellStyle name="Normal 2 3 2 10 3 3" xfId="10918"/>
    <cellStyle name="Normal 2 3 2 10 4" xfId="3382"/>
    <cellStyle name="Normal 2 3 2 10 4 2" xfId="7864"/>
    <cellStyle name="Normal 2 3 2 10 4 2 2" xfId="16894"/>
    <cellStyle name="Normal 2 3 2 10 4 3" xfId="12412"/>
    <cellStyle name="Normal 2 3 2 10 5" xfId="4876"/>
    <cellStyle name="Normal 2 3 2 10 5 2" xfId="13906"/>
    <cellStyle name="Normal 2 3 2 10 6" xfId="9424"/>
    <cellStyle name="Normal 2 3 2 11" xfId="580"/>
    <cellStyle name="Normal 2 3 2 11 2" xfId="1327"/>
    <cellStyle name="Normal 2 3 2 11 2 2" xfId="2821"/>
    <cellStyle name="Normal 2 3 2 11 2 2 2" xfId="7303"/>
    <cellStyle name="Normal 2 3 2 11 2 2 2 2" xfId="16333"/>
    <cellStyle name="Normal 2 3 2 11 2 2 3" xfId="11851"/>
    <cellStyle name="Normal 2 3 2 11 2 3" xfId="4315"/>
    <cellStyle name="Normal 2 3 2 11 2 3 2" xfId="8797"/>
    <cellStyle name="Normal 2 3 2 11 2 3 2 2" xfId="17827"/>
    <cellStyle name="Normal 2 3 2 11 2 3 3" xfId="13345"/>
    <cellStyle name="Normal 2 3 2 11 2 4" xfId="5809"/>
    <cellStyle name="Normal 2 3 2 11 2 4 2" xfId="14839"/>
    <cellStyle name="Normal 2 3 2 11 2 5" xfId="10357"/>
    <cellStyle name="Normal 2 3 2 11 3" xfId="2074"/>
    <cellStyle name="Normal 2 3 2 11 3 2" xfId="6556"/>
    <cellStyle name="Normal 2 3 2 11 3 2 2" xfId="15586"/>
    <cellStyle name="Normal 2 3 2 11 3 3" xfId="11104"/>
    <cellStyle name="Normal 2 3 2 11 4" xfId="3568"/>
    <cellStyle name="Normal 2 3 2 11 4 2" xfId="8050"/>
    <cellStyle name="Normal 2 3 2 11 4 2 2" xfId="17080"/>
    <cellStyle name="Normal 2 3 2 11 4 3" xfId="12598"/>
    <cellStyle name="Normal 2 3 2 11 5" xfId="5062"/>
    <cellStyle name="Normal 2 3 2 11 5 2" xfId="14092"/>
    <cellStyle name="Normal 2 3 2 11 6" xfId="9610"/>
    <cellStyle name="Normal 2 3 2 12" xfId="767"/>
    <cellStyle name="Normal 2 3 2 12 2" xfId="2261"/>
    <cellStyle name="Normal 2 3 2 12 2 2" xfId="6743"/>
    <cellStyle name="Normal 2 3 2 12 2 2 2" xfId="15773"/>
    <cellStyle name="Normal 2 3 2 12 2 3" xfId="11291"/>
    <cellStyle name="Normal 2 3 2 12 3" xfId="3755"/>
    <cellStyle name="Normal 2 3 2 12 3 2" xfId="8237"/>
    <cellStyle name="Normal 2 3 2 12 3 2 2" xfId="17267"/>
    <cellStyle name="Normal 2 3 2 12 3 3" xfId="12785"/>
    <cellStyle name="Normal 2 3 2 12 4" xfId="5249"/>
    <cellStyle name="Normal 2 3 2 12 4 2" xfId="14279"/>
    <cellStyle name="Normal 2 3 2 12 5" xfId="9797"/>
    <cellStyle name="Normal 2 3 2 13" xfId="1516"/>
    <cellStyle name="Normal 2 3 2 13 2" xfId="5998"/>
    <cellStyle name="Normal 2 3 2 13 2 2" xfId="15028"/>
    <cellStyle name="Normal 2 3 2 13 3" xfId="10546"/>
    <cellStyle name="Normal 2 3 2 14" xfId="3010"/>
    <cellStyle name="Normal 2 3 2 14 2" xfId="7492"/>
    <cellStyle name="Normal 2 3 2 14 2 2" xfId="16522"/>
    <cellStyle name="Normal 2 3 2 14 3" xfId="12040"/>
    <cellStyle name="Normal 2 3 2 15" xfId="4504"/>
    <cellStyle name="Normal 2 3 2 15 2" xfId="13534"/>
    <cellStyle name="Normal 2 3 2 16" xfId="9052"/>
    <cellStyle name="Normal 2 3 2 2" xfId="45"/>
    <cellStyle name="Normal 2 3 2 2 2" xfId="231"/>
    <cellStyle name="Normal 2 3 2 2 2 2" xfId="976"/>
    <cellStyle name="Normal 2 3 2 2 2 2 2" xfId="2470"/>
    <cellStyle name="Normal 2 3 2 2 2 2 2 2" xfId="6952"/>
    <cellStyle name="Normal 2 3 2 2 2 2 2 2 2" xfId="15982"/>
    <cellStyle name="Normal 2 3 2 2 2 2 2 3" xfId="11500"/>
    <cellStyle name="Normal 2 3 2 2 2 2 3" xfId="3964"/>
    <cellStyle name="Normal 2 3 2 2 2 2 3 2" xfId="8446"/>
    <cellStyle name="Normal 2 3 2 2 2 2 3 2 2" xfId="17476"/>
    <cellStyle name="Normal 2 3 2 2 2 2 3 3" xfId="12994"/>
    <cellStyle name="Normal 2 3 2 2 2 2 4" xfId="5458"/>
    <cellStyle name="Normal 2 3 2 2 2 2 4 2" xfId="14488"/>
    <cellStyle name="Normal 2 3 2 2 2 2 5" xfId="10006"/>
    <cellStyle name="Normal 2 3 2 2 2 3" xfId="1725"/>
    <cellStyle name="Normal 2 3 2 2 2 3 2" xfId="6207"/>
    <cellStyle name="Normal 2 3 2 2 2 3 2 2" xfId="15237"/>
    <cellStyle name="Normal 2 3 2 2 2 3 3" xfId="10755"/>
    <cellStyle name="Normal 2 3 2 2 2 4" xfId="3219"/>
    <cellStyle name="Normal 2 3 2 2 2 4 2" xfId="7701"/>
    <cellStyle name="Normal 2 3 2 2 2 4 2 2" xfId="16731"/>
    <cellStyle name="Normal 2 3 2 2 2 4 3" xfId="12249"/>
    <cellStyle name="Normal 2 3 2 2 2 5" xfId="4713"/>
    <cellStyle name="Normal 2 3 2 2 2 5 2" xfId="13743"/>
    <cellStyle name="Normal 2 3 2 2 2 6" xfId="9261"/>
    <cellStyle name="Normal 2 3 2 2 3" xfId="417"/>
    <cellStyle name="Normal 2 3 2 2 3 2" xfId="1164"/>
    <cellStyle name="Normal 2 3 2 2 3 2 2" xfId="2658"/>
    <cellStyle name="Normal 2 3 2 2 3 2 2 2" xfId="7140"/>
    <cellStyle name="Normal 2 3 2 2 3 2 2 2 2" xfId="16170"/>
    <cellStyle name="Normal 2 3 2 2 3 2 2 3" xfId="11688"/>
    <cellStyle name="Normal 2 3 2 2 3 2 3" xfId="4152"/>
    <cellStyle name="Normal 2 3 2 2 3 2 3 2" xfId="8634"/>
    <cellStyle name="Normal 2 3 2 2 3 2 3 2 2" xfId="17664"/>
    <cellStyle name="Normal 2 3 2 2 3 2 3 3" xfId="13182"/>
    <cellStyle name="Normal 2 3 2 2 3 2 4" xfId="5646"/>
    <cellStyle name="Normal 2 3 2 2 3 2 4 2" xfId="14676"/>
    <cellStyle name="Normal 2 3 2 2 3 2 5" xfId="10194"/>
    <cellStyle name="Normal 2 3 2 2 3 3" xfId="1911"/>
    <cellStyle name="Normal 2 3 2 2 3 3 2" xfId="6393"/>
    <cellStyle name="Normal 2 3 2 2 3 3 2 2" xfId="15423"/>
    <cellStyle name="Normal 2 3 2 2 3 3 3" xfId="10941"/>
    <cellStyle name="Normal 2 3 2 2 3 4" xfId="3405"/>
    <cellStyle name="Normal 2 3 2 2 3 4 2" xfId="7887"/>
    <cellStyle name="Normal 2 3 2 2 3 4 2 2" xfId="16917"/>
    <cellStyle name="Normal 2 3 2 2 3 4 3" xfId="12435"/>
    <cellStyle name="Normal 2 3 2 2 3 5" xfId="4899"/>
    <cellStyle name="Normal 2 3 2 2 3 5 2" xfId="13929"/>
    <cellStyle name="Normal 2 3 2 2 3 6" xfId="9447"/>
    <cellStyle name="Normal 2 3 2 2 4" xfId="603"/>
    <cellStyle name="Normal 2 3 2 2 4 2" xfId="1350"/>
    <cellStyle name="Normal 2 3 2 2 4 2 2" xfId="2844"/>
    <cellStyle name="Normal 2 3 2 2 4 2 2 2" xfId="7326"/>
    <cellStyle name="Normal 2 3 2 2 4 2 2 2 2" xfId="16356"/>
    <cellStyle name="Normal 2 3 2 2 4 2 2 3" xfId="11874"/>
    <cellStyle name="Normal 2 3 2 2 4 2 3" xfId="4338"/>
    <cellStyle name="Normal 2 3 2 2 4 2 3 2" xfId="8820"/>
    <cellStyle name="Normal 2 3 2 2 4 2 3 2 2" xfId="17850"/>
    <cellStyle name="Normal 2 3 2 2 4 2 3 3" xfId="13368"/>
    <cellStyle name="Normal 2 3 2 2 4 2 4" xfId="5832"/>
    <cellStyle name="Normal 2 3 2 2 4 2 4 2" xfId="14862"/>
    <cellStyle name="Normal 2 3 2 2 4 2 5" xfId="10380"/>
    <cellStyle name="Normal 2 3 2 2 4 3" xfId="2097"/>
    <cellStyle name="Normal 2 3 2 2 4 3 2" xfId="6579"/>
    <cellStyle name="Normal 2 3 2 2 4 3 2 2" xfId="15609"/>
    <cellStyle name="Normal 2 3 2 2 4 3 3" xfId="11127"/>
    <cellStyle name="Normal 2 3 2 2 4 4" xfId="3591"/>
    <cellStyle name="Normal 2 3 2 2 4 4 2" xfId="8073"/>
    <cellStyle name="Normal 2 3 2 2 4 4 2 2" xfId="17103"/>
    <cellStyle name="Normal 2 3 2 2 4 4 3" xfId="12621"/>
    <cellStyle name="Normal 2 3 2 2 4 5" xfId="5085"/>
    <cellStyle name="Normal 2 3 2 2 4 5 2" xfId="14115"/>
    <cellStyle name="Normal 2 3 2 2 4 6" xfId="9633"/>
    <cellStyle name="Normal 2 3 2 2 5" xfId="790"/>
    <cellStyle name="Normal 2 3 2 2 5 2" xfId="2284"/>
    <cellStyle name="Normal 2 3 2 2 5 2 2" xfId="6766"/>
    <cellStyle name="Normal 2 3 2 2 5 2 2 2" xfId="15796"/>
    <cellStyle name="Normal 2 3 2 2 5 2 3" xfId="11314"/>
    <cellStyle name="Normal 2 3 2 2 5 3" xfId="3778"/>
    <cellStyle name="Normal 2 3 2 2 5 3 2" xfId="8260"/>
    <cellStyle name="Normal 2 3 2 2 5 3 2 2" xfId="17290"/>
    <cellStyle name="Normal 2 3 2 2 5 3 3" xfId="12808"/>
    <cellStyle name="Normal 2 3 2 2 5 4" xfId="5272"/>
    <cellStyle name="Normal 2 3 2 2 5 4 2" xfId="14302"/>
    <cellStyle name="Normal 2 3 2 2 5 5" xfId="9820"/>
    <cellStyle name="Normal 2 3 2 2 6" xfId="1539"/>
    <cellStyle name="Normal 2 3 2 2 6 2" xfId="6021"/>
    <cellStyle name="Normal 2 3 2 2 6 2 2" xfId="15051"/>
    <cellStyle name="Normal 2 3 2 2 6 3" xfId="10569"/>
    <cellStyle name="Normal 2 3 2 2 7" xfId="3033"/>
    <cellStyle name="Normal 2 3 2 2 7 2" xfId="7515"/>
    <cellStyle name="Normal 2 3 2 2 7 2 2" xfId="16545"/>
    <cellStyle name="Normal 2 3 2 2 7 3" xfId="12063"/>
    <cellStyle name="Normal 2 3 2 2 8" xfId="4527"/>
    <cellStyle name="Normal 2 3 2 2 8 2" xfId="13557"/>
    <cellStyle name="Normal 2 3 2 2 9" xfId="9075"/>
    <cellStyle name="Normal 2 3 2 3" xfId="68"/>
    <cellStyle name="Normal 2 3 2 3 2" xfId="254"/>
    <cellStyle name="Normal 2 3 2 3 2 2" xfId="999"/>
    <cellStyle name="Normal 2 3 2 3 2 2 2" xfId="2493"/>
    <cellStyle name="Normal 2 3 2 3 2 2 2 2" xfId="6975"/>
    <cellStyle name="Normal 2 3 2 3 2 2 2 2 2" xfId="16005"/>
    <cellStyle name="Normal 2 3 2 3 2 2 2 3" xfId="11523"/>
    <cellStyle name="Normal 2 3 2 3 2 2 3" xfId="3987"/>
    <cellStyle name="Normal 2 3 2 3 2 2 3 2" xfId="8469"/>
    <cellStyle name="Normal 2 3 2 3 2 2 3 2 2" xfId="17499"/>
    <cellStyle name="Normal 2 3 2 3 2 2 3 3" xfId="13017"/>
    <cellStyle name="Normal 2 3 2 3 2 2 4" xfId="5481"/>
    <cellStyle name="Normal 2 3 2 3 2 2 4 2" xfId="14511"/>
    <cellStyle name="Normal 2 3 2 3 2 2 5" xfId="10029"/>
    <cellStyle name="Normal 2 3 2 3 2 3" xfId="1748"/>
    <cellStyle name="Normal 2 3 2 3 2 3 2" xfId="6230"/>
    <cellStyle name="Normal 2 3 2 3 2 3 2 2" xfId="15260"/>
    <cellStyle name="Normal 2 3 2 3 2 3 3" xfId="10778"/>
    <cellStyle name="Normal 2 3 2 3 2 4" xfId="3242"/>
    <cellStyle name="Normal 2 3 2 3 2 4 2" xfId="7724"/>
    <cellStyle name="Normal 2 3 2 3 2 4 2 2" xfId="16754"/>
    <cellStyle name="Normal 2 3 2 3 2 4 3" xfId="12272"/>
    <cellStyle name="Normal 2 3 2 3 2 5" xfId="4736"/>
    <cellStyle name="Normal 2 3 2 3 2 5 2" xfId="13766"/>
    <cellStyle name="Normal 2 3 2 3 2 6" xfId="9284"/>
    <cellStyle name="Normal 2 3 2 3 3" xfId="440"/>
    <cellStyle name="Normal 2 3 2 3 3 2" xfId="1187"/>
    <cellStyle name="Normal 2 3 2 3 3 2 2" xfId="2681"/>
    <cellStyle name="Normal 2 3 2 3 3 2 2 2" xfId="7163"/>
    <cellStyle name="Normal 2 3 2 3 3 2 2 2 2" xfId="16193"/>
    <cellStyle name="Normal 2 3 2 3 3 2 2 3" xfId="11711"/>
    <cellStyle name="Normal 2 3 2 3 3 2 3" xfId="4175"/>
    <cellStyle name="Normal 2 3 2 3 3 2 3 2" xfId="8657"/>
    <cellStyle name="Normal 2 3 2 3 3 2 3 2 2" xfId="17687"/>
    <cellStyle name="Normal 2 3 2 3 3 2 3 3" xfId="13205"/>
    <cellStyle name="Normal 2 3 2 3 3 2 4" xfId="5669"/>
    <cellStyle name="Normal 2 3 2 3 3 2 4 2" xfId="14699"/>
    <cellStyle name="Normal 2 3 2 3 3 2 5" xfId="10217"/>
    <cellStyle name="Normal 2 3 2 3 3 3" xfId="1934"/>
    <cellStyle name="Normal 2 3 2 3 3 3 2" xfId="6416"/>
    <cellStyle name="Normal 2 3 2 3 3 3 2 2" xfId="15446"/>
    <cellStyle name="Normal 2 3 2 3 3 3 3" xfId="10964"/>
    <cellStyle name="Normal 2 3 2 3 3 4" xfId="3428"/>
    <cellStyle name="Normal 2 3 2 3 3 4 2" xfId="7910"/>
    <cellStyle name="Normal 2 3 2 3 3 4 2 2" xfId="16940"/>
    <cellStyle name="Normal 2 3 2 3 3 4 3" xfId="12458"/>
    <cellStyle name="Normal 2 3 2 3 3 5" xfId="4922"/>
    <cellStyle name="Normal 2 3 2 3 3 5 2" xfId="13952"/>
    <cellStyle name="Normal 2 3 2 3 3 6" xfId="9470"/>
    <cellStyle name="Normal 2 3 2 3 4" xfId="626"/>
    <cellStyle name="Normal 2 3 2 3 4 2" xfId="1373"/>
    <cellStyle name="Normal 2 3 2 3 4 2 2" xfId="2867"/>
    <cellStyle name="Normal 2 3 2 3 4 2 2 2" xfId="7349"/>
    <cellStyle name="Normal 2 3 2 3 4 2 2 2 2" xfId="16379"/>
    <cellStyle name="Normal 2 3 2 3 4 2 2 3" xfId="11897"/>
    <cellStyle name="Normal 2 3 2 3 4 2 3" xfId="4361"/>
    <cellStyle name="Normal 2 3 2 3 4 2 3 2" xfId="8843"/>
    <cellStyle name="Normal 2 3 2 3 4 2 3 2 2" xfId="17873"/>
    <cellStyle name="Normal 2 3 2 3 4 2 3 3" xfId="13391"/>
    <cellStyle name="Normal 2 3 2 3 4 2 4" xfId="5855"/>
    <cellStyle name="Normal 2 3 2 3 4 2 4 2" xfId="14885"/>
    <cellStyle name="Normal 2 3 2 3 4 2 5" xfId="10403"/>
    <cellStyle name="Normal 2 3 2 3 4 3" xfId="2120"/>
    <cellStyle name="Normal 2 3 2 3 4 3 2" xfId="6602"/>
    <cellStyle name="Normal 2 3 2 3 4 3 2 2" xfId="15632"/>
    <cellStyle name="Normal 2 3 2 3 4 3 3" xfId="11150"/>
    <cellStyle name="Normal 2 3 2 3 4 4" xfId="3614"/>
    <cellStyle name="Normal 2 3 2 3 4 4 2" xfId="8096"/>
    <cellStyle name="Normal 2 3 2 3 4 4 2 2" xfId="17126"/>
    <cellStyle name="Normal 2 3 2 3 4 4 3" xfId="12644"/>
    <cellStyle name="Normal 2 3 2 3 4 5" xfId="5108"/>
    <cellStyle name="Normal 2 3 2 3 4 5 2" xfId="14138"/>
    <cellStyle name="Normal 2 3 2 3 4 6" xfId="9656"/>
    <cellStyle name="Normal 2 3 2 3 5" xfId="813"/>
    <cellStyle name="Normal 2 3 2 3 5 2" xfId="2307"/>
    <cellStyle name="Normal 2 3 2 3 5 2 2" xfId="6789"/>
    <cellStyle name="Normal 2 3 2 3 5 2 2 2" xfId="15819"/>
    <cellStyle name="Normal 2 3 2 3 5 2 3" xfId="11337"/>
    <cellStyle name="Normal 2 3 2 3 5 3" xfId="3801"/>
    <cellStyle name="Normal 2 3 2 3 5 3 2" xfId="8283"/>
    <cellStyle name="Normal 2 3 2 3 5 3 2 2" xfId="17313"/>
    <cellStyle name="Normal 2 3 2 3 5 3 3" xfId="12831"/>
    <cellStyle name="Normal 2 3 2 3 5 4" xfId="5295"/>
    <cellStyle name="Normal 2 3 2 3 5 4 2" xfId="14325"/>
    <cellStyle name="Normal 2 3 2 3 5 5" xfId="9843"/>
    <cellStyle name="Normal 2 3 2 3 6" xfId="1562"/>
    <cellStyle name="Normal 2 3 2 3 6 2" xfId="6044"/>
    <cellStyle name="Normal 2 3 2 3 6 2 2" xfId="15074"/>
    <cellStyle name="Normal 2 3 2 3 6 3" xfId="10592"/>
    <cellStyle name="Normal 2 3 2 3 7" xfId="3056"/>
    <cellStyle name="Normal 2 3 2 3 7 2" xfId="7538"/>
    <cellStyle name="Normal 2 3 2 3 7 2 2" xfId="16568"/>
    <cellStyle name="Normal 2 3 2 3 7 3" xfId="12086"/>
    <cellStyle name="Normal 2 3 2 3 8" xfId="4550"/>
    <cellStyle name="Normal 2 3 2 3 8 2" xfId="13580"/>
    <cellStyle name="Normal 2 3 2 3 9" xfId="9098"/>
    <cellStyle name="Normal 2 3 2 4" xfId="92"/>
    <cellStyle name="Normal 2 3 2 4 2" xfId="278"/>
    <cellStyle name="Normal 2 3 2 4 2 2" xfId="1022"/>
    <cellStyle name="Normal 2 3 2 4 2 2 2" xfId="2516"/>
    <cellStyle name="Normal 2 3 2 4 2 2 2 2" xfId="6998"/>
    <cellStyle name="Normal 2 3 2 4 2 2 2 2 2" xfId="16028"/>
    <cellStyle name="Normal 2 3 2 4 2 2 2 3" xfId="11546"/>
    <cellStyle name="Normal 2 3 2 4 2 2 3" xfId="4010"/>
    <cellStyle name="Normal 2 3 2 4 2 2 3 2" xfId="8492"/>
    <cellStyle name="Normal 2 3 2 4 2 2 3 2 2" xfId="17522"/>
    <cellStyle name="Normal 2 3 2 4 2 2 3 3" xfId="13040"/>
    <cellStyle name="Normal 2 3 2 4 2 2 4" xfId="5504"/>
    <cellStyle name="Normal 2 3 2 4 2 2 4 2" xfId="14534"/>
    <cellStyle name="Normal 2 3 2 4 2 2 5" xfId="10052"/>
    <cellStyle name="Normal 2 3 2 4 2 3" xfId="1772"/>
    <cellStyle name="Normal 2 3 2 4 2 3 2" xfId="6254"/>
    <cellStyle name="Normal 2 3 2 4 2 3 2 2" xfId="15284"/>
    <cellStyle name="Normal 2 3 2 4 2 3 3" xfId="10802"/>
    <cellStyle name="Normal 2 3 2 4 2 4" xfId="3266"/>
    <cellStyle name="Normal 2 3 2 4 2 4 2" xfId="7748"/>
    <cellStyle name="Normal 2 3 2 4 2 4 2 2" xfId="16778"/>
    <cellStyle name="Normal 2 3 2 4 2 4 3" xfId="12296"/>
    <cellStyle name="Normal 2 3 2 4 2 5" xfId="4760"/>
    <cellStyle name="Normal 2 3 2 4 2 5 2" xfId="13790"/>
    <cellStyle name="Normal 2 3 2 4 2 6" xfId="9308"/>
    <cellStyle name="Normal 2 3 2 4 3" xfId="464"/>
    <cellStyle name="Normal 2 3 2 4 3 2" xfId="1211"/>
    <cellStyle name="Normal 2 3 2 4 3 2 2" xfId="2705"/>
    <cellStyle name="Normal 2 3 2 4 3 2 2 2" xfId="7187"/>
    <cellStyle name="Normal 2 3 2 4 3 2 2 2 2" xfId="16217"/>
    <cellStyle name="Normal 2 3 2 4 3 2 2 3" xfId="11735"/>
    <cellStyle name="Normal 2 3 2 4 3 2 3" xfId="4199"/>
    <cellStyle name="Normal 2 3 2 4 3 2 3 2" xfId="8681"/>
    <cellStyle name="Normal 2 3 2 4 3 2 3 2 2" xfId="17711"/>
    <cellStyle name="Normal 2 3 2 4 3 2 3 3" xfId="13229"/>
    <cellStyle name="Normal 2 3 2 4 3 2 4" xfId="5693"/>
    <cellStyle name="Normal 2 3 2 4 3 2 4 2" xfId="14723"/>
    <cellStyle name="Normal 2 3 2 4 3 2 5" xfId="10241"/>
    <cellStyle name="Normal 2 3 2 4 3 3" xfId="1958"/>
    <cellStyle name="Normal 2 3 2 4 3 3 2" xfId="6440"/>
    <cellStyle name="Normal 2 3 2 4 3 3 2 2" xfId="15470"/>
    <cellStyle name="Normal 2 3 2 4 3 3 3" xfId="10988"/>
    <cellStyle name="Normal 2 3 2 4 3 4" xfId="3452"/>
    <cellStyle name="Normal 2 3 2 4 3 4 2" xfId="7934"/>
    <cellStyle name="Normal 2 3 2 4 3 4 2 2" xfId="16964"/>
    <cellStyle name="Normal 2 3 2 4 3 4 3" xfId="12482"/>
    <cellStyle name="Normal 2 3 2 4 3 5" xfId="4946"/>
    <cellStyle name="Normal 2 3 2 4 3 5 2" xfId="13976"/>
    <cellStyle name="Normal 2 3 2 4 3 6" xfId="9494"/>
    <cellStyle name="Normal 2 3 2 4 4" xfId="650"/>
    <cellStyle name="Normal 2 3 2 4 4 2" xfId="1397"/>
    <cellStyle name="Normal 2 3 2 4 4 2 2" xfId="2891"/>
    <cellStyle name="Normal 2 3 2 4 4 2 2 2" xfId="7373"/>
    <cellStyle name="Normal 2 3 2 4 4 2 2 2 2" xfId="16403"/>
    <cellStyle name="Normal 2 3 2 4 4 2 2 3" xfId="11921"/>
    <cellStyle name="Normal 2 3 2 4 4 2 3" xfId="4385"/>
    <cellStyle name="Normal 2 3 2 4 4 2 3 2" xfId="8867"/>
    <cellStyle name="Normal 2 3 2 4 4 2 3 2 2" xfId="17897"/>
    <cellStyle name="Normal 2 3 2 4 4 2 3 3" xfId="13415"/>
    <cellStyle name="Normal 2 3 2 4 4 2 4" xfId="5879"/>
    <cellStyle name="Normal 2 3 2 4 4 2 4 2" xfId="14909"/>
    <cellStyle name="Normal 2 3 2 4 4 2 5" xfId="10427"/>
    <cellStyle name="Normal 2 3 2 4 4 3" xfId="2144"/>
    <cellStyle name="Normal 2 3 2 4 4 3 2" xfId="6626"/>
    <cellStyle name="Normal 2 3 2 4 4 3 2 2" xfId="15656"/>
    <cellStyle name="Normal 2 3 2 4 4 3 3" xfId="11174"/>
    <cellStyle name="Normal 2 3 2 4 4 4" xfId="3638"/>
    <cellStyle name="Normal 2 3 2 4 4 4 2" xfId="8120"/>
    <cellStyle name="Normal 2 3 2 4 4 4 2 2" xfId="17150"/>
    <cellStyle name="Normal 2 3 2 4 4 4 3" xfId="12668"/>
    <cellStyle name="Normal 2 3 2 4 4 5" xfId="5132"/>
    <cellStyle name="Normal 2 3 2 4 4 5 2" xfId="14162"/>
    <cellStyle name="Normal 2 3 2 4 4 6" xfId="9680"/>
    <cellStyle name="Normal 2 3 2 4 5" xfId="837"/>
    <cellStyle name="Normal 2 3 2 4 5 2" xfId="2331"/>
    <cellStyle name="Normal 2 3 2 4 5 2 2" xfId="6813"/>
    <cellStyle name="Normal 2 3 2 4 5 2 2 2" xfId="15843"/>
    <cellStyle name="Normal 2 3 2 4 5 2 3" xfId="11361"/>
    <cellStyle name="Normal 2 3 2 4 5 3" xfId="3825"/>
    <cellStyle name="Normal 2 3 2 4 5 3 2" xfId="8307"/>
    <cellStyle name="Normal 2 3 2 4 5 3 2 2" xfId="17337"/>
    <cellStyle name="Normal 2 3 2 4 5 3 3" xfId="12855"/>
    <cellStyle name="Normal 2 3 2 4 5 4" xfId="5319"/>
    <cellStyle name="Normal 2 3 2 4 5 4 2" xfId="14349"/>
    <cellStyle name="Normal 2 3 2 4 5 5" xfId="9867"/>
    <cellStyle name="Normal 2 3 2 4 6" xfId="1586"/>
    <cellStyle name="Normal 2 3 2 4 6 2" xfId="6068"/>
    <cellStyle name="Normal 2 3 2 4 6 2 2" xfId="15098"/>
    <cellStyle name="Normal 2 3 2 4 6 3" xfId="10616"/>
    <cellStyle name="Normal 2 3 2 4 7" xfId="3080"/>
    <cellStyle name="Normal 2 3 2 4 7 2" xfId="7562"/>
    <cellStyle name="Normal 2 3 2 4 7 2 2" xfId="16592"/>
    <cellStyle name="Normal 2 3 2 4 7 3" xfId="12110"/>
    <cellStyle name="Normal 2 3 2 4 8" xfId="4574"/>
    <cellStyle name="Normal 2 3 2 4 8 2" xfId="13604"/>
    <cellStyle name="Normal 2 3 2 4 9" xfId="9122"/>
    <cellStyle name="Normal 2 3 2 5" xfId="107"/>
    <cellStyle name="Normal 2 3 2 5 2" xfId="293"/>
    <cellStyle name="Normal 2 3 2 5 2 2" xfId="1036"/>
    <cellStyle name="Normal 2 3 2 5 2 2 2" xfId="2530"/>
    <cellStyle name="Normal 2 3 2 5 2 2 2 2" xfId="7012"/>
    <cellStyle name="Normal 2 3 2 5 2 2 2 2 2" xfId="16042"/>
    <cellStyle name="Normal 2 3 2 5 2 2 2 3" xfId="11560"/>
    <cellStyle name="Normal 2 3 2 5 2 2 3" xfId="4024"/>
    <cellStyle name="Normal 2 3 2 5 2 2 3 2" xfId="8506"/>
    <cellStyle name="Normal 2 3 2 5 2 2 3 2 2" xfId="17536"/>
    <cellStyle name="Normal 2 3 2 5 2 2 3 3" xfId="13054"/>
    <cellStyle name="Normal 2 3 2 5 2 2 4" xfId="5518"/>
    <cellStyle name="Normal 2 3 2 5 2 2 4 2" xfId="14548"/>
    <cellStyle name="Normal 2 3 2 5 2 2 5" xfId="10066"/>
    <cellStyle name="Normal 2 3 2 5 2 3" xfId="1787"/>
    <cellStyle name="Normal 2 3 2 5 2 3 2" xfId="6269"/>
    <cellStyle name="Normal 2 3 2 5 2 3 2 2" xfId="15299"/>
    <cellStyle name="Normal 2 3 2 5 2 3 3" xfId="10817"/>
    <cellStyle name="Normal 2 3 2 5 2 4" xfId="3281"/>
    <cellStyle name="Normal 2 3 2 5 2 4 2" xfId="7763"/>
    <cellStyle name="Normal 2 3 2 5 2 4 2 2" xfId="16793"/>
    <cellStyle name="Normal 2 3 2 5 2 4 3" xfId="12311"/>
    <cellStyle name="Normal 2 3 2 5 2 5" xfId="4775"/>
    <cellStyle name="Normal 2 3 2 5 2 5 2" xfId="13805"/>
    <cellStyle name="Normal 2 3 2 5 2 6" xfId="9323"/>
    <cellStyle name="Normal 2 3 2 5 3" xfId="479"/>
    <cellStyle name="Normal 2 3 2 5 3 2" xfId="1226"/>
    <cellStyle name="Normal 2 3 2 5 3 2 2" xfId="2720"/>
    <cellStyle name="Normal 2 3 2 5 3 2 2 2" xfId="7202"/>
    <cellStyle name="Normal 2 3 2 5 3 2 2 2 2" xfId="16232"/>
    <cellStyle name="Normal 2 3 2 5 3 2 2 3" xfId="11750"/>
    <cellStyle name="Normal 2 3 2 5 3 2 3" xfId="4214"/>
    <cellStyle name="Normal 2 3 2 5 3 2 3 2" xfId="8696"/>
    <cellStyle name="Normal 2 3 2 5 3 2 3 2 2" xfId="17726"/>
    <cellStyle name="Normal 2 3 2 5 3 2 3 3" xfId="13244"/>
    <cellStyle name="Normal 2 3 2 5 3 2 4" xfId="5708"/>
    <cellStyle name="Normal 2 3 2 5 3 2 4 2" xfId="14738"/>
    <cellStyle name="Normal 2 3 2 5 3 2 5" xfId="10256"/>
    <cellStyle name="Normal 2 3 2 5 3 3" xfId="1973"/>
    <cellStyle name="Normal 2 3 2 5 3 3 2" xfId="6455"/>
    <cellStyle name="Normal 2 3 2 5 3 3 2 2" xfId="15485"/>
    <cellStyle name="Normal 2 3 2 5 3 3 3" xfId="11003"/>
    <cellStyle name="Normal 2 3 2 5 3 4" xfId="3467"/>
    <cellStyle name="Normal 2 3 2 5 3 4 2" xfId="7949"/>
    <cellStyle name="Normal 2 3 2 5 3 4 2 2" xfId="16979"/>
    <cellStyle name="Normal 2 3 2 5 3 4 3" xfId="12497"/>
    <cellStyle name="Normal 2 3 2 5 3 5" xfId="4961"/>
    <cellStyle name="Normal 2 3 2 5 3 5 2" xfId="13991"/>
    <cellStyle name="Normal 2 3 2 5 3 6" xfId="9509"/>
    <cellStyle name="Normal 2 3 2 5 4" xfId="665"/>
    <cellStyle name="Normal 2 3 2 5 4 2" xfId="1412"/>
    <cellStyle name="Normal 2 3 2 5 4 2 2" xfId="2906"/>
    <cellStyle name="Normal 2 3 2 5 4 2 2 2" xfId="7388"/>
    <cellStyle name="Normal 2 3 2 5 4 2 2 2 2" xfId="16418"/>
    <cellStyle name="Normal 2 3 2 5 4 2 2 3" xfId="11936"/>
    <cellStyle name="Normal 2 3 2 5 4 2 3" xfId="4400"/>
    <cellStyle name="Normal 2 3 2 5 4 2 3 2" xfId="8882"/>
    <cellStyle name="Normal 2 3 2 5 4 2 3 2 2" xfId="17912"/>
    <cellStyle name="Normal 2 3 2 5 4 2 3 3" xfId="13430"/>
    <cellStyle name="Normal 2 3 2 5 4 2 4" xfId="5894"/>
    <cellStyle name="Normal 2 3 2 5 4 2 4 2" xfId="14924"/>
    <cellStyle name="Normal 2 3 2 5 4 2 5" xfId="10442"/>
    <cellStyle name="Normal 2 3 2 5 4 3" xfId="2159"/>
    <cellStyle name="Normal 2 3 2 5 4 3 2" xfId="6641"/>
    <cellStyle name="Normal 2 3 2 5 4 3 2 2" xfId="15671"/>
    <cellStyle name="Normal 2 3 2 5 4 3 3" xfId="11189"/>
    <cellStyle name="Normal 2 3 2 5 4 4" xfId="3653"/>
    <cellStyle name="Normal 2 3 2 5 4 4 2" xfId="8135"/>
    <cellStyle name="Normal 2 3 2 5 4 4 2 2" xfId="17165"/>
    <cellStyle name="Normal 2 3 2 5 4 4 3" xfId="12683"/>
    <cellStyle name="Normal 2 3 2 5 4 5" xfId="5147"/>
    <cellStyle name="Normal 2 3 2 5 4 5 2" xfId="14177"/>
    <cellStyle name="Normal 2 3 2 5 4 6" xfId="9695"/>
    <cellStyle name="Normal 2 3 2 5 5" xfId="852"/>
    <cellStyle name="Normal 2 3 2 5 5 2" xfId="2346"/>
    <cellStyle name="Normal 2 3 2 5 5 2 2" xfId="6828"/>
    <cellStyle name="Normal 2 3 2 5 5 2 2 2" xfId="15858"/>
    <cellStyle name="Normal 2 3 2 5 5 2 3" xfId="11376"/>
    <cellStyle name="Normal 2 3 2 5 5 3" xfId="3840"/>
    <cellStyle name="Normal 2 3 2 5 5 3 2" xfId="8322"/>
    <cellStyle name="Normal 2 3 2 5 5 3 2 2" xfId="17352"/>
    <cellStyle name="Normal 2 3 2 5 5 3 3" xfId="12870"/>
    <cellStyle name="Normal 2 3 2 5 5 4" xfId="5334"/>
    <cellStyle name="Normal 2 3 2 5 5 4 2" xfId="14364"/>
    <cellStyle name="Normal 2 3 2 5 5 5" xfId="9882"/>
    <cellStyle name="Normal 2 3 2 5 6" xfId="1601"/>
    <cellStyle name="Normal 2 3 2 5 6 2" xfId="6083"/>
    <cellStyle name="Normal 2 3 2 5 6 2 2" xfId="15113"/>
    <cellStyle name="Normal 2 3 2 5 6 3" xfId="10631"/>
    <cellStyle name="Normal 2 3 2 5 7" xfId="3095"/>
    <cellStyle name="Normal 2 3 2 5 7 2" xfId="7577"/>
    <cellStyle name="Normal 2 3 2 5 7 2 2" xfId="16607"/>
    <cellStyle name="Normal 2 3 2 5 7 3" xfId="12125"/>
    <cellStyle name="Normal 2 3 2 5 8" xfId="4589"/>
    <cellStyle name="Normal 2 3 2 5 8 2" xfId="13619"/>
    <cellStyle name="Normal 2 3 2 5 9" xfId="9137"/>
    <cellStyle name="Normal 2 3 2 6" xfId="139"/>
    <cellStyle name="Normal 2 3 2 6 2" xfId="325"/>
    <cellStyle name="Normal 2 3 2 6 2 2" xfId="1068"/>
    <cellStyle name="Normal 2 3 2 6 2 2 2" xfId="2562"/>
    <cellStyle name="Normal 2 3 2 6 2 2 2 2" xfId="7044"/>
    <cellStyle name="Normal 2 3 2 6 2 2 2 2 2" xfId="16074"/>
    <cellStyle name="Normal 2 3 2 6 2 2 2 3" xfId="11592"/>
    <cellStyle name="Normal 2 3 2 6 2 2 3" xfId="4056"/>
    <cellStyle name="Normal 2 3 2 6 2 2 3 2" xfId="8538"/>
    <cellStyle name="Normal 2 3 2 6 2 2 3 2 2" xfId="17568"/>
    <cellStyle name="Normal 2 3 2 6 2 2 3 3" xfId="13086"/>
    <cellStyle name="Normal 2 3 2 6 2 2 4" xfId="5550"/>
    <cellStyle name="Normal 2 3 2 6 2 2 4 2" xfId="14580"/>
    <cellStyle name="Normal 2 3 2 6 2 2 5" xfId="10098"/>
    <cellStyle name="Normal 2 3 2 6 2 3" xfId="1819"/>
    <cellStyle name="Normal 2 3 2 6 2 3 2" xfId="6301"/>
    <cellStyle name="Normal 2 3 2 6 2 3 2 2" xfId="15331"/>
    <cellStyle name="Normal 2 3 2 6 2 3 3" xfId="10849"/>
    <cellStyle name="Normal 2 3 2 6 2 4" xfId="3313"/>
    <cellStyle name="Normal 2 3 2 6 2 4 2" xfId="7795"/>
    <cellStyle name="Normal 2 3 2 6 2 4 2 2" xfId="16825"/>
    <cellStyle name="Normal 2 3 2 6 2 4 3" xfId="12343"/>
    <cellStyle name="Normal 2 3 2 6 2 5" xfId="4807"/>
    <cellStyle name="Normal 2 3 2 6 2 5 2" xfId="13837"/>
    <cellStyle name="Normal 2 3 2 6 2 6" xfId="9355"/>
    <cellStyle name="Normal 2 3 2 6 3" xfId="511"/>
    <cellStyle name="Normal 2 3 2 6 3 2" xfId="1258"/>
    <cellStyle name="Normal 2 3 2 6 3 2 2" xfId="2752"/>
    <cellStyle name="Normal 2 3 2 6 3 2 2 2" xfId="7234"/>
    <cellStyle name="Normal 2 3 2 6 3 2 2 2 2" xfId="16264"/>
    <cellStyle name="Normal 2 3 2 6 3 2 2 3" xfId="11782"/>
    <cellStyle name="Normal 2 3 2 6 3 2 3" xfId="4246"/>
    <cellStyle name="Normal 2 3 2 6 3 2 3 2" xfId="8728"/>
    <cellStyle name="Normal 2 3 2 6 3 2 3 2 2" xfId="17758"/>
    <cellStyle name="Normal 2 3 2 6 3 2 3 3" xfId="13276"/>
    <cellStyle name="Normal 2 3 2 6 3 2 4" xfId="5740"/>
    <cellStyle name="Normal 2 3 2 6 3 2 4 2" xfId="14770"/>
    <cellStyle name="Normal 2 3 2 6 3 2 5" xfId="10288"/>
    <cellStyle name="Normal 2 3 2 6 3 3" xfId="2005"/>
    <cellStyle name="Normal 2 3 2 6 3 3 2" xfId="6487"/>
    <cellStyle name="Normal 2 3 2 6 3 3 2 2" xfId="15517"/>
    <cellStyle name="Normal 2 3 2 6 3 3 3" xfId="11035"/>
    <cellStyle name="Normal 2 3 2 6 3 4" xfId="3499"/>
    <cellStyle name="Normal 2 3 2 6 3 4 2" xfId="7981"/>
    <cellStyle name="Normal 2 3 2 6 3 4 2 2" xfId="17011"/>
    <cellStyle name="Normal 2 3 2 6 3 4 3" xfId="12529"/>
    <cellStyle name="Normal 2 3 2 6 3 5" xfId="4993"/>
    <cellStyle name="Normal 2 3 2 6 3 5 2" xfId="14023"/>
    <cellStyle name="Normal 2 3 2 6 3 6" xfId="9541"/>
    <cellStyle name="Normal 2 3 2 6 4" xfId="697"/>
    <cellStyle name="Normal 2 3 2 6 4 2" xfId="1444"/>
    <cellStyle name="Normal 2 3 2 6 4 2 2" xfId="2938"/>
    <cellStyle name="Normal 2 3 2 6 4 2 2 2" xfId="7420"/>
    <cellStyle name="Normal 2 3 2 6 4 2 2 2 2" xfId="16450"/>
    <cellStyle name="Normal 2 3 2 6 4 2 2 3" xfId="11968"/>
    <cellStyle name="Normal 2 3 2 6 4 2 3" xfId="4432"/>
    <cellStyle name="Normal 2 3 2 6 4 2 3 2" xfId="8914"/>
    <cellStyle name="Normal 2 3 2 6 4 2 3 2 2" xfId="17944"/>
    <cellStyle name="Normal 2 3 2 6 4 2 3 3" xfId="13462"/>
    <cellStyle name="Normal 2 3 2 6 4 2 4" xfId="5926"/>
    <cellStyle name="Normal 2 3 2 6 4 2 4 2" xfId="14956"/>
    <cellStyle name="Normal 2 3 2 6 4 2 5" xfId="10474"/>
    <cellStyle name="Normal 2 3 2 6 4 3" xfId="2191"/>
    <cellStyle name="Normal 2 3 2 6 4 3 2" xfId="6673"/>
    <cellStyle name="Normal 2 3 2 6 4 3 2 2" xfId="15703"/>
    <cellStyle name="Normal 2 3 2 6 4 3 3" xfId="11221"/>
    <cellStyle name="Normal 2 3 2 6 4 4" xfId="3685"/>
    <cellStyle name="Normal 2 3 2 6 4 4 2" xfId="8167"/>
    <cellStyle name="Normal 2 3 2 6 4 4 2 2" xfId="17197"/>
    <cellStyle name="Normal 2 3 2 6 4 4 3" xfId="12715"/>
    <cellStyle name="Normal 2 3 2 6 4 5" xfId="5179"/>
    <cellStyle name="Normal 2 3 2 6 4 5 2" xfId="14209"/>
    <cellStyle name="Normal 2 3 2 6 4 6" xfId="9727"/>
    <cellStyle name="Normal 2 3 2 6 5" xfId="884"/>
    <cellStyle name="Normal 2 3 2 6 5 2" xfId="2378"/>
    <cellStyle name="Normal 2 3 2 6 5 2 2" xfId="6860"/>
    <cellStyle name="Normal 2 3 2 6 5 2 2 2" xfId="15890"/>
    <cellStyle name="Normal 2 3 2 6 5 2 3" xfId="11408"/>
    <cellStyle name="Normal 2 3 2 6 5 3" xfId="3872"/>
    <cellStyle name="Normal 2 3 2 6 5 3 2" xfId="8354"/>
    <cellStyle name="Normal 2 3 2 6 5 3 2 2" xfId="17384"/>
    <cellStyle name="Normal 2 3 2 6 5 3 3" xfId="12902"/>
    <cellStyle name="Normal 2 3 2 6 5 4" xfId="5366"/>
    <cellStyle name="Normal 2 3 2 6 5 4 2" xfId="14396"/>
    <cellStyle name="Normal 2 3 2 6 5 5" xfId="9914"/>
    <cellStyle name="Normal 2 3 2 6 6" xfId="1633"/>
    <cellStyle name="Normal 2 3 2 6 6 2" xfId="6115"/>
    <cellStyle name="Normal 2 3 2 6 6 2 2" xfId="15145"/>
    <cellStyle name="Normal 2 3 2 6 6 3" xfId="10663"/>
    <cellStyle name="Normal 2 3 2 6 7" xfId="3127"/>
    <cellStyle name="Normal 2 3 2 6 7 2" xfId="7609"/>
    <cellStyle name="Normal 2 3 2 6 7 2 2" xfId="16639"/>
    <cellStyle name="Normal 2 3 2 6 7 3" xfId="12157"/>
    <cellStyle name="Normal 2 3 2 6 8" xfId="4621"/>
    <cellStyle name="Normal 2 3 2 6 8 2" xfId="13651"/>
    <cellStyle name="Normal 2 3 2 6 9" xfId="9169"/>
    <cellStyle name="Normal 2 3 2 7" xfId="162"/>
    <cellStyle name="Normal 2 3 2 7 2" xfId="348"/>
    <cellStyle name="Normal 2 3 2 7 2 2" xfId="1091"/>
    <cellStyle name="Normal 2 3 2 7 2 2 2" xfId="2585"/>
    <cellStyle name="Normal 2 3 2 7 2 2 2 2" xfId="7067"/>
    <cellStyle name="Normal 2 3 2 7 2 2 2 2 2" xfId="16097"/>
    <cellStyle name="Normal 2 3 2 7 2 2 2 3" xfId="11615"/>
    <cellStyle name="Normal 2 3 2 7 2 2 3" xfId="4079"/>
    <cellStyle name="Normal 2 3 2 7 2 2 3 2" xfId="8561"/>
    <cellStyle name="Normal 2 3 2 7 2 2 3 2 2" xfId="17591"/>
    <cellStyle name="Normal 2 3 2 7 2 2 3 3" xfId="13109"/>
    <cellStyle name="Normal 2 3 2 7 2 2 4" xfId="5573"/>
    <cellStyle name="Normal 2 3 2 7 2 2 4 2" xfId="14603"/>
    <cellStyle name="Normal 2 3 2 7 2 2 5" xfId="10121"/>
    <cellStyle name="Normal 2 3 2 7 2 3" xfId="1842"/>
    <cellStyle name="Normal 2 3 2 7 2 3 2" xfId="6324"/>
    <cellStyle name="Normal 2 3 2 7 2 3 2 2" xfId="15354"/>
    <cellStyle name="Normal 2 3 2 7 2 3 3" xfId="10872"/>
    <cellStyle name="Normal 2 3 2 7 2 4" xfId="3336"/>
    <cellStyle name="Normal 2 3 2 7 2 4 2" xfId="7818"/>
    <cellStyle name="Normal 2 3 2 7 2 4 2 2" xfId="16848"/>
    <cellStyle name="Normal 2 3 2 7 2 4 3" xfId="12366"/>
    <cellStyle name="Normal 2 3 2 7 2 5" xfId="4830"/>
    <cellStyle name="Normal 2 3 2 7 2 5 2" xfId="13860"/>
    <cellStyle name="Normal 2 3 2 7 2 6" xfId="9378"/>
    <cellStyle name="Normal 2 3 2 7 3" xfId="534"/>
    <cellStyle name="Normal 2 3 2 7 3 2" xfId="1281"/>
    <cellStyle name="Normal 2 3 2 7 3 2 2" xfId="2775"/>
    <cellStyle name="Normal 2 3 2 7 3 2 2 2" xfId="7257"/>
    <cellStyle name="Normal 2 3 2 7 3 2 2 2 2" xfId="16287"/>
    <cellStyle name="Normal 2 3 2 7 3 2 2 3" xfId="11805"/>
    <cellStyle name="Normal 2 3 2 7 3 2 3" xfId="4269"/>
    <cellStyle name="Normal 2 3 2 7 3 2 3 2" xfId="8751"/>
    <cellStyle name="Normal 2 3 2 7 3 2 3 2 2" xfId="17781"/>
    <cellStyle name="Normal 2 3 2 7 3 2 3 3" xfId="13299"/>
    <cellStyle name="Normal 2 3 2 7 3 2 4" xfId="5763"/>
    <cellStyle name="Normal 2 3 2 7 3 2 4 2" xfId="14793"/>
    <cellStyle name="Normal 2 3 2 7 3 2 5" xfId="10311"/>
    <cellStyle name="Normal 2 3 2 7 3 3" xfId="2028"/>
    <cellStyle name="Normal 2 3 2 7 3 3 2" xfId="6510"/>
    <cellStyle name="Normal 2 3 2 7 3 3 2 2" xfId="15540"/>
    <cellStyle name="Normal 2 3 2 7 3 3 3" xfId="11058"/>
    <cellStyle name="Normal 2 3 2 7 3 4" xfId="3522"/>
    <cellStyle name="Normal 2 3 2 7 3 4 2" xfId="8004"/>
    <cellStyle name="Normal 2 3 2 7 3 4 2 2" xfId="17034"/>
    <cellStyle name="Normal 2 3 2 7 3 4 3" xfId="12552"/>
    <cellStyle name="Normal 2 3 2 7 3 5" xfId="5016"/>
    <cellStyle name="Normal 2 3 2 7 3 5 2" xfId="14046"/>
    <cellStyle name="Normal 2 3 2 7 3 6" xfId="9564"/>
    <cellStyle name="Normal 2 3 2 7 4" xfId="720"/>
    <cellStyle name="Normal 2 3 2 7 4 2" xfId="1467"/>
    <cellStyle name="Normal 2 3 2 7 4 2 2" xfId="2961"/>
    <cellStyle name="Normal 2 3 2 7 4 2 2 2" xfId="7443"/>
    <cellStyle name="Normal 2 3 2 7 4 2 2 2 2" xfId="16473"/>
    <cellStyle name="Normal 2 3 2 7 4 2 2 3" xfId="11991"/>
    <cellStyle name="Normal 2 3 2 7 4 2 3" xfId="4455"/>
    <cellStyle name="Normal 2 3 2 7 4 2 3 2" xfId="8937"/>
    <cellStyle name="Normal 2 3 2 7 4 2 3 2 2" xfId="17967"/>
    <cellStyle name="Normal 2 3 2 7 4 2 3 3" xfId="13485"/>
    <cellStyle name="Normal 2 3 2 7 4 2 4" xfId="5949"/>
    <cellStyle name="Normal 2 3 2 7 4 2 4 2" xfId="14979"/>
    <cellStyle name="Normal 2 3 2 7 4 2 5" xfId="10497"/>
    <cellStyle name="Normal 2 3 2 7 4 3" xfId="2214"/>
    <cellStyle name="Normal 2 3 2 7 4 3 2" xfId="6696"/>
    <cellStyle name="Normal 2 3 2 7 4 3 2 2" xfId="15726"/>
    <cellStyle name="Normal 2 3 2 7 4 3 3" xfId="11244"/>
    <cellStyle name="Normal 2 3 2 7 4 4" xfId="3708"/>
    <cellStyle name="Normal 2 3 2 7 4 4 2" xfId="8190"/>
    <cellStyle name="Normal 2 3 2 7 4 4 2 2" xfId="17220"/>
    <cellStyle name="Normal 2 3 2 7 4 4 3" xfId="12738"/>
    <cellStyle name="Normal 2 3 2 7 4 5" xfId="5202"/>
    <cellStyle name="Normal 2 3 2 7 4 5 2" xfId="14232"/>
    <cellStyle name="Normal 2 3 2 7 4 6" xfId="9750"/>
    <cellStyle name="Normal 2 3 2 7 5" xfId="907"/>
    <cellStyle name="Normal 2 3 2 7 5 2" xfId="2401"/>
    <cellStyle name="Normal 2 3 2 7 5 2 2" xfId="6883"/>
    <cellStyle name="Normal 2 3 2 7 5 2 2 2" xfId="15913"/>
    <cellStyle name="Normal 2 3 2 7 5 2 3" xfId="11431"/>
    <cellStyle name="Normal 2 3 2 7 5 3" xfId="3895"/>
    <cellStyle name="Normal 2 3 2 7 5 3 2" xfId="8377"/>
    <cellStyle name="Normal 2 3 2 7 5 3 2 2" xfId="17407"/>
    <cellStyle name="Normal 2 3 2 7 5 3 3" xfId="12925"/>
    <cellStyle name="Normal 2 3 2 7 5 4" xfId="5389"/>
    <cellStyle name="Normal 2 3 2 7 5 4 2" xfId="14419"/>
    <cellStyle name="Normal 2 3 2 7 5 5" xfId="9937"/>
    <cellStyle name="Normal 2 3 2 7 6" xfId="1656"/>
    <cellStyle name="Normal 2 3 2 7 6 2" xfId="6138"/>
    <cellStyle name="Normal 2 3 2 7 6 2 2" xfId="15168"/>
    <cellStyle name="Normal 2 3 2 7 6 3" xfId="10686"/>
    <cellStyle name="Normal 2 3 2 7 7" xfId="3150"/>
    <cellStyle name="Normal 2 3 2 7 7 2" xfId="7632"/>
    <cellStyle name="Normal 2 3 2 7 7 2 2" xfId="16662"/>
    <cellStyle name="Normal 2 3 2 7 7 3" xfId="12180"/>
    <cellStyle name="Normal 2 3 2 7 8" xfId="4644"/>
    <cellStyle name="Normal 2 3 2 7 8 2" xfId="13674"/>
    <cellStyle name="Normal 2 3 2 7 9" xfId="9192"/>
    <cellStyle name="Normal 2 3 2 8" xfId="185"/>
    <cellStyle name="Normal 2 3 2 8 2" xfId="371"/>
    <cellStyle name="Normal 2 3 2 8 2 2" xfId="1114"/>
    <cellStyle name="Normal 2 3 2 8 2 2 2" xfId="2608"/>
    <cellStyle name="Normal 2 3 2 8 2 2 2 2" xfId="7090"/>
    <cellStyle name="Normal 2 3 2 8 2 2 2 2 2" xfId="16120"/>
    <cellStyle name="Normal 2 3 2 8 2 2 2 3" xfId="11638"/>
    <cellStyle name="Normal 2 3 2 8 2 2 3" xfId="4102"/>
    <cellStyle name="Normal 2 3 2 8 2 2 3 2" xfId="8584"/>
    <cellStyle name="Normal 2 3 2 8 2 2 3 2 2" xfId="17614"/>
    <cellStyle name="Normal 2 3 2 8 2 2 3 3" xfId="13132"/>
    <cellStyle name="Normal 2 3 2 8 2 2 4" xfId="5596"/>
    <cellStyle name="Normal 2 3 2 8 2 2 4 2" xfId="14626"/>
    <cellStyle name="Normal 2 3 2 8 2 2 5" xfId="10144"/>
    <cellStyle name="Normal 2 3 2 8 2 3" xfId="1865"/>
    <cellStyle name="Normal 2 3 2 8 2 3 2" xfId="6347"/>
    <cellStyle name="Normal 2 3 2 8 2 3 2 2" xfId="15377"/>
    <cellStyle name="Normal 2 3 2 8 2 3 3" xfId="10895"/>
    <cellStyle name="Normal 2 3 2 8 2 4" xfId="3359"/>
    <cellStyle name="Normal 2 3 2 8 2 4 2" xfId="7841"/>
    <cellStyle name="Normal 2 3 2 8 2 4 2 2" xfId="16871"/>
    <cellStyle name="Normal 2 3 2 8 2 4 3" xfId="12389"/>
    <cellStyle name="Normal 2 3 2 8 2 5" xfId="4853"/>
    <cellStyle name="Normal 2 3 2 8 2 5 2" xfId="13883"/>
    <cellStyle name="Normal 2 3 2 8 2 6" xfId="9401"/>
    <cellStyle name="Normal 2 3 2 8 3" xfId="557"/>
    <cellStyle name="Normal 2 3 2 8 3 2" xfId="1304"/>
    <cellStyle name="Normal 2 3 2 8 3 2 2" xfId="2798"/>
    <cellStyle name="Normal 2 3 2 8 3 2 2 2" xfId="7280"/>
    <cellStyle name="Normal 2 3 2 8 3 2 2 2 2" xfId="16310"/>
    <cellStyle name="Normal 2 3 2 8 3 2 2 3" xfId="11828"/>
    <cellStyle name="Normal 2 3 2 8 3 2 3" xfId="4292"/>
    <cellStyle name="Normal 2 3 2 8 3 2 3 2" xfId="8774"/>
    <cellStyle name="Normal 2 3 2 8 3 2 3 2 2" xfId="17804"/>
    <cellStyle name="Normal 2 3 2 8 3 2 3 3" xfId="13322"/>
    <cellStyle name="Normal 2 3 2 8 3 2 4" xfId="5786"/>
    <cellStyle name="Normal 2 3 2 8 3 2 4 2" xfId="14816"/>
    <cellStyle name="Normal 2 3 2 8 3 2 5" xfId="10334"/>
    <cellStyle name="Normal 2 3 2 8 3 3" xfId="2051"/>
    <cellStyle name="Normal 2 3 2 8 3 3 2" xfId="6533"/>
    <cellStyle name="Normal 2 3 2 8 3 3 2 2" xfId="15563"/>
    <cellStyle name="Normal 2 3 2 8 3 3 3" xfId="11081"/>
    <cellStyle name="Normal 2 3 2 8 3 4" xfId="3545"/>
    <cellStyle name="Normal 2 3 2 8 3 4 2" xfId="8027"/>
    <cellStyle name="Normal 2 3 2 8 3 4 2 2" xfId="17057"/>
    <cellStyle name="Normal 2 3 2 8 3 4 3" xfId="12575"/>
    <cellStyle name="Normal 2 3 2 8 3 5" xfId="5039"/>
    <cellStyle name="Normal 2 3 2 8 3 5 2" xfId="14069"/>
    <cellStyle name="Normal 2 3 2 8 3 6" xfId="9587"/>
    <cellStyle name="Normal 2 3 2 8 4" xfId="743"/>
    <cellStyle name="Normal 2 3 2 8 4 2" xfId="1490"/>
    <cellStyle name="Normal 2 3 2 8 4 2 2" xfId="2984"/>
    <cellStyle name="Normal 2 3 2 8 4 2 2 2" xfId="7466"/>
    <cellStyle name="Normal 2 3 2 8 4 2 2 2 2" xfId="16496"/>
    <cellStyle name="Normal 2 3 2 8 4 2 2 3" xfId="12014"/>
    <cellStyle name="Normal 2 3 2 8 4 2 3" xfId="4478"/>
    <cellStyle name="Normal 2 3 2 8 4 2 3 2" xfId="8960"/>
    <cellStyle name="Normal 2 3 2 8 4 2 3 2 2" xfId="17990"/>
    <cellStyle name="Normal 2 3 2 8 4 2 3 3" xfId="13508"/>
    <cellStyle name="Normal 2 3 2 8 4 2 4" xfId="5972"/>
    <cellStyle name="Normal 2 3 2 8 4 2 4 2" xfId="15002"/>
    <cellStyle name="Normal 2 3 2 8 4 2 5" xfId="10520"/>
    <cellStyle name="Normal 2 3 2 8 4 3" xfId="2237"/>
    <cellStyle name="Normal 2 3 2 8 4 3 2" xfId="6719"/>
    <cellStyle name="Normal 2 3 2 8 4 3 2 2" xfId="15749"/>
    <cellStyle name="Normal 2 3 2 8 4 3 3" xfId="11267"/>
    <cellStyle name="Normal 2 3 2 8 4 4" xfId="3731"/>
    <cellStyle name="Normal 2 3 2 8 4 4 2" xfId="8213"/>
    <cellStyle name="Normal 2 3 2 8 4 4 2 2" xfId="17243"/>
    <cellStyle name="Normal 2 3 2 8 4 4 3" xfId="12761"/>
    <cellStyle name="Normal 2 3 2 8 4 5" xfId="5225"/>
    <cellStyle name="Normal 2 3 2 8 4 5 2" xfId="14255"/>
    <cellStyle name="Normal 2 3 2 8 4 6" xfId="9773"/>
    <cellStyle name="Normal 2 3 2 8 5" xfId="930"/>
    <cellStyle name="Normal 2 3 2 8 5 2" xfId="2424"/>
    <cellStyle name="Normal 2 3 2 8 5 2 2" xfId="6906"/>
    <cellStyle name="Normal 2 3 2 8 5 2 2 2" xfId="15936"/>
    <cellStyle name="Normal 2 3 2 8 5 2 3" xfId="11454"/>
    <cellStyle name="Normal 2 3 2 8 5 3" xfId="3918"/>
    <cellStyle name="Normal 2 3 2 8 5 3 2" xfId="8400"/>
    <cellStyle name="Normal 2 3 2 8 5 3 2 2" xfId="17430"/>
    <cellStyle name="Normal 2 3 2 8 5 3 3" xfId="12948"/>
    <cellStyle name="Normal 2 3 2 8 5 4" xfId="5412"/>
    <cellStyle name="Normal 2 3 2 8 5 4 2" xfId="14442"/>
    <cellStyle name="Normal 2 3 2 8 5 5" xfId="9960"/>
    <cellStyle name="Normal 2 3 2 8 6" xfId="1679"/>
    <cellStyle name="Normal 2 3 2 8 6 2" xfId="6161"/>
    <cellStyle name="Normal 2 3 2 8 6 2 2" xfId="15191"/>
    <cellStyle name="Normal 2 3 2 8 6 3" xfId="10709"/>
    <cellStyle name="Normal 2 3 2 8 7" xfId="3173"/>
    <cellStyle name="Normal 2 3 2 8 7 2" xfId="7655"/>
    <cellStyle name="Normal 2 3 2 8 7 2 2" xfId="16685"/>
    <cellStyle name="Normal 2 3 2 8 7 3" xfId="12203"/>
    <cellStyle name="Normal 2 3 2 8 8" xfId="4667"/>
    <cellStyle name="Normal 2 3 2 8 8 2" xfId="13697"/>
    <cellStyle name="Normal 2 3 2 8 9" xfId="9215"/>
    <cellStyle name="Normal 2 3 2 9" xfId="208"/>
    <cellStyle name="Normal 2 3 2 9 2" xfId="953"/>
    <cellStyle name="Normal 2 3 2 9 2 2" xfId="2447"/>
    <cellStyle name="Normal 2 3 2 9 2 2 2" xfId="6929"/>
    <cellStyle name="Normal 2 3 2 9 2 2 2 2" xfId="15959"/>
    <cellStyle name="Normal 2 3 2 9 2 2 3" xfId="11477"/>
    <cellStyle name="Normal 2 3 2 9 2 3" xfId="3941"/>
    <cellStyle name="Normal 2 3 2 9 2 3 2" xfId="8423"/>
    <cellStyle name="Normal 2 3 2 9 2 3 2 2" xfId="17453"/>
    <cellStyle name="Normal 2 3 2 9 2 3 3" xfId="12971"/>
    <cellStyle name="Normal 2 3 2 9 2 4" xfId="5435"/>
    <cellStyle name="Normal 2 3 2 9 2 4 2" xfId="14465"/>
    <cellStyle name="Normal 2 3 2 9 2 5" xfId="9983"/>
    <cellStyle name="Normal 2 3 2 9 3" xfId="1702"/>
    <cellStyle name="Normal 2 3 2 9 3 2" xfId="6184"/>
    <cellStyle name="Normal 2 3 2 9 3 2 2" xfId="15214"/>
    <cellStyle name="Normal 2 3 2 9 3 3" xfId="10732"/>
    <cellStyle name="Normal 2 3 2 9 4" xfId="3196"/>
    <cellStyle name="Normal 2 3 2 9 4 2" xfId="7678"/>
    <cellStyle name="Normal 2 3 2 9 4 2 2" xfId="16708"/>
    <cellStyle name="Normal 2 3 2 9 4 3" xfId="12226"/>
    <cellStyle name="Normal 2 3 2 9 5" xfId="4690"/>
    <cellStyle name="Normal 2 3 2 9 5 2" xfId="13720"/>
    <cellStyle name="Normal 2 3 2 9 6" xfId="9238"/>
    <cellStyle name="Normal 2 3 3" xfId="35"/>
    <cellStyle name="Normal 2 3 3 2" xfId="221"/>
    <cellStyle name="Normal 2 3 3 2 2" xfId="966"/>
    <cellStyle name="Normal 2 3 3 2 2 2" xfId="2460"/>
    <cellStyle name="Normal 2 3 3 2 2 2 2" xfId="6942"/>
    <cellStyle name="Normal 2 3 3 2 2 2 2 2" xfId="15972"/>
    <cellStyle name="Normal 2 3 3 2 2 2 3" xfId="11490"/>
    <cellStyle name="Normal 2 3 3 2 2 3" xfId="3954"/>
    <cellStyle name="Normal 2 3 3 2 2 3 2" xfId="8436"/>
    <cellStyle name="Normal 2 3 3 2 2 3 2 2" xfId="17466"/>
    <cellStyle name="Normal 2 3 3 2 2 3 3" xfId="12984"/>
    <cellStyle name="Normal 2 3 3 2 2 4" xfId="5448"/>
    <cellStyle name="Normal 2 3 3 2 2 4 2" xfId="14478"/>
    <cellStyle name="Normal 2 3 3 2 2 5" xfId="9996"/>
    <cellStyle name="Normal 2 3 3 2 3" xfId="1715"/>
    <cellStyle name="Normal 2 3 3 2 3 2" xfId="6197"/>
    <cellStyle name="Normal 2 3 3 2 3 2 2" xfId="15227"/>
    <cellStyle name="Normal 2 3 3 2 3 3" xfId="10745"/>
    <cellStyle name="Normal 2 3 3 2 4" xfId="3209"/>
    <cellStyle name="Normal 2 3 3 2 4 2" xfId="7691"/>
    <cellStyle name="Normal 2 3 3 2 4 2 2" xfId="16721"/>
    <cellStyle name="Normal 2 3 3 2 4 3" xfId="12239"/>
    <cellStyle name="Normal 2 3 3 2 5" xfId="4703"/>
    <cellStyle name="Normal 2 3 3 2 5 2" xfId="13733"/>
    <cellStyle name="Normal 2 3 3 2 6" xfId="9251"/>
    <cellStyle name="Normal 2 3 3 3" xfId="407"/>
    <cellStyle name="Normal 2 3 3 3 2" xfId="1154"/>
    <cellStyle name="Normal 2 3 3 3 2 2" xfId="2648"/>
    <cellStyle name="Normal 2 3 3 3 2 2 2" xfId="7130"/>
    <cellStyle name="Normal 2 3 3 3 2 2 2 2" xfId="16160"/>
    <cellStyle name="Normal 2 3 3 3 2 2 3" xfId="11678"/>
    <cellStyle name="Normal 2 3 3 3 2 3" xfId="4142"/>
    <cellStyle name="Normal 2 3 3 3 2 3 2" xfId="8624"/>
    <cellStyle name="Normal 2 3 3 3 2 3 2 2" xfId="17654"/>
    <cellStyle name="Normal 2 3 3 3 2 3 3" xfId="13172"/>
    <cellStyle name="Normal 2 3 3 3 2 4" xfId="5636"/>
    <cellStyle name="Normal 2 3 3 3 2 4 2" xfId="14666"/>
    <cellStyle name="Normal 2 3 3 3 2 5" xfId="10184"/>
    <cellStyle name="Normal 2 3 3 3 3" xfId="1901"/>
    <cellStyle name="Normal 2 3 3 3 3 2" xfId="6383"/>
    <cellStyle name="Normal 2 3 3 3 3 2 2" xfId="15413"/>
    <cellStyle name="Normal 2 3 3 3 3 3" xfId="10931"/>
    <cellStyle name="Normal 2 3 3 3 4" xfId="3395"/>
    <cellStyle name="Normal 2 3 3 3 4 2" xfId="7877"/>
    <cellStyle name="Normal 2 3 3 3 4 2 2" xfId="16907"/>
    <cellStyle name="Normal 2 3 3 3 4 3" xfId="12425"/>
    <cellStyle name="Normal 2 3 3 3 5" xfId="4889"/>
    <cellStyle name="Normal 2 3 3 3 5 2" xfId="13919"/>
    <cellStyle name="Normal 2 3 3 3 6" xfId="9437"/>
    <cellStyle name="Normal 2 3 3 4" xfId="593"/>
    <cellStyle name="Normal 2 3 3 4 2" xfId="1340"/>
    <cellStyle name="Normal 2 3 3 4 2 2" xfId="2834"/>
    <cellStyle name="Normal 2 3 3 4 2 2 2" xfId="7316"/>
    <cellStyle name="Normal 2 3 3 4 2 2 2 2" xfId="16346"/>
    <cellStyle name="Normal 2 3 3 4 2 2 3" xfId="11864"/>
    <cellStyle name="Normal 2 3 3 4 2 3" xfId="4328"/>
    <cellStyle name="Normal 2 3 3 4 2 3 2" xfId="8810"/>
    <cellStyle name="Normal 2 3 3 4 2 3 2 2" xfId="17840"/>
    <cellStyle name="Normal 2 3 3 4 2 3 3" xfId="13358"/>
    <cellStyle name="Normal 2 3 3 4 2 4" xfId="5822"/>
    <cellStyle name="Normal 2 3 3 4 2 4 2" xfId="14852"/>
    <cellStyle name="Normal 2 3 3 4 2 5" xfId="10370"/>
    <cellStyle name="Normal 2 3 3 4 3" xfId="2087"/>
    <cellStyle name="Normal 2 3 3 4 3 2" xfId="6569"/>
    <cellStyle name="Normal 2 3 3 4 3 2 2" xfId="15599"/>
    <cellStyle name="Normal 2 3 3 4 3 3" xfId="11117"/>
    <cellStyle name="Normal 2 3 3 4 4" xfId="3581"/>
    <cellStyle name="Normal 2 3 3 4 4 2" xfId="8063"/>
    <cellStyle name="Normal 2 3 3 4 4 2 2" xfId="17093"/>
    <cellStyle name="Normal 2 3 3 4 4 3" xfId="12611"/>
    <cellStyle name="Normal 2 3 3 4 5" xfId="5075"/>
    <cellStyle name="Normal 2 3 3 4 5 2" xfId="14105"/>
    <cellStyle name="Normal 2 3 3 4 6" xfId="9623"/>
    <cellStyle name="Normal 2 3 3 5" xfId="780"/>
    <cellStyle name="Normal 2 3 3 5 2" xfId="2274"/>
    <cellStyle name="Normal 2 3 3 5 2 2" xfId="6756"/>
    <cellStyle name="Normal 2 3 3 5 2 2 2" xfId="15786"/>
    <cellStyle name="Normal 2 3 3 5 2 3" xfId="11304"/>
    <cellStyle name="Normal 2 3 3 5 3" xfId="3768"/>
    <cellStyle name="Normal 2 3 3 5 3 2" xfId="8250"/>
    <cellStyle name="Normal 2 3 3 5 3 2 2" xfId="17280"/>
    <cellStyle name="Normal 2 3 3 5 3 3" xfId="12798"/>
    <cellStyle name="Normal 2 3 3 5 4" xfId="5262"/>
    <cellStyle name="Normal 2 3 3 5 4 2" xfId="14292"/>
    <cellStyle name="Normal 2 3 3 5 5" xfId="9810"/>
    <cellStyle name="Normal 2 3 3 6" xfId="1529"/>
    <cellStyle name="Normal 2 3 3 6 2" xfId="6011"/>
    <cellStyle name="Normal 2 3 3 6 2 2" xfId="15041"/>
    <cellStyle name="Normal 2 3 3 6 3" xfId="10559"/>
    <cellStyle name="Normal 2 3 3 7" xfId="3023"/>
    <cellStyle name="Normal 2 3 3 7 2" xfId="7505"/>
    <cellStyle name="Normal 2 3 3 7 2 2" xfId="16535"/>
    <cellStyle name="Normal 2 3 3 7 3" xfId="12053"/>
    <cellStyle name="Normal 2 3 3 8" xfId="4517"/>
    <cellStyle name="Normal 2 3 3 8 2" xfId="13547"/>
    <cellStyle name="Normal 2 3 3 9" xfId="9065"/>
    <cellStyle name="Normal 2 3 4" xfId="58"/>
    <cellStyle name="Normal 2 3 4 2" xfId="244"/>
    <cellStyle name="Normal 2 3 4 2 2" xfId="989"/>
    <cellStyle name="Normal 2 3 4 2 2 2" xfId="2483"/>
    <cellStyle name="Normal 2 3 4 2 2 2 2" xfId="6965"/>
    <cellStyle name="Normal 2 3 4 2 2 2 2 2" xfId="15995"/>
    <cellStyle name="Normal 2 3 4 2 2 2 3" xfId="11513"/>
    <cellStyle name="Normal 2 3 4 2 2 3" xfId="3977"/>
    <cellStyle name="Normal 2 3 4 2 2 3 2" xfId="8459"/>
    <cellStyle name="Normal 2 3 4 2 2 3 2 2" xfId="17489"/>
    <cellStyle name="Normal 2 3 4 2 2 3 3" xfId="13007"/>
    <cellStyle name="Normal 2 3 4 2 2 4" xfId="5471"/>
    <cellStyle name="Normal 2 3 4 2 2 4 2" xfId="14501"/>
    <cellStyle name="Normal 2 3 4 2 2 5" xfId="10019"/>
    <cellStyle name="Normal 2 3 4 2 3" xfId="1738"/>
    <cellStyle name="Normal 2 3 4 2 3 2" xfId="6220"/>
    <cellStyle name="Normal 2 3 4 2 3 2 2" xfId="15250"/>
    <cellStyle name="Normal 2 3 4 2 3 3" xfId="10768"/>
    <cellStyle name="Normal 2 3 4 2 4" xfId="3232"/>
    <cellStyle name="Normal 2 3 4 2 4 2" xfId="7714"/>
    <cellStyle name="Normal 2 3 4 2 4 2 2" xfId="16744"/>
    <cellStyle name="Normal 2 3 4 2 4 3" xfId="12262"/>
    <cellStyle name="Normal 2 3 4 2 5" xfId="4726"/>
    <cellStyle name="Normal 2 3 4 2 5 2" xfId="13756"/>
    <cellStyle name="Normal 2 3 4 2 6" xfId="9274"/>
    <cellStyle name="Normal 2 3 4 3" xfId="430"/>
    <cellStyle name="Normal 2 3 4 3 2" xfId="1177"/>
    <cellStyle name="Normal 2 3 4 3 2 2" xfId="2671"/>
    <cellStyle name="Normal 2 3 4 3 2 2 2" xfId="7153"/>
    <cellStyle name="Normal 2 3 4 3 2 2 2 2" xfId="16183"/>
    <cellStyle name="Normal 2 3 4 3 2 2 3" xfId="11701"/>
    <cellStyle name="Normal 2 3 4 3 2 3" xfId="4165"/>
    <cellStyle name="Normal 2 3 4 3 2 3 2" xfId="8647"/>
    <cellStyle name="Normal 2 3 4 3 2 3 2 2" xfId="17677"/>
    <cellStyle name="Normal 2 3 4 3 2 3 3" xfId="13195"/>
    <cellStyle name="Normal 2 3 4 3 2 4" xfId="5659"/>
    <cellStyle name="Normal 2 3 4 3 2 4 2" xfId="14689"/>
    <cellStyle name="Normal 2 3 4 3 2 5" xfId="10207"/>
    <cellStyle name="Normal 2 3 4 3 3" xfId="1924"/>
    <cellStyle name="Normal 2 3 4 3 3 2" xfId="6406"/>
    <cellStyle name="Normal 2 3 4 3 3 2 2" xfId="15436"/>
    <cellStyle name="Normal 2 3 4 3 3 3" xfId="10954"/>
    <cellStyle name="Normal 2 3 4 3 4" xfId="3418"/>
    <cellStyle name="Normal 2 3 4 3 4 2" xfId="7900"/>
    <cellStyle name="Normal 2 3 4 3 4 2 2" xfId="16930"/>
    <cellStyle name="Normal 2 3 4 3 4 3" xfId="12448"/>
    <cellStyle name="Normal 2 3 4 3 5" xfId="4912"/>
    <cellStyle name="Normal 2 3 4 3 5 2" xfId="13942"/>
    <cellStyle name="Normal 2 3 4 3 6" xfId="9460"/>
    <cellStyle name="Normal 2 3 4 4" xfId="616"/>
    <cellStyle name="Normal 2 3 4 4 2" xfId="1363"/>
    <cellStyle name="Normal 2 3 4 4 2 2" xfId="2857"/>
    <cellStyle name="Normal 2 3 4 4 2 2 2" xfId="7339"/>
    <cellStyle name="Normal 2 3 4 4 2 2 2 2" xfId="16369"/>
    <cellStyle name="Normal 2 3 4 4 2 2 3" xfId="11887"/>
    <cellStyle name="Normal 2 3 4 4 2 3" xfId="4351"/>
    <cellStyle name="Normal 2 3 4 4 2 3 2" xfId="8833"/>
    <cellStyle name="Normal 2 3 4 4 2 3 2 2" xfId="17863"/>
    <cellStyle name="Normal 2 3 4 4 2 3 3" xfId="13381"/>
    <cellStyle name="Normal 2 3 4 4 2 4" xfId="5845"/>
    <cellStyle name="Normal 2 3 4 4 2 4 2" xfId="14875"/>
    <cellStyle name="Normal 2 3 4 4 2 5" xfId="10393"/>
    <cellStyle name="Normal 2 3 4 4 3" xfId="2110"/>
    <cellStyle name="Normal 2 3 4 4 3 2" xfId="6592"/>
    <cellStyle name="Normal 2 3 4 4 3 2 2" xfId="15622"/>
    <cellStyle name="Normal 2 3 4 4 3 3" xfId="11140"/>
    <cellStyle name="Normal 2 3 4 4 4" xfId="3604"/>
    <cellStyle name="Normal 2 3 4 4 4 2" xfId="8086"/>
    <cellStyle name="Normal 2 3 4 4 4 2 2" xfId="17116"/>
    <cellStyle name="Normal 2 3 4 4 4 3" xfId="12634"/>
    <cellStyle name="Normal 2 3 4 4 5" xfId="5098"/>
    <cellStyle name="Normal 2 3 4 4 5 2" xfId="14128"/>
    <cellStyle name="Normal 2 3 4 4 6" xfId="9646"/>
    <cellStyle name="Normal 2 3 4 5" xfId="803"/>
    <cellStyle name="Normal 2 3 4 5 2" xfId="2297"/>
    <cellStyle name="Normal 2 3 4 5 2 2" xfId="6779"/>
    <cellStyle name="Normal 2 3 4 5 2 2 2" xfId="15809"/>
    <cellStyle name="Normal 2 3 4 5 2 3" xfId="11327"/>
    <cellStyle name="Normal 2 3 4 5 3" xfId="3791"/>
    <cellStyle name="Normal 2 3 4 5 3 2" xfId="8273"/>
    <cellStyle name="Normal 2 3 4 5 3 2 2" xfId="17303"/>
    <cellStyle name="Normal 2 3 4 5 3 3" xfId="12821"/>
    <cellStyle name="Normal 2 3 4 5 4" xfId="5285"/>
    <cellStyle name="Normal 2 3 4 5 4 2" xfId="14315"/>
    <cellStyle name="Normal 2 3 4 5 5" xfId="9833"/>
    <cellStyle name="Normal 2 3 4 6" xfId="1552"/>
    <cellStyle name="Normal 2 3 4 6 2" xfId="6034"/>
    <cellStyle name="Normal 2 3 4 6 2 2" xfId="15064"/>
    <cellStyle name="Normal 2 3 4 6 3" xfId="10582"/>
    <cellStyle name="Normal 2 3 4 7" xfId="3046"/>
    <cellStyle name="Normal 2 3 4 7 2" xfId="7528"/>
    <cellStyle name="Normal 2 3 4 7 2 2" xfId="16558"/>
    <cellStyle name="Normal 2 3 4 7 3" xfId="12076"/>
    <cellStyle name="Normal 2 3 4 8" xfId="4540"/>
    <cellStyle name="Normal 2 3 4 8 2" xfId="13570"/>
    <cellStyle name="Normal 2 3 4 9" xfId="9088"/>
    <cellStyle name="Normal 2 3 5" xfId="82"/>
    <cellStyle name="Normal 2 3 5 2" xfId="268"/>
    <cellStyle name="Normal 2 3 5 2 2" xfId="1012"/>
    <cellStyle name="Normal 2 3 5 2 2 2" xfId="2506"/>
    <cellStyle name="Normal 2 3 5 2 2 2 2" xfId="6988"/>
    <cellStyle name="Normal 2 3 5 2 2 2 2 2" xfId="16018"/>
    <cellStyle name="Normal 2 3 5 2 2 2 3" xfId="11536"/>
    <cellStyle name="Normal 2 3 5 2 2 3" xfId="4000"/>
    <cellStyle name="Normal 2 3 5 2 2 3 2" xfId="8482"/>
    <cellStyle name="Normal 2 3 5 2 2 3 2 2" xfId="17512"/>
    <cellStyle name="Normal 2 3 5 2 2 3 3" xfId="13030"/>
    <cellStyle name="Normal 2 3 5 2 2 4" xfId="5494"/>
    <cellStyle name="Normal 2 3 5 2 2 4 2" xfId="14524"/>
    <cellStyle name="Normal 2 3 5 2 2 5" xfId="10042"/>
    <cellStyle name="Normal 2 3 5 2 3" xfId="1762"/>
    <cellStyle name="Normal 2 3 5 2 3 2" xfId="6244"/>
    <cellStyle name="Normal 2 3 5 2 3 2 2" xfId="15274"/>
    <cellStyle name="Normal 2 3 5 2 3 3" xfId="10792"/>
    <cellStyle name="Normal 2 3 5 2 4" xfId="3256"/>
    <cellStyle name="Normal 2 3 5 2 4 2" xfId="7738"/>
    <cellStyle name="Normal 2 3 5 2 4 2 2" xfId="16768"/>
    <cellStyle name="Normal 2 3 5 2 4 3" xfId="12286"/>
    <cellStyle name="Normal 2 3 5 2 5" xfId="4750"/>
    <cellStyle name="Normal 2 3 5 2 5 2" xfId="13780"/>
    <cellStyle name="Normal 2 3 5 2 6" xfId="9298"/>
    <cellStyle name="Normal 2 3 5 3" xfId="454"/>
    <cellStyle name="Normal 2 3 5 3 2" xfId="1201"/>
    <cellStyle name="Normal 2 3 5 3 2 2" xfId="2695"/>
    <cellStyle name="Normal 2 3 5 3 2 2 2" xfId="7177"/>
    <cellStyle name="Normal 2 3 5 3 2 2 2 2" xfId="16207"/>
    <cellStyle name="Normal 2 3 5 3 2 2 3" xfId="11725"/>
    <cellStyle name="Normal 2 3 5 3 2 3" xfId="4189"/>
    <cellStyle name="Normal 2 3 5 3 2 3 2" xfId="8671"/>
    <cellStyle name="Normal 2 3 5 3 2 3 2 2" xfId="17701"/>
    <cellStyle name="Normal 2 3 5 3 2 3 3" xfId="13219"/>
    <cellStyle name="Normal 2 3 5 3 2 4" xfId="5683"/>
    <cellStyle name="Normal 2 3 5 3 2 4 2" xfId="14713"/>
    <cellStyle name="Normal 2 3 5 3 2 5" xfId="10231"/>
    <cellStyle name="Normal 2 3 5 3 3" xfId="1948"/>
    <cellStyle name="Normal 2 3 5 3 3 2" xfId="6430"/>
    <cellStyle name="Normal 2 3 5 3 3 2 2" xfId="15460"/>
    <cellStyle name="Normal 2 3 5 3 3 3" xfId="10978"/>
    <cellStyle name="Normal 2 3 5 3 4" xfId="3442"/>
    <cellStyle name="Normal 2 3 5 3 4 2" xfId="7924"/>
    <cellStyle name="Normal 2 3 5 3 4 2 2" xfId="16954"/>
    <cellStyle name="Normal 2 3 5 3 4 3" xfId="12472"/>
    <cellStyle name="Normal 2 3 5 3 5" xfId="4936"/>
    <cellStyle name="Normal 2 3 5 3 5 2" xfId="13966"/>
    <cellStyle name="Normal 2 3 5 3 6" xfId="9484"/>
    <cellStyle name="Normal 2 3 5 4" xfId="640"/>
    <cellStyle name="Normal 2 3 5 4 2" xfId="1387"/>
    <cellStyle name="Normal 2 3 5 4 2 2" xfId="2881"/>
    <cellStyle name="Normal 2 3 5 4 2 2 2" xfId="7363"/>
    <cellStyle name="Normal 2 3 5 4 2 2 2 2" xfId="16393"/>
    <cellStyle name="Normal 2 3 5 4 2 2 3" xfId="11911"/>
    <cellStyle name="Normal 2 3 5 4 2 3" xfId="4375"/>
    <cellStyle name="Normal 2 3 5 4 2 3 2" xfId="8857"/>
    <cellStyle name="Normal 2 3 5 4 2 3 2 2" xfId="17887"/>
    <cellStyle name="Normal 2 3 5 4 2 3 3" xfId="13405"/>
    <cellStyle name="Normal 2 3 5 4 2 4" xfId="5869"/>
    <cellStyle name="Normal 2 3 5 4 2 4 2" xfId="14899"/>
    <cellStyle name="Normal 2 3 5 4 2 5" xfId="10417"/>
    <cellStyle name="Normal 2 3 5 4 3" xfId="2134"/>
    <cellStyle name="Normal 2 3 5 4 3 2" xfId="6616"/>
    <cellStyle name="Normal 2 3 5 4 3 2 2" xfId="15646"/>
    <cellStyle name="Normal 2 3 5 4 3 3" xfId="11164"/>
    <cellStyle name="Normal 2 3 5 4 4" xfId="3628"/>
    <cellStyle name="Normal 2 3 5 4 4 2" xfId="8110"/>
    <cellStyle name="Normal 2 3 5 4 4 2 2" xfId="17140"/>
    <cellStyle name="Normal 2 3 5 4 4 3" xfId="12658"/>
    <cellStyle name="Normal 2 3 5 4 5" xfId="5122"/>
    <cellStyle name="Normal 2 3 5 4 5 2" xfId="14152"/>
    <cellStyle name="Normal 2 3 5 4 6" xfId="9670"/>
    <cellStyle name="Normal 2 3 5 5" xfId="827"/>
    <cellStyle name="Normal 2 3 5 5 2" xfId="2321"/>
    <cellStyle name="Normal 2 3 5 5 2 2" xfId="6803"/>
    <cellStyle name="Normal 2 3 5 5 2 2 2" xfId="15833"/>
    <cellStyle name="Normal 2 3 5 5 2 3" xfId="11351"/>
    <cellStyle name="Normal 2 3 5 5 3" xfId="3815"/>
    <cellStyle name="Normal 2 3 5 5 3 2" xfId="8297"/>
    <cellStyle name="Normal 2 3 5 5 3 2 2" xfId="17327"/>
    <cellStyle name="Normal 2 3 5 5 3 3" xfId="12845"/>
    <cellStyle name="Normal 2 3 5 5 4" xfId="5309"/>
    <cellStyle name="Normal 2 3 5 5 4 2" xfId="14339"/>
    <cellStyle name="Normal 2 3 5 5 5" xfId="9857"/>
    <cellStyle name="Normal 2 3 5 6" xfId="1576"/>
    <cellStyle name="Normal 2 3 5 6 2" xfId="6058"/>
    <cellStyle name="Normal 2 3 5 6 2 2" xfId="15088"/>
    <cellStyle name="Normal 2 3 5 6 3" xfId="10606"/>
    <cellStyle name="Normal 2 3 5 7" xfId="3070"/>
    <cellStyle name="Normal 2 3 5 7 2" xfId="7552"/>
    <cellStyle name="Normal 2 3 5 7 2 2" xfId="16582"/>
    <cellStyle name="Normal 2 3 5 7 3" xfId="12100"/>
    <cellStyle name="Normal 2 3 5 8" xfId="4564"/>
    <cellStyle name="Normal 2 3 5 8 2" xfId="13594"/>
    <cellStyle name="Normal 2 3 5 9" xfId="9112"/>
    <cellStyle name="Normal 2 3 6" xfId="106"/>
    <cellStyle name="Normal 2 3 6 2" xfId="292"/>
    <cellStyle name="Normal 2 3 6 2 2" xfId="1035"/>
    <cellStyle name="Normal 2 3 6 2 2 2" xfId="2529"/>
    <cellStyle name="Normal 2 3 6 2 2 2 2" xfId="7011"/>
    <cellStyle name="Normal 2 3 6 2 2 2 2 2" xfId="16041"/>
    <cellStyle name="Normal 2 3 6 2 2 2 3" xfId="11559"/>
    <cellStyle name="Normal 2 3 6 2 2 3" xfId="4023"/>
    <cellStyle name="Normal 2 3 6 2 2 3 2" xfId="8505"/>
    <cellStyle name="Normal 2 3 6 2 2 3 2 2" xfId="17535"/>
    <cellStyle name="Normal 2 3 6 2 2 3 3" xfId="13053"/>
    <cellStyle name="Normal 2 3 6 2 2 4" xfId="5517"/>
    <cellStyle name="Normal 2 3 6 2 2 4 2" xfId="14547"/>
    <cellStyle name="Normal 2 3 6 2 2 5" xfId="10065"/>
    <cellStyle name="Normal 2 3 6 2 3" xfId="1786"/>
    <cellStyle name="Normal 2 3 6 2 3 2" xfId="6268"/>
    <cellStyle name="Normal 2 3 6 2 3 2 2" xfId="15298"/>
    <cellStyle name="Normal 2 3 6 2 3 3" xfId="10816"/>
    <cellStyle name="Normal 2 3 6 2 4" xfId="3280"/>
    <cellStyle name="Normal 2 3 6 2 4 2" xfId="7762"/>
    <cellStyle name="Normal 2 3 6 2 4 2 2" xfId="16792"/>
    <cellStyle name="Normal 2 3 6 2 4 3" xfId="12310"/>
    <cellStyle name="Normal 2 3 6 2 5" xfId="4774"/>
    <cellStyle name="Normal 2 3 6 2 5 2" xfId="13804"/>
    <cellStyle name="Normal 2 3 6 2 6" xfId="9322"/>
    <cellStyle name="Normal 2 3 6 3" xfId="478"/>
    <cellStyle name="Normal 2 3 6 3 2" xfId="1225"/>
    <cellStyle name="Normal 2 3 6 3 2 2" xfId="2719"/>
    <cellStyle name="Normal 2 3 6 3 2 2 2" xfId="7201"/>
    <cellStyle name="Normal 2 3 6 3 2 2 2 2" xfId="16231"/>
    <cellStyle name="Normal 2 3 6 3 2 2 3" xfId="11749"/>
    <cellStyle name="Normal 2 3 6 3 2 3" xfId="4213"/>
    <cellStyle name="Normal 2 3 6 3 2 3 2" xfId="8695"/>
    <cellStyle name="Normal 2 3 6 3 2 3 2 2" xfId="17725"/>
    <cellStyle name="Normal 2 3 6 3 2 3 3" xfId="13243"/>
    <cellStyle name="Normal 2 3 6 3 2 4" xfId="5707"/>
    <cellStyle name="Normal 2 3 6 3 2 4 2" xfId="14737"/>
    <cellStyle name="Normal 2 3 6 3 2 5" xfId="10255"/>
    <cellStyle name="Normal 2 3 6 3 3" xfId="1972"/>
    <cellStyle name="Normal 2 3 6 3 3 2" xfId="6454"/>
    <cellStyle name="Normal 2 3 6 3 3 2 2" xfId="15484"/>
    <cellStyle name="Normal 2 3 6 3 3 3" xfId="11002"/>
    <cellStyle name="Normal 2 3 6 3 4" xfId="3466"/>
    <cellStyle name="Normal 2 3 6 3 4 2" xfId="7948"/>
    <cellStyle name="Normal 2 3 6 3 4 2 2" xfId="16978"/>
    <cellStyle name="Normal 2 3 6 3 4 3" xfId="12496"/>
    <cellStyle name="Normal 2 3 6 3 5" xfId="4960"/>
    <cellStyle name="Normal 2 3 6 3 5 2" xfId="13990"/>
    <cellStyle name="Normal 2 3 6 3 6" xfId="9508"/>
    <cellStyle name="Normal 2 3 6 4" xfId="664"/>
    <cellStyle name="Normal 2 3 6 4 2" xfId="1411"/>
    <cellStyle name="Normal 2 3 6 4 2 2" xfId="2905"/>
    <cellStyle name="Normal 2 3 6 4 2 2 2" xfId="7387"/>
    <cellStyle name="Normal 2 3 6 4 2 2 2 2" xfId="16417"/>
    <cellStyle name="Normal 2 3 6 4 2 2 3" xfId="11935"/>
    <cellStyle name="Normal 2 3 6 4 2 3" xfId="4399"/>
    <cellStyle name="Normal 2 3 6 4 2 3 2" xfId="8881"/>
    <cellStyle name="Normal 2 3 6 4 2 3 2 2" xfId="17911"/>
    <cellStyle name="Normal 2 3 6 4 2 3 3" xfId="13429"/>
    <cellStyle name="Normal 2 3 6 4 2 4" xfId="5893"/>
    <cellStyle name="Normal 2 3 6 4 2 4 2" xfId="14923"/>
    <cellStyle name="Normal 2 3 6 4 2 5" xfId="10441"/>
    <cellStyle name="Normal 2 3 6 4 3" xfId="2158"/>
    <cellStyle name="Normal 2 3 6 4 3 2" xfId="6640"/>
    <cellStyle name="Normal 2 3 6 4 3 2 2" xfId="15670"/>
    <cellStyle name="Normal 2 3 6 4 3 3" xfId="11188"/>
    <cellStyle name="Normal 2 3 6 4 4" xfId="3652"/>
    <cellStyle name="Normal 2 3 6 4 4 2" xfId="8134"/>
    <cellStyle name="Normal 2 3 6 4 4 2 2" xfId="17164"/>
    <cellStyle name="Normal 2 3 6 4 4 3" xfId="12682"/>
    <cellStyle name="Normal 2 3 6 4 5" xfId="5146"/>
    <cellStyle name="Normal 2 3 6 4 5 2" xfId="14176"/>
    <cellStyle name="Normal 2 3 6 4 6" xfId="9694"/>
    <cellStyle name="Normal 2 3 6 5" xfId="851"/>
    <cellStyle name="Normal 2 3 6 5 2" xfId="2345"/>
    <cellStyle name="Normal 2 3 6 5 2 2" xfId="6827"/>
    <cellStyle name="Normal 2 3 6 5 2 2 2" xfId="15857"/>
    <cellStyle name="Normal 2 3 6 5 2 3" xfId="11375"/>
    <cellStyle name="Normal 2 3 6 5 3" xfId="3839"/>
    <cellStyle name="Normal 2 3 6 5 3 2" xfId="8321"/>
    <cellStyle name="Normal 2 3 6 5 3 2 2" xfId="17351"/>
    <cellStyle name="Normal 2 3 6 5 3 3" xfId="12869"/>
    <cellStyle name="Normal 2 3 6 5 4" xfId="5333"/>
    <cellStyle name="Normal 2 3 6 5 4 2" xfId="14363"/>
    <cellStyle name="Normal 2 3 6 5 5" xfId="9881"/>
    <cellStyle name="Normal 2 3 6 6" xfId="1600"/>
    <cellStyle name="Normal 2 3 6 6 2" xfId="6082"/>
    <cellStyle name="Normal 2 3 6 6 2 2" xfId="15112"/>
    <cellStyle name="Normal 2 3 6 6 3" xfId="10630"/>
    <cellStyle name="Normal 2 3 6 7" xfId="3094"/>
    <cellStyle name="Normal 2 3 6 7 2" xfId="7576"/>
    <cellStyle name="Normal 2 3 6 7 2 2" xfId="16606"/>
    <cellStyle name="Normal 2 3 6 7 3" xfId="12124"/>
    <cellStyle name="Normal 2 3 6 8" xfId="4588"/>
    <cellStyle name="Normal 2 3 6 8 2" xfId="13618"/>
    <cellStyle name="Normal 2 3 6 9" xfId="9136"/>
    <cellStyle name="Normal 2 3 7" xfId="129"/>
    <cellStyle name="Normal 2 3 7 2" xfId="315"/>
    <cellStyle name="Normal 2 3 7 2 2" xfId="1058"/>
    <cellStyle name="Normal 2 3 7 2 2 2" xfId="2552"/>
    <cellStyle name="Normal 2 3 7 2 2 2 2" xfId="7034"/>
    <cellStyle name="Normal 2 3 7 2 2 2 2 2" xfId="16064"/>
    <cellStyle name="Normal 2 3 7 2 2 2 3" xfId="11582"/>
    <cellStyle name="Normal 2 3 7 2 2 3" xfId="4046"/>
    <cellStyle name="Normal 2 3 7 2 2 3 2" xfId="8528"/>
    <cellStyle name="Normal 2 3 7 2 2 3 2 2" xfId="17558"/>
    <cellStyle name="Normal 2 3 7 2 2 3 3" xfId="13076"/>
    <cellStyle name="Normal 2 3 7 2 2 4" xfId="5540"/>
    <cellStyle name="Normal 2 3 7 2 2 4 2" xfId="14570"/>
    <cellStyle name="Normal 2 3 7 2 2 5" xfId="10088"/>
    <cellStyle name="Normal 2 3 7 2 3" xfId="1809"/>
    <cellStyle name="Normal 2 3 7 2 3 2" xfId="6291"/>
    <cellStyle name="Normal 2 3 7 2 3 2 2" xfId="15321"/>
    <cellStyle name="Normal 2 3 7 2 3 3" xfId="10839"/>
    <cellStyle name="Normal 2 3 7 2 4" xfId="3303"/>
    <cellStyle name="Normal 2 3 7 2 4 2" xfId="7785"/>
    <cellStyle name="Normal 2 3 7 2 4 2 2" xfId="16815"/>
    <cellStyle name="Normal 2 3 7 2 4 3" xfId="12333"/>
    <cellStyle name="Normal 2 3 7 2 5" xfId="4797"/>
    <cellStyle name="Normal 2 3 7 2 5 2" xfId="13827"/>
    <cellStyle name="Normal 2 3 7 2 6" xfId="9345"/>
    <cellStyle name="Normal 2 3 7 3" xfId="501"/>
    <cellStyle name="Normal 2 3 7 3 2" xfId="1248"/>
    <cellStyle name="Normal 2 3 7 3 2 2" xfId="2742"/>
    <cellStyle name="Normal 2 3 7 3 2 2 2" xfId="7224"/>
    <cellStyle name="Normal 2 3 7 3 2 2 2 2" xfId="16254"/>
    <cellStyle name="Normal 2 3 7 3 2 2 3" xfId="11772"/>
    <cellStyle name="Normal 2 3 7 3 2 3" xfId="4236"/>
    <cellStyle name="Normal 2 3 7 3 2 3 2" xfId="8718"/>
    <cellStyle name="Normal 2 3 7 3 2 3 2 2" xfId="17748"/>
    <cellStyle name="Normal 2 3 7 3 2 3 3" xfId="13266"/>
    <cellStyle name="Normal 2 3 7 3 2 4" xfId="5730"/>
    <cellStyle name="Normal 2 3 7 3 2 4 2" xfId="14760"/>
    <cellStyle name="Normal 2 3 7 3 2 5" xfId="10278"/>
    <cellStyle name="Normal 2 3 7 3 3" xfId="1995"/>
    <cellStyle name="Normal 2 3 7 3 3 2" xfId="6477"/>
    <cellStyle name="Normal 2 3 7 3 3 2 2" xfId="15507"/>
    <cellStyle name="Normal 2 3 7 3 3 3" xfId="11025"/>
    <cellStyle name="Normal 2 3 7 3 4" xfId="3489"/>
    <cellStyle name="Normal 2 3 7 3 4 2" xfId="7971"/>
    <cellStyle name="Normal 2 3 7 3 4 2 2" xfId="17001"/>
    <cellStyle name="Normal 2 3 7 3 4 3" xfId="12519"/>
    <cellStyle name="Normal 2 3 7 3 5" xfId="4983"/>
    <cellStyle name="Normal 2 3 7 3 5 2" xfId="14013"/>
    <cellStyle name="Normal 2 3 7 3 6" xfId="9531"/>
    <cellStyle name="Normal 2 3 7 4" xfId="687"/>
    <cellStyle name="Normal 2 3 7 4 2" xfId="1434"/>
    <cellStyle name="Normal 2 3 7 4 2 2" xfId="2928"/>
    <cellStyle name="Normal 2 3 7 4 2 2 2" xfId="7410"/>
    <cellStyle name="Normal 2 3 7 4 2 2 2 2" xfId="16440"/>
    <cellStyle name="Normal 2 3 7 4 2 2 3" xfId="11958"/>
    <cellStyle name="Normal 2 3 7 4 2 3" xfId="4422"/>
    <cellStyle name="Normal 2 3 7 4 2 3 2" xfId="8904"/>
    <cellStyle name="Normal 2 3 7 4 2 3 2 2" xfId="17934"/>
    <cellStyle name="Normal 2 3 7 4 2 3 3" xfId="13452"/>
    <cellStyle name="Normal 2 3 7 4 2 4" xfId="5916"/>
    <cellStyle name="Normal 2 3 7 4 2 4 2" xfId="14946"/>
    <cellStyle name="Normal 2 3 7 4 2 5" xfId="10464"/>
    <cellStyle name="Normal 2 3 7 4 3" xfId="2181"/>
    <cellStyle name="Normal 2 3 7 4 3 2" xfId="6663"/>
    <cellStyle name="Normal 2 3 7 4 3 2 2" xfId="15693"/>
    <cellStyle name="Normal 2 3 7 4 3 3" xfId="11211"/>
    <cellStyle name="Normal 2 3 7 4 4" xfId="3675"/>
    <cellStyle name="Normal 2 3 7 4 4 2" xfId="8157"/>
    <cellStyle name="Normal 2 3 7 4 4 2 2" xfId="17187"/>
    <cellStyle name="Normal 2 3 7 4 4 3" xfId="12705"/>
    <cellStyle name="Normal 2 3 7 4 5" xfId="5169"/>
    <cellStyle name="Normal 2 3 7 4 5 2" xfId="14199"/>
    <cellStyle name="Normal 2 3 7 4 6" xfId="9717"/>
    <cellStyle name="Normal 2 3 7 5" xfId="874"/>
    <cellStyle name="Normal 2 3 7 5 2" xfId="2368"/>
    <cellStyle name="Normal 2 3 7 5 2 2" xfId="6850"/>
    <cellStyle name="Normal 2 3 7 5 2 2 2" xfId="15880"/>
    <cellStyle name="Normal 2 3 7 5 2 3" xfId="11398"/>
    <cellStyle name="Normal 2 3 7 5 3" xfId="3862"/>
    <cellStyle name="Normal 2 3 7 5 3 2" xfId="8344"/>
    <cellStyle name="Normal 2 3 7 5 3 2 2" xfId="17374"/>
    <cellStyle name="Normal 2 3 7 5 3 3" xfId="12892"/>
    <cellStyle name="Normal 2 3 7 5 4" xfId="5356"/>
    <cellStyle name="Normal 2 3 7 5 4 2" xfId="14386"/>
    <cellStyle name="Normal 2 3 7 5 5" xfId="9904"/>
    <cellStyle name="Normal 2 3 7 6" xfId="1623"/>
    <cellStyle name="Normal 2 3 7 6 2" xfId="6105"/>
    <cellStyle name="Normal 2 3 7 6 2 2" xfId="15135"/>
    <cellStyle name="Normal 2 3 7 6 3" xfId="10653"/>
    <cellStyle name="Normal 2 3 7 7" xfId="3117"/>
    <cellStyle name="Normal 2 3 7 7 2" xfId="7599"/>
    <cellStyle name="Normal 2 3 7 7 2 2" xfId="16629"/>
    <cellStyle name="Normal 2 3 7 7 3" xfId="12147"/>
    <cellStyle name="Normal 2 3 7 8" xfId="4611"/>
    <cellStyle name="Normal 2 3 7 8 2" xfId="13641"/>
    <cellStyle name="Normal 2 3 7 9" xfId="9159"/>
    <cellStyle name="Normal 2 3 8" xfId="152"/>
    <cellStyle name="Normal 2 3 8 2" xfId="338"/>
    <cellStyle name="Normal 2 3 8 2 2" xfId="1081"/>
    <cellStyle name="Normal 2 3 8 2 2 2" xfId="2575"/>
    <cellStyle name="Normal 2 3 8 2 2 2 2" xfId="7057"/>
    <cellStyle name="Normal 2 3 8 2 2 2 2 2" xfId="16087"/>
    <cellStyle name="Normal 2 3 8 2 2 2 3" xfId="11605"/>
    <cellStyle name="Normal 2 3 8 2 2 3" xfId="4069"/>
    <cellStyle name="Normal 2 3 8 2 2 3 2" xfId="8551"/>
    <cellStyle name="Normal 2 3 8 2 2 3 2 2" xfId="17581"/>
    <cellStyle name="Normal 2 3 8 2 2 3 3" xfId="13099"/>
    <cellStyle name="Normal 2 3 8 2 2 4" xfId="5563"/>
    <cellStyle name="Normal 2 3 8 2 2 4 2" xfId="14593"/>
    <cellStyle name="Normal 2 3 8 2 2 5" xfId="10111"/>
    <cellStyle name="Normal 2 3 8 2 3" xfId="1832"/>
    <cellStyle name="Normal 2 3 8 2 3 2" xfId="6314"/>
    <cellStyle name="Normal 2 3 8 2 3 2 2" xfId="15344"/>
    <cellStyle name="Normal 2 3 8 2 3 3" xfId="10862"/>
    <cellStyle name="Normal 2 3 8 2 4" xfId="3326"/>
    <cellStyle name="Normal 2 3 8 2 4 2" xfId="7808"/>
    <cellStyle name="Normal 2 3 8 2 4 2 2" xfId="16838"/>
    <cellStyle name="Normal 2 3 8 2 4 3" xfId="12356"/>
    <cellStyle name="Normal 2 3 8 2 5" xfId="4820"/>
    <cellStyle name="Normal 2 3 8 2 5 2" xfId="13850"/>
    <cellStyle name="Normal 2 3 8 2 6" xfId="9368"/>
    <cellStyle name="Normal 2 3 8 3" xfId="524"/>
    <cellStyle name="Normal 2 3 8 3 2" xfId="1271"/>
    <cellStyle name="Normal 2 3 8 3 2 2" xfId="2765"/>
    <cellStyle name="Normal 2 3 8 3 2 2 2" xfId="7247"/>
    <cellStyle name="Normal 2 3 8 3 2 2 2 2" xfId="16277"/>
    <cellStyle name="Normal 2 3 8 3 2 2 3" xfId="11795"/>
    <cellStyle name="Normal 2 3 8 3 2 3" xfId="4259"/>
    <cellStyle name="Normal 2 3 8 3 2 3 2" xfId="8741"/>
    <cellStyle name="Normal 2 3 8 3 2 3 2 2" xfId="17771"/>
    <cellStyle name="Normal 2 3 8 3 2 3 3" xfId="13289"/>
    <cellStyle name="Normal 2 3 8 3 2 4" xfId="5753"/>
    <cellStyle name="Normal 2 3 8 3 2 4 2" xfId="14783"/>
    <cellStyle name="Normal 2 3 8 3 2 5" xfId="10301"/>
    <cellStyle name="Normal 2 3 8 3 3" xfId="2018"/>
    <cellStyle name="Normal 2 3 8 3 3 2" xfId="6500"/>
    <cellStyle name="Normal 2 3 8 3 3 2 2" xfId="15530"/>
    <cellStyle name="Normal 2 3 8 3 3 3" xfId="11048"/>
    <cellStyle name="Normal 2 3 8 3 4" xfId="3512"/>
    <cellStyle name="Normal 2 3 8 3 4 2" xfId="7994"/>
    <cellStyle name="Normal 2 3 8 3 4 2 2" xfId="17024"/>
    <cellStyle name="Normal 2 3 8 3 4 3" xfId="12542"/>
    <cellStyle name="Normal 2 3 8 3 5" xfId="5006"/>
    <cellStyle name="Normal 2 3 8 3 5 2" xfId="14036"/>
    <cellStyle name="Normal 2 3 8 3 6" xfId="9554"/>
    <cellStyle name="Normal 2 3 8 4" xfId="710"/>
    <cellStyle name="Normal 2 3 8 4 2" xfId="1457"/>
    <cellStyle name="Normal 2 3 8 4 2 2" xfId="2951"/>
    <cellStyle name="Normal 2 3 8 4 2 2 2" xfId="7433"/>
    <cellStyle name="Normal 2 3 8 4 2 2 2 2" xfId="16463"/>
    <cellStyle name="Normal 2 3 8 4 2 2 3" xfId="11981"/>
    <cellStyle name="Normal 2 3 8 4 2 3" xfId="4445"/>
    <cellStyle name="Normal 2 3 8 4 2 3 2" xfId="8927"/>
    <cellStyle name="Normal 2 3 8 4 2 3 2 2" xfId="17957"/>
    <cellStyle name="Normal 2 3 8 4 2 3 3" xfId="13475"/>
    <cellStyle name="Normal 2 3 8 4 2 4" xfId="5939"/>
    <cellStyle name="Normal 2 3 8 4 2 4 2" xfId="14969"/>
    <cellStyle name="Normal 2 3 8 4 2 5" xfId="10487"/>
    <cellStyle name="Normal 2 3 8 4 3" xfId="2204"/>
    <cellStyle name="Normal 2 3 8 4 3 2" xfId="6686"/>
    <cellStyle name="Normal 2 3 8 4 3 2 2" xfId="15716"/>
    <cellStyle name="Normal 2 3 8 4 3 3" xfId="11234"/>
    <cellStyle name="Normal 2 3 8 4 4" xfId="3698"/>
    <cellStyle name="Normal 2 3 8 4 4 2" xfId="8180"/>
    <cellStyle name="Normal 2 3 8 4 4 2 2" xfId="17210"/>
    <cellStyle name="Normal 2 3 8 4 4 3" xfId="12728"/>
    <cellStyle name="Normal 2 3 8 4 5" xfId="5192"/>
    <cellStyle name="Normal 2 3 8 4 5 2" xfId="14222"/>
    <cellStyle name="Normal 2 3 8 4 6" xfId="9740"/>
    <cellStyle name="Normal 2 3 8 5" xfId="897"/>
    <cellStyle name="Normal 2 3 8 5 2" xfId="2391"/>
    <cellStyle name="Normal 2 3 8 5 2 2" xfId="6873"/>
    <cellStyle name="Normal 2 3 8 5 2 2 2" xfId="15903"/>
    <cellStyle name="Normal 2 3 8 5 2 3" xfId="11421"/>
    <cellStyle name="Normal 2 3 8 5 3" xfId="3885"/>
    <cellStyle name="Normal 2 3 8 5 3 2" xfId="8367"/>
    <cellStyle name="Normal 2 3 8 5 3 2 2" xfId="17397"/>
    <cellStyle name="Normal 2 3 8 5 3 3" xfId="12915"/>
    <cellStyle name="Normal 2 3 8 5 4" xfId="5379"/>
    <cellStyle name="Normal 2 3 8 5 4 2" xfId="14409"/>
    <cellStyle name="Normal 2 3 8 5 5" xfId="9927"/>
    <cellStyle name="Normal 2 3 8 6" xfId="1646"/>
    <cellStyle name="Normal 2 3 8 6 2" xfId="6128"/>
    <cellStyle name="Normal 2 3 8 6 2 2" xfId="15158"/>
    <cellStyle name="Normal 2 3 8 6 3" xfId="10676"/>
    <cellStyle name="Normal 2 3 8 7" xfId="3140"/>
    <cellStyle name="Normal 2 3 8 7 2" xfId="7622"/>
    <cellStyle name="Normal 2 3 8 7 2 2" xfId="16652"/>
    <cellStyle name="Normal 2 3 8 7 3" xfId="12170"/>
    <cellStyle name="Normal 2 3 8 8" xfId="4634"/>
    <cellStyle name="Normal 2 3 8 8 2" xfId="13664"/>
    <cellStyle name="Normal 2 3 8 9" xfId="9182"/>
    <cellStyle name="Normal 2 3 9" xfId="175"/>
    <cellStyle name="Normal 2 3 9 2" xfId="361"/>
    <cellStyle name="Normal 2 3 9 2 2" xfId="1104"/>
    <cellStyle name="Normal 2 3 9 2 2 2" xfId="2598"/>
    <cellStyle name="Normal 2 3 9 2 2 2 2" xfId="7080"/>
    <cellStyle name="Normal 2 3 9 2 2 2 2 2" xfId="16110"/>
    <cellStyle name="Normal 2 3 9 2 2 2 3" xfId="11628"/>
    <cellStyle name="Normal 2 3 9 2 2 3" xfId="4092"/>
    <cellStyle name="Normal 2 3 9 2 2 3 2" xfId="8574"/>
    <cellStyle name="Normal 2 3 9 2 2 3 2 2" xfId="17604"/>
    <cellStyle name="Normal 2 3 9 2 2 3 3" xfId="13122"/>
    <cellStyle name="Normal 2 3 9 2 2 4" xfId="5586"/>
    <cellStyle name="Normal 2 3 9 2 2 4 2" xfId="14616"/>
    <cellStyle name="Normal 2 3 9 2 2 5" xfId="10134"/>
    <cellStyle name="Normal 2 3 9 2 3" xfId="1855"/>
    <cellStyle name="Normal 2 3 9 2 3 2" xfId="6337"/>
    <cellStyle name="Normal 2 3 9 2 3 2 2" xfId="15367"/>
    <cellStyle name="Normal 2 3 9 2 3 3" xfId="10885"/>
    <cellStyle name="Normal 2 3 9 2 4" xfId="3349"/>
    <cellStyle name="Normal 2 3 9 2 4 2" xfId="7831"/>
    <cellStyle name="Normal 2 3 9 2 4 2 2" xfId="16861"/>
    <cellStyle name="Normal 2 3 9 2 4 3" xfId="12379"/>
    <cellStyle name="Normal 2 3 9 2 5" xfId="4843"/>
    <cellStyle name="Normal 2 3 9 2 5 2" xfId="13873"/>
    <cellStyle name="Normal 2 3 9 2 6" xfId="9391"/>
    <cellStyle name="Normal 2 3 9 3" xfId="547"/>
    <cellStyle name="Normal 2 3 9 3 2" xfId="1294"/>
    <cellStyle name="Normal 2 3 9 3 2 2" xfId="2788"/>
    <cellStyle name="Normal 2 3 9 3 2 2 2" xfId="7270"/>
    <cellStyle name="Normal 2 3 9 3 2 2 2 2" xfId="16300"/>
    <cellStyle name="Normal 2 3 9 3 2 2 3" xfId="11818"/>
    <cellStyle name="Normal 2 3 9 3 2 3" xfId="4282"/>
    <cellStyle name="Normal 2 3 9 3 2 3 2" xfId="8764"/>
    <cellStyle name="Normal 2 3 9 3 2 3 2 2" xfId="17794"/>
    <cellStyle name="Normal 2 3 9 3 2 3 3" xfId="13312"/>
    <cellStyle name="Normal 2 3 9 3 2 4" xfId="5776"/>
    <cellStyle name="Normal 2 3 9 3 2 4 2" xfId="14806"/>
    <cellStyle name="Normal 2 3 9 3 2 5" xfId="10324"/>
    <cellStyle name="Normal 2 3 9 3 3" xfId="2041"/>
    <cellStyle name="Normal 2 3 9 3 3 2" xfId="6523"/>
    <cellStyle name="Normal 2 3 9 3 3 2 2" xfId="15553"/>
    <cellStyle name="Normal 2 3 9 3 3 3" xfId="11071"/>
    <cellStyle name="Normal 2 3 9 3 4" xfId="3535"/>
    <cellStyle name="Normal 2 3 9 3 4 2" xfId="8017"/>
    <cellStyle name="Normal 2 3 9 3 4 2 2" xfId="17047"/>
    <cellStyle name="Normal 2 3 9 3 4 3" xfId="12565"/>
    <cellStyle name="Normal 2 3 9 3 5" xfId="5029"/>
    <cellStyle name="Normal 2 3 9 3 5 2" xfId="14059"/>
    <cellStyle name="Normal 2 3 9 3 6" xfId="9577"/>
    <cellStyle name="Normal 2 3 9 4" xfId="733"/>
    <cellStyle name="Normal 2 3 9 4 2" xfId="1480"/>
    <cellStyle name="Normal 2 3 9 4 2 2" xfId="2974"/>
    <cellStyle name="Normal 2 3 9 4 2 2 2" xfId="7456"/>
    <cellStyle name="Normal 2 3 9 4 2 2 2 2" xfId="16486"/>
    <cellStyle name="Normal 2 3 9 4 2 2 3" xfId="12004"/>
    <cellStyle name="Normal 2 3 9 4 2 3" xfId="4468"/>
    <cellStyle name="Normal 2 3 9 4 2 3 2" xfId="8950"/>
    <cellStyle name="Normal 2 3 9 4 2 3 2 2" xfId="17980"/>
    <cellStyle name="Normal 2 3 9 4 2 3 3" xfId="13498"/>
    <cellStyle name="Normal 2 3 9 4 2 4" xfId="5962"/>
    <cellStyle name="Normal 2 3 9 4 2 4 2" xfId="14992"/>
    <cellStyle name="Normal 2 3 9 4 2 5" xfId="10510"/>
    <cellStyle name="Normal 2 3 9 4 3" xfId="2227"/>
    <cellStyle name="Normal 2 3 9 4 3 2" xfId="6709"/>
    <cellStyle name="Normal 2 3 9 4 3 2 2" xfId="15739"/>
    <cellStyle name="Normal 2 3 9 4 3 3" xfId="11257"/>
    <cellStyle name="Normal 2 3 9 4 4" xfId="3721"/>
    <cellStyle name="Normal 2 3 9 4 4 2" xfId="8203"/>
    <cellStyle name="Normal 2 3 9 4 4 2 2" xfId="17233"/>
    <cellStyle name="Normal 2 3 9 4 4 3" xfId="12751"/>
    <cellStyle name="Normal 2 3 9 4 5" xfId="5215"/>
    <cellStyle name="Normal 2 3 9 4 5 2" xfId="14245"/>
    <cellStyle name="Normal 2 3 9 4 6" xfId="9763"/>
    <cellStyle name="Normal 2 3 9 5" xfId="920"/>
    <cellStyle name="Normal 2 3 9 5 2" xfId="2414"/>
    <cellStyle name="Normal 2 3 9 5 2 2" xfId="6896"/>
    <cellStyle name="Normal 2 3 9 5 2 2 2" xfId="15926"/>
    <cellStyle name="Normal 2 3 9 5 2 3" xfId="11444"/>
    <cellStyle name="Normal 2 3 9 5 3" xfId="3908"/>
    <cellStyle name="Normal 2 3 9 5 3 2" xfId="8390"/>
    <cellStyle name="Normal 2 3 9 5 3 2 2" xfId="17420"/>
    <cellStyle name="Normal 2 3 9 5 3 3" xfId="12938"/>
    <cellStyle name="Normal 2 3 9 5 4" xfId="5402"/>
    <cellStyle name="Normal 2 3 9 5 4 2" xfId="14432"/>
    <cellStyle name="Normal 2 3 9 5 5" xfId="9950"/>
    <cellStyle name="Normal 2 3 9 6" xfId="1669"/>
    <cellStyle name="Normal 2 3 9 6 2" xfId="6151"/>
    <cellStyle name="Normal 2 3 9 6 2 2" xfId="15181"/>
    <cellStyle name="Normal 2 3 9 6 3" xfId="10699"/>
    <cellStyle name="Normal 2 3 9 7" xfId="3163"/>
    <cellStyle name="Normal 2 3 9 7 2" xfId="7645"/>
    <cellStyle name="Normal 2 3 9 7 2 2" xfId="16675"/>
    <cellStyle name="Normal 2 3 9 7 3" xfId="12193"/>
    <cellStyle name="Normal 2 3 9 8" xfId="4657"/>
    <cellStyle name="Normal 2 3 9 8 2" xfId="13687"/>
    <cellStyle name="Normal 2 3 9 9" xfId="9205"/>
    <cellStyle name="Normal 2 4" xfId="17"/>
    <cellStyle name="Normal 2 4 10" xfId="389"/>
    <cellStyle name="Normal 2 4 10 2" xfId="1136"/>
    <cellStyle name="Normal 2 4 10 2 2" xfId="2630"/>
    <cellStyle name="Normal 2 4 10 2 2 2" xfId="7112"/>
    <cellStyle name="Normal 2 4 10 2 2 2 2" xfId="16142"/>
    <cellStyle name="Normal 2 4 10 2 2 3" xfId="11660"/>
    <cellStyle name="Normal 2 4 10 2 3" xfId="4124"/>
    <cellStyle name="Normal 2 4 10 2 3 2" xfId="8606"/>
    <cellStyle name="Normal 2 4 10 2 3 2 2" xfId="17636"/>
    <cellStyle name="Normal 2 4 10 2 3 3" xfId="13154"/>
    <cellStyle name="Normal 2 4 10 2 4" xfId="5618"/>
    <cellStyle name="Normal 2 4 10 2 4 2" xfId="14648"/>
    <cellStyle name="Normal 2 4 10 2 5" xfId="10166"/>
    <cellStyle name="Normal 2 4 10 3" xfId="1883"/>
    <cellStyle name="Normal 2 4 10 3 2" xfId="6365"/>
    <cellStyle name="Normal 2 4 10 3 2 2" xfId="15395"/>
    <cellStyle name="Normal 2 4 10 3 3" xfId="10913"/>
    <cellStyle name="Normal 2 4 10 4" xfId="3377"/>
    <cellStyle name="Normal 2 4 10 4 2" xfId="7859"/>
    <cellStyle name="Normal 2 4 10 4 2 2" xfId="16889"/>
    <cellStyle name="Normal 2 4 10 4 3" xfId="12407"/>
    <cellStyle name="Normal 2 4 10 5" xfId="4871"/>
    <cellStyle name="Normal 2 4 10 5 2" xfId="13901"/>
    <cellStyle name="Normal 2 4 10 6" xfId="9419"/>
    <cellStyle name="Normal 2 4 11" xfId="575"/>
    <cellStyle name="Normal 2 4 11 2" xfId="1322"/>
    <cellStyle name="Normal 2 4 11 2 2" xfId="2816"/>
    <cellStyle name="Normal 2 4 11 2 2 2" xfId="7298"/>
    <cellStyle name="Normal 2 4 11 2 2 2 2" xfId="16328"/>
    <cellStyle name="Normal 2 4 11 2 2 3" xfId="11846"/>
    <cellStyle name="Normal 2 4 11 2 3" xfId="4310"/>
    <cellStyle name="Normal 2 4 11 2 3 2" xfId="8792"/>
    <cellStyle name="Normal 2 4 11 2 3 2 2" xfId="17822"/>
    <cellStyle name="Normal 2 4 11 2 3 3" xfId="13340"/>
    <cellStyle name="Normal 2 4 11 2 4" xfId="5804"/>
    <cellStyle name="Normal 2 4 11 2 4 2" xfId="14834"/>
    <cellStyle name="Normal 2 4 11 2 5" xfId="10352"/>
    <cellStyle name="Normal 2 4 11 3" xfId="2069"/>
    <cellStyle name="Normal 2 4 11 3 2" xfId="6551"/>
    <cellStyle name="Normal 2 4 11 3 2 2" xfId="15581"/>
    <cellStyle name="Normal 2 4 11 3 3" xfId="11099"/>
    <cellStyle name="Normal 2 4 11 4" xfId="3563"/>
    <cellStyle name="Normal 2 4 11 4 2" xfId="8045"/>
    <cellStyle name="Normal 2 4 11 4 2 2" xfId="17075"/>
    <cellStyle name="Normal 2 4 11 4 3" xfId="12593"/>
    <cellStyle name="Normal 2 4 11 5" xfId="5057"/>
    <cellStyle name="Normal 2 4 11 5 2" xfId="14087"/>
    <cellStyle name="Normal 2 4 11 6" xfId="9605"/>
    <cellStyle name="Normal 2 4 12" xfId="762"/>
    <cellStyle name="Normal 2 4 12 2" xfId="2256"/>
    <cellStyle name="Normal 2 4 12 2 2" xfId="6738"/>
    <cellStyle name="Normal 2 4 12 2 2 2" xfId="15768"/>
    <cellStyle name="Normal 2 4 12 2 3" xfId="11286"/>
    <cellStyle name="Normal 2 4 12 3" xfId="3750"/>
    <cellStyle name="Normal 2 4 12 3 2" xfId="8232"/>
    <cellStyle name="Normal 2 4 12 3 2 2" xfId="17262"/>
    <cellStyle name="Normal 2 4 12 3 3" xfId="12780"/>
    <cellStyle name="Normal 2 4 12 4" xfId="5244"/>
    <cellStyle name="Normal 2 4 12 4 2" xfId="14274"/>
    <cellStyle name="Normal 2 4 12 5" xfId="9792"/>
    <cellStyle name="Normal 2 4 13" xfId="1511"/>
    <cellStyle name="Normal 2 4 13 2" xfId="5993"/>
    <cellStyle name="Normal 2 4 13 2 2" xfId="15023"/>
    <cellStyle name="Normal 2 4 13 3" xfId="10541"/>
    <cellStyle name="Normal 2 4 14" xfId="3005"/>
    <cellStyle name="Normal 2 4 14 2" xfId="7487"/>
    <cellStyle name="Normal 2 4 14 2 2" xfId="16517"/>
    <cellStyle name="Normal 2 4 14 3" xfId="12035"/>
    <cellStyle name="Normal 2 4 15" xfId="4499"/>
    <cellStyle name="Normal 2 4 15 2" xfId="13529"/>
    <cellStyle name="Normal 2 4 16" xfId="9047"/>
    <cellStyle name="Normal 2 4 2" xfId="40"/>
    <cellStyle name="Normal 2 4 2 2" xfId="226"/>
    <cellStyle name="Normal 2 4 2 2 2" xfId="971"/>
    <cellStyle name="Normal 2 4 2 2 2 2" xfId="2465"/>
    <cellStyle name="Normal 2 4 2 2 2 2 2" xfId="6947"/>
    <cellStyle name="Normal 2 4 2 2 2 2 2 2" xfId="15977"/>
    <cellStyle name="Normal 2 4 2 2 2 2 3" xfId="11495"/>
    <cellStyle name="Normal 2 4 2 2 2 3" xfId="3959"/>
    <cellStyle name="Normal 2 4 2 2 2 3 2" xfId="8441"/>
    <cellStyle name="Normal 2 4 2 2 2 3 2 2" xfId="17471"/>
    <cellStyle name="Normal 2 4 2 2 2 3 3" xfId="12989"/>
    <cellStyle name="Normal 2 4 2 2 2 4" xfId="5453"/>
    <cellStyle name="Normal 2 4 2 2 2 4 2" xfId="14483"/>
    <cellStyle name="Normal 2 4 2 2 2 5" xfId="10001"/>
    <cellStyle name="Normal 2 4 2 2 3" xfId="1720"/>
    <cellStyle name="Normal 2 4 2 2 3 2" xfId="6202"/>
    <cellStyle name="Normal 2 4 2 2 3 2 2" xfId="15232"/>
    <cellStyle name="Normal 2 4 2 2 3 3" xfId="10750"/>
    <cellStyle name="Normal 2 4 2 2 4" xfId="3214"/>
    <cellStyle name="Normal 2 4 2 2 4 2" xfId="7696"/>
    <cellStyle name="Normal 2 4 2 2 4 2 2" xfId="16726"/>
    <cellStyle name="Normal 2 4 2 2 4 3" xfId="12244"/>
    <cellStyle name="Normal 2 4 2 2 5" xfId="4708"/>
    <cellStyle name="Normal 2 4 2 2 5 2" xfId="13738"/>
    <cellStyle name="Normal 2 4 2 2 6" xfId="9256"/>
    <cellStyle name="Normal 2 4 2 3" xfId="412"/>
    <cellStyle name="Normal 2 4 2 3 2" xfId="1159"/>
    <cellStyle name="Normal 2 4 2 3 2 2" xfId="2653"/>
    <cellStyle name="Normal 2 4 2 3 2 2 2" xfId="7135"/>
    <cellStyle name="Normal 2 4 2 3 2 2 2 2" xfId="16165"/>
    <cellStyle name="Normal 2 4 2 3 2 2 3" xfId="11683"/>
    <cellStyle name="Normal 2 4 2 3 2 3" xfId="4147"/>
    <cellStyle name="Normal 2 4 2 3 2 3 2" xfId="8629"/>
    <cellStyle name="Normal 2 4 2 3 2 3 2 2" xfId="17659"/>
    <cellStyle name="Normal 2 4 2 3 2 3 3" xfId="13177"/>
    <cellStyle name="Normal 2 4 2 3 2 4" xfId="5641"/>
    <cellStyle name="Normal 2 4 2 3 2 4 2" xfId="14671"/>
    <cellStyle name="Normal 2 4 2 3 2 5" xfId="10189"/>
    <cellStyle name="Normal 2 4 2 3 3" xfId="1906"/>
    <cellStyle name="Normal 2 4 2 3 3 2" xfId="6388"/>
    <cellStyle name="Normal 2 4 2 3 3 2 2" xfId="15418"/>
    <cellStyle name="Normal 2 4 2 3 3 3" xfId="10936"/>
    <cellStyle name="Normal 2 4 2 3 4" xfId="3400"/>
    <cellStyle name="Normal 2 4 2 3 4 2" xfId="7882"/>
    <cellStyle name="Normal 2 4 2 3 4 2 2" xfId="16912"/>
    <cellStyle name="Normal 2 4 2 3 4 3" xfId="12430"/>
    <cellStyle name="Normal 2 4 2 3 5" xfId="4894"/>
    <cellStyle name="Normal 2 4 2 3 5 2" xfId="13924"/>
    <cellStyle name="Normal 2 4 2 3 6" xfId="9442"/>
    <cellStyle name="Normal 2 4 2 4" xfId="598"/>
    <cellStyle name="Normal 2 4 2 4 2" xfId="1345"/>
    <cellStyle name="Normal 2 4 2 4 2 2" xfId="2839"/>
    <cellStyle name="Normal 2 4 2 4 2 2 2" xfId="7321"/>
    <cellStyle name="Normal 2 4 2 4 2 2 2 2" xfId="16351"/>
    <cellStyle name="Normal 2 4 2 4 2 2 3" xfId="11869"/>
    <cellStyle name="Normal 2 4 2 4 2 3" xfId="4333"/>
    <cellStyle name="Normal 2 4 2 4 2 3 2" xfId="8815"/>
    <cellStyle name="Normal 2 4 2 4 2 3 2 2" xfId="17845"/>
    <cellStyle name="Normal 2 4 2 4 2 3 3" xfId="13363"/>
    <cellStyle name="Normal 2 4 2 4 2 4" xfId="5827"/>
    <cellStyle name="Normal 2 4 2 4 2 4 2" xfId="14857"/>
    <cellStyle name="Normal 2 4 2 4 2 5" xfId="10375"/>
    <cellStyle name="Normal 2 4 2 4 3" xfId="2092"/>
    <cellStyle name="Normal 2 4 2 4 3 2" xfId="6574"/>
    <cellStyle name="Normal 2 4 2 4 3 2 2" xfId="15604"/>
    <cellStyle name="Normal 2 4 2 4 3 3" xfId="11122"/>
    <cellStyle name="Normal 2 4 2 4 4" xfId="3586"/>
    <cellStyle name="Normal 2 4 2 4 4 2" xfId="8068"/>
    <cellStyle name="Normal 2 4 2 4 4 2 2" xfId="17098"/>
    <cellStyle name="Normal 2 4 2 4 4 3" xfId="12616"/>
    <cellStyle name="Normal 2 4 2 4 5" xfId="5080"/>
    <cellStyle name="Normal 2 4 2 4 5 2" xfId="14110"/>
    <cellStyle name="Normal 2 4 2 4 6" xfId="9628"/>
    <cellStyle name="Normal 2 4 2 5" xfId="785"/>
    <cellStyle name="Normal 2 4 2 5 2" xfId="2279"/>
    <cellStyle name="Normal 2 4 2 5 2 2" xfId="6761"/>
    <cellStyle name="Normal 2 4 2 5 2 2 2" xfId="15791"/>
    <cellStyle name="Normal 2 4 2 5 2 3" xfId="11309"/>
    <cellStyle name="Normal 2 4 2 5 3" xfId="3773"/>
    <cellStyle name="Normal 2 4 2 5 3 2" xfId="8255"/>
    <cellStyle name="Normal 2 4 2 5 3 2 2" xfId="17285"/>
    <cellStyle name="Normal 2 4 2 5 3 3" xfId="12803"/>
    <cellStyle name="Normal 2 4 2 5 4" xfId="5267"/>
    <cellStyle name="Normal 2 4 2 5 4 2" xfId="14297"/>
    <cellStyle name="Normal 2 4 2 5 5" xfId="9815"/>
    <cellStyle name="Normal 2 4 2 6" xfId="1534"/>
    <cellStyle name="Normal 2 4 2 6 2" xfId="6016"/>
    <cellStyle name="Normal 2 4 2 6 2 2" xfId="15046"/>
    <cellStyle name="Normal 2 4 2 6 3" xfId="10564"/>
    <cellStyle name="Normal 2 4 2 7" xfId="3028"/>
    <cellStyle name="Normal 2 4 2 7 2" xfId="7510"/>
    <cellStyle name="Normal 2 4 2 7 2 2" xfId="16540"/>
    <cellStyle name="Normal 2 4 2 7 3" xfId="12058"/>
    <cellStyle name="Normal 2 4 2 8" xfId="4522"/>
    <cellStyle name="Normal 2 4 2 8 2" xfId="13552"/>
    <cellStyle name="Normal 2 4 2 9" xfId="9070"/>
    <cellStyle name="Normal 2 4 3" xfId="63"/>
    <cellStyle name="Normal 2 4 3 2" xfId="249"/>
    <cellStyle name="Normal 2 4 3 2 2" xfId="994"/>
    <cellStyle name="Normal 2 4 3 2 2 2" xfId="2488"/>
    <cellStyle name="Normal 2 4 3 2 2 2 2" xfId="6970"/>
    <cellStyle name="Normal 2 4 3 2 2 2 2 2" xfId="16000"/>
    <cellStyle name="Normal 2 4 3 2 2 2 3" xfId="11518"/>
    <cellStyle name="Normal 2 4 3 2 2 3" xfId="3982"/>
    <cellStyle name="Normal 2 4 3 2 2 3 2" xfId="8464"/>
    <cellStyle name="Normal 2 4 3 2 2 3 2 2" xfId="17494"/>
    <cellStyle name="Normal 2 4 3 2 2 3 3" xfId="13012"/>
    <cellStyle name="Normal 2 4 3 2 2 4" xfId="5476"/>
    <cellStyle name="Normal 2 4 3 2 2 4 2" xfId="14506"/>
    <cellStyle name="Normal 2 4 3 2 2 5" xfId="10024"/>
    <cellStyle name="Normal 2 4 3 2 3" xfId="1743"/>
    <cellStyle name="Normal 2 4 3 2 3 2" xfId="6225"/>
    <cellStyle name="Normal 2 4 3 2 3 2 2" xfId="15255"/>
    <cellStyle name="Normal 2 4 3 2 3 3" xfId="10773"/>
    <cellStyle name="Normal 2 4 3 2 4" xfId="3237"/>
    <cellStyle name="Normal 2 4 3 2 4 2" xfId="7719"/>
    <cellStyle name="Normal 2 4 3 2 4 2 2" xfId="16749"/>
    <cellStyle name="Normal 2 4 3 2 4 3" xfId="12267"/>
    <cellStyle name="Normal 2 4 3 2 5" xfId="4731"/>
    <cellStyle name="Normal 2 4 3 2 5 2" xfId="13761"/>
    <cellStyle name="Normal 2 4 3 2 6" xfId="9279"/>
    <cellStyle name="Normal 2 4 3 3" xfId="435"/>
    <cellStyle name="Normal 2 4 3 3 2" xfId="1182"/>
    <cellStyle name="Normal 2 4 3 3 2 2" xfId="2676"/>
    <cellStyle name="Normal 2 4 3 3 2 2 2" xfId="7158"/>
    <cellStyle name="Normal 2 4 3 3 2 2 2 2" xfId="16188"/>
    <cellStyle name="Normal 2 4 3 3 2 2 3" xfId="11706"/>
    <cellStyle name="Normal 2 4 3 3 2 3" xfId="4170"/>
    <cellStyle name="Normal 2 4 3 3 2 3 2" xfId="8652"/>
    <cellStyle name="Normal 2 4 3 3 2 3 2 2" xfId="17682"/>
    <cellStyle name="Normal 2 4 3 3 2 3 3" xfId="13200"/>
    <cellStyle name="Normal 2 4 3 3 2 4" xfId="5664"/>
    <cellStyle name="Normal 2 4 3 3 2 4 2" xfId="14694"/>
    <cellStyle name="Normal 2 4 3 3 2 5" xfId="10212"/>
    <cellStyle name="Normal 2 4 3 3 3" xfId="1929"/>
    <cellStyle name="Normal 2 4 3 3 3 2" xfId="6411"/>
    <cellStyle name="Normal 2 4 3 3 3 2 2" xfId="15441"/>
    <cellStyle name="Normal 2 4 3 3 3 3" xfId="10959"/>
    <cellStyle name="Normal 2 4 3 3 4" xfId="3423"/>
    <cellStyle name="Normal 2 4 3 3 4 2" xfId="7905"/>
    <cellStyle name="Normal 2 4 3 3 4 2 2" xfId="16935"/>
    <cellStyle name="Normal 2 4 3 3 4 3" xfId="12453"/>
    <cellStyle name="Normal 2 4 3 3 5" xfId="4917"/>
    <cellStyle name="Normal 2 4 3 3 5 2" xfId="13947"/>
    <cellStyle name="Normal 2 4 3 3 6" xfId="9465"/>
    <cellStyle name="Normal 2 4 3 4" xfId="621"/>
    <cellStyle name="Normal 2 4 3 4 2" xfId="1368"/>
    <cellStyle name="Normal 2 4 3 4 2 2" xfId="2862"/>
    <cellStyle name="Normal 2 4 3 4 2 2 2" xfId="7344"/>
    <cellStyle name="Normal 2 4 3 4 2 2 2 2" xfId="16374"/>
    <cellStyle name="Normal 2 4 3 4 2 2 3" xfId="11892"/>
    <cellStyle name="Normal 2 4 3 4 2 3" xfId="4356"/>
    <cellStyle name="Normal 2 4 3 4 2 3 2" xfId="8838"/>
    <cellStyle name="Normal 2 4 3 4 2 3 2 2" xfId="17868"/>
    <cellStyle name="Normal 2 4 3 4 2 3 3" xfId="13386"/>
    <cellStyle name="Normal 2 4 3 4 2 4" xfId="5850"/>
    <cellStyle name="Normal 2 4 3 4 2 4 2" xfId="14880"/>
    <cellStyle name="Normal 2 4 3 4 2 5" xfId="10398"/>
    <cellStyle name="Normal 2 4 3 4 3" xfId="2115"/>
    <cellStyle name="Normal 2 4 3 4 3 2" xfId="6597"/>
    <cellStyle name="Normal 2 4 3 4 3 2 2" xfId="15627"/>
    <cellStyle name="Normal 2 4 3 4 3 3" xfId="11145"/>
    <cellStyle name="Normal 2 4 3 4 4" xfId="3609"/>
    <cellStyle name="Normal 2 4 3 4 4 2" xfId="8091"/>
    <cellStyle name="Normal 2 4 3 4 4 2 2" xfId="17121"/>
    <cellStyle name="Normal 2 4 3 4 4 3" xfId="12639"/>
    <cellStyle name="Normal 2 4 3 4 5" xfId="5103"/>
    <cellStyle name="Normal 2 4 3 4 5 2" xfId="14133"/>
    <cellStyle name="Normal 2 4 3 4 6" xfId="9651"/>
    <cellStyle name="Normal 2 4 3 5" xfId="808"/>
    <cellStyle name="Normal 2 4 3 5 2" xfId="2302"/>
    <cellStyle name="Normal 2 4 3 5 2 2" xfId="6784"/>
    <cellStyle name="Normal 2 4 3 5 2 2 2" xfId="15814"/>
    <cellStyle name="Normal 2 4 3 5 2 3" xfId="11332"/>
    <cellStyle name="Normal 2 4 3 5 3" xfId="3796"/>
    <cellStyle name="Normal 2 4 3 5 3 2" xfId="8278"/>
    <cellStyle name="Normal 2 4 3 5 3 2 2" xfId="17308"/>
    <cellStyle name="Normal 2 4 3 5 3 3" xfId="12826"/>
    <cellStyle name="Normal 2 4 3 5 4" xfId="5290"/>
    <cellStyle name="Normal 2 4 3 5 4 2" xfId="14320"/>
    <cellStyle name="Normal 2 4 3 5 5" xfId="9838"/>
    <cellStyle name="Normal 2 4 3 6" xfId="1557"/>
    <cellStyle name="Normal 2 4 3 6 2" xfId="6039"/>
    <cellStyle name="Normal 2 4 3 6 2 2" xfId="15069"/>
    <cellStyle name="Normal 2 4 3 6 3" xfId="10587"/>
    <cellStyle name="Normal 2 4 3 7" xfId="3051"/>
    <cellStyle name="Normal 2 4 3 7 2" xfId="7533"/>
    <cellStyle name="Normal 2 4 3 7 2 2" xfId="16563"/>
    <cellStyle name="Normal 2 4 3 7 3" xfId="12081"/>
    <cellStyle name="Normal 2 4 3 8" xfId="4545"/>
    <cellStyle name="Normal 2 4 3 8 2" xfId="13575"/>
    <cellStyle name="Normal 2 4 3 9" xfId="9093"/>
    <cellStyle name="Normal 2 4 4" xfId="87"/>
    <cellStyle name="Normal 2 4 4 2" xfId="273"/>
    <cellStyle name="Normal 2 4 4 2 2" xfId="1017"/>
    <cellStyle name="Normal 2 4 4 2 2 2" xfId="2511"/>
    <cellStyle name="Normal 2 4 4 2 2 2 2" xfId="6993"/>
    <cellStyle name="Normal 2 4 4 2 2 2 2 2" xfId="16023"/>
    <cellStyle name="Normal 2 4 4 2 2 2 3" xfId="11541"/>
    <cellStyle name="Normal 2 4 4 2 2 3" xfId="4005"/>
    <cellStyle name="Normal 2 4 4 2 2 3 2" xfId="8487"/>
    <cellStyle name="Normal 2 4 4 2 2 3 2 2" xfId="17517"/>
    <cellStyle name="Normal 2 4 4 2 2 3 3" xfId="13035"/>
    <cellStyle name="Normal 2 4 4 2 2 4" xfId="5499"/>
    <cellStyle name="Normal 2 4 4 2 2 4 2" xfId="14529"/>
    <cellStyle name="Normal 2 4 4 2 2 5" xfId="10047"/>
    <cellStyle name="Normal 2 4 4 2 3" xfId="1767"/>
    <cellStyle name="Normal 2 4 4 2 3 2" xfId="6249"/>
    <cellStyle name="Normal 2 4 4 2 3 2 2" xfId="15279"/>
    <cellStyle name="Normal 2 4 4 2 3 3" xfId="10797"/>
    <cellStyle name="Normal 2 4 4 2 4" xfId="3261"/>
    <cellStyle name="Normal 2 4 4 2 4 2" xfId="7743"/>
    <cellStyle name="Normal 2 4 4 2 4 2 2" xfId="16773"/>
    <cellStyle name="Normal 2 4 4 2 4 3" xfId="12291"/>
    <cellStyle name="Normal 2 4 4 2 5" xfId="4755"/>
    <cellStyle name="Normal 2 4 4 2 5 2" xfId="13785"/>
    <cellStyle name="Normal 2 4 4 2 6" xfId="9303"/>
    <cellStyle name="Normal 2 4 4 3" xfId="459"/>
    <cellStyle name="Normal 2 4 4 3 2" xfId="1206"/>
    <cellStyle name="Normal 2 4 4 3 2 2" xfId="2700"/>
    <cellStyle name="Normal 2 4 4 3 2 2 2" xfId="7182"/>
    <cellStyle name="Normal 2 4 4 3 2 2 2 2" xfId="16212"/>
    <cellStyle name="Normal 2 4 4 3 2 2 3" xfId="11730"/>
    <cellStyle name="Normal 2 4 4 3 2 3" xfId="4194"/>
    <cellStyle name="Normal 2 4 4 3 2 3 2" xfId="8676"/>
    <cellStyle name="Normal 2 4 4 3 2 3 2 2" xfId="17706"/>
    <cellStyle name="Normal 2 4 4 3 2 3 3" xfId="13224"/>
    <cellStyle name="Normal 2 4 4 3 2 4" xfId="5688"/>
    <cellStyle name="Normal 2 4 4 3 2 4 2" xfId="14718"/>
    <cellStyle name="Normal 2 4 4 3 2 5" xfId="10236"/>
    <cellStyle name="Normal 2 4 4 3 3" xfId="1953"/>
    <cellStyle name="Normal 2 4 4 3 3 2" xfId="6435"/>
    <cellStyle name="Normal 2 4 4 3 3 2 2" xfId="15465"/>
    <cellStyle name="Normal 2 4 4 3 3 3" xfId="10983"/>
    <cellStyle name="Normal 2 4 4 3 4" xfId="3447"/>
    <cellStyle name="Normal 2 4 4 3 4 2" xfId="7929"/>
    <cellStyle name="Normal 2 4 4 3 4 2 2" xfId="16959"/>
    <cellStyle name="Normal 2 4 4 3 4 3" xfId="12477"/>
    <cellStyle name="Normal 2 4 4 3 5" xfId="4941"/>
    <cellStyle name="Normal 2 4 4 3 5 2" xfId="13971"/>
    <cellStyle name="Normal 2 4 4 3 6" xfId="9489"/>
    <cellStyle name="Normal 2 4 4 4" xfId="645"/>
    <cellStyle name="Normal 2 4 4 4 2" xfId="1392"/>
    <cellStyle name="Normal 2 4 4 4 2 2" xfId="2886"/>
    <cellStyle name="Normal 2 4 4 4 2 2 2" xfId="7368"/>
    <cellStyle name="Normal 2 4 4 4 2 2 2 2" xfId="16398"/>
    <cellStyle name="Normal 2 4 4 4 2 2 3" xfId="11916"/>
    <cellStyle name="Normal 2 4 4 4 2 3" xfId="4380"/>
    <cellStyle name="Normal 2 4 4 4 2 3 2" xfId="8862"/>
    <cellStyle name="Normal 2 4 4 4 2 3 2 2" xfId="17892"/>
    <cellStyle name="Normal 2 4 4 4 2 3 3" xfId="13410"/>
    <cellStyle name="Normal 2 4 4 4 2 4" xfId="5874"/>
    <cellStyle name="Normal 2 4 4 4 2 4 2" xfId="14904"/>
    <cellStyle name="Normal 2 4 4 4 2 5" xfId="10422"/>
    <cellStyle name="Normal 2 4 4 4 3" xfId="2139"/>
    <cellStyle name="Normal 2 4 4 4 3 2" xfId="6621"/>
    <cellStyle name="Normal 2 4 4 4 3 2 2" xfId="15651"/>
    <cellStyle name="Normal 2 4 4 4 3 3" xfId="11169"/>
    <cellStyle name="Normal 2 4 4 4 4" xfId="3633"/>
    <cellStyle name="Normal 2 4 4 4 4 2" xfId="8115"/>
    <cellStyle name="Normal 2 4 4 4 4 2 2" xfId="17145"/>
    <cellStyle name="Normal 2 4 4 4 4 3" xfId="12663"/>
    <cellStyle name="Normal 2 4 4 4 5" xfId="5127"/>
    <cellStyle name="Normal 2 4 4 4 5 2" xfId="14157"/>
    <cellStyle name="Normal 2 4 4 4 6" xfId="9675"/>
    <cellStyle name="Normal 2 4 4 5" xfId="832"/>
    <cellStyle name="Normal 2 4 4 5 2" xfId="2326"/>
    <cellStyle name="Normal 2 4 4 5 2 2" xfId="6808"/>
    <cellStyle name="Normal 2 4 4 5 2 2 2" xfId="15838"/>
    <cellStyle name="Normal 2 4 4 5 2 3" xfId="11356"/>
    <cellStyle name="Normal 2 4 4 5 3" xfId="3820"/>
    <cellStyle name="Normal 2 4 4 5 3 2" xfId="8302"/>
    <cellStyle name="Normal 2 4 4 5 3 2 2" xfId="17332"/>
    <cellStyle name="Normal 2 4 4 5 3 3" xfId="12850"/>
    <cellStyle name="Normal 2 4 4 5 4" xfId="5314"/>
    <cellStyle name="Normal 2 4 4 5 4 2" xfId="14344"/>
    <cellStyle name="Normal 2 4 4 5 5" xfId="9862"/>
    <cellStyle name="Normal 2 4 4 6" xfId="1581"/>
    <cellStyle name="Normal 2 4 4 6 2" xfId="6063"/>
    <cellStyle name="Normal 2 4 4 6 2 2" xfId="15093"/>
    <cellStyle name="Normal 2 4 4 6 3" xfId="10611"/>
    <cellStyle name="Normal 2 4 4 7" xfId="3075"/>
    <cellStyle name="Normal 2 4 4 7 2" xfId="7557"/>
    <cellStyle name="Normal 2 4 4 7 2 2" xfId="16587"/>
    <cellStyle name="Normal 2 4 4 7 3" xfId="12105"/>
    <cellStyle name="Normal 2 4 4 8" xfId="4569"/>
    <cellStyle name="Normal 2 4 4 8 2" xfId="13599"/>
    <cellStyle name="Normal 2 4 4 9" xfId="9117"/>
    <cellStyle name="Normal 2 4 5" xfId="108"/>
    <cellStyle name="Normal 2 4 5 2" xfId="294"/>
    <cellStyle name="Normal 2 4 5 2 2" xfId="1037"/>
    <cellStyle name="Normal 2 4 5 2 2 2" xfId="2531"/>
    <cellStyle name="Normal 2 4 5 2 2 2 2" xfId="7013"/>
    <cellStyle name="Normal 2 4 5 2 2 2 2 2" xfId="16043"/>
    <cellStyle name="Normal 2 4 5 2 2 2 3" xfId="11561"/>
    <cellStyle name="Normal 2 4 5 2 2 3" xfId="4025"/>
    <cellStyle name="Normal 2 4 5 2 2 3 2" xfId="8507"/>
    <cellStyle name="Normal 2 4 5 2 2 3 2 2" xfId="17537"/>
    <cellStyle name="Normal 2 4 5 2 2 3 3" xfId="13055"/>
    <cellStyle name="Normal 2 4 5 2 2 4" xfId="5519"/>
    <cellStyle name="Normal 2 4 5 2 2 4 2" xfId="14549"/>
    <cellStyle name="Normal 2 4 5 2 2 5" xfId="10067"/>
    <cellStyle name="Normal 2 4 5 2 3" xfId="1788"/>
    <cellStyle name="Normal 2 4 5 2 3 2" xfId="6270"/>
    <cellStyle name="Normal 2 4 5 2 3 2 2" xfId="15300"/>
    <cellStyle name="Normal 2 4 5 2 3 3" xfId="10818"/>
    <cellStyle name="Normal 2 4 5 2 4" xfId="3282"/>
    <cellStyle name="Normal 2 4 5 2 4 2" xfId="7764"/>
    <cellStyle name="Normal 2 4 5 2 4 2 2" xfId="16794"/>
    <cellStyle name="Normal 2 4 5 2 4 3" xfId="12312"/>
    <cellStyle name="Normal 2 4 5 2 5" xfId="4776"/>
    <cellStyle name="Normal 2 4 5 2 5 2" xfId="13806"/>
    <cellStyle name="Normal 2 4 5 2 6" xfId="9324"/>
    <cellStyle name="Normal 2 4 5 3" xfId="480"/>
    <cellStyle name="Normal 2 4 5 3 2" xfId="1227"/>
    <cellStyle name="Normal 2 4 5 3 2 2" xfId="2721"/>
    <cellStyle name="Normal 2 4 5 3 2 2 2" xfId="7203"/>
    <cellStyle name="Normal 2 4 5 3 2 2 2 2" xfId="16233"/>
    <cellStyle name="Normal 2 4 5 3 2 2 3" xfId="11751"/>
    <cellStyle name="Normal 2 4 5 3 2 3" xfId="4215"/>
    <cellStyle name="Normal 2 4 5 3 2 3 2" xfId="8697"/>
    <cellStyle name="Normal 2 4 5 3 2 3 2 2" xfId="17727"/>
    <cellStyle name="Normal 2 4 5 3 2 3 3" xfId="13245"/>
    <cellStyle name="Normal 2 4 5 3 2 4" xfId="5709"/>
    <cellStyle name="Normal 2 4 5 3 2 4 2" xfId="14739"/>
    <cellStyle name="Normal 2 4 5 3 2 5" xfId="10257"/>
    <cellStyle name="Normal 2 4 5 3 3" xfId="1974"/>
    <cellStyle name="Normal 2 4 5 3 3 2" xfId="6456"/>
    <cellStyle name="Normal 2 4 5 3 3 2 2" xfId="15486"/>
    <cellStyle name="Normal 2 4 5 3 3 3" xfId="11004"/>
    <cellStyle name="Normal 2 4 5 3 4" xfId="3468"/>
    <cellStyle name="Normal 2 4 5 3 4 2" xfId="7950"/>
    <cellStyle name="Normal 2 4 5 3 4 2 2" xfId="16980"/>
    <cellStyle name="Normal 2 4 5 3 4 3" xfId="12498"/>
    <cellStyle name="Normal 2 4 5 3 5" xfId="4962"/>
    <cellStyle name="Normal 2 4 5 3 5 2" xfId="13992"/>
    <cellStyle name="Normal 2 4 5 3 6" xfId="9510"/>
    <cellStyle name="Normal 2 4 5 4" xfId="666"/>
    <cellStyle name="Normal 2 4 5 4 2" xfId="1413"/>
    <cellStyle name="Normal 2 4 5 4 2 2" xfId="2907"/>
    <cellStyle name="Normal 2 4 5 4 2 2 2" xfId="7389"/>
    <cellStyle name="Normal 2 4 5 4 2 2 2 2" xfId="16419"/>
    <cellStyle name="Normal 2 4 5 4 2 2 3" xfId="11937"/>
    <cellStyle name="Normal 2 4 5 4 2 3" xfId="4401"/>
    <cellStyle name="Normal 2 4 5 4 2 3 2" xfId="8883"/>
    <cellStyle name="Normal 2 4 5 4 2 3 2 2" xfId="17913"/>
    <cellStyle name="Normal 2 4 5 4 2 3 3" xfId="13431"/>
    <cellStyle name="Normal 2 4 5 4 2 4" xfId="5895"/>
    <cellStyle name="Normal 2 4 5 4 2 4 2" xfId="14925"/>
    <cellStyle name="Normal 2 4 5 4 2 5" xfId="10443"/>
    <cellStyle name="Normal 2 4 5 4 3" xfId="2160"/>
    <cellStyle name="Normal 2 4 5 4 3 2" xfId="6642"/>
    <cellStyle name="Normal 2 4 5 4 3 2 2" xfId="15672"/>
    <cellStyle name="Normal 2 4 5 4 3 3" xfId="11190"/>
    <cellStyle name="Normal 2 4 5 4 4" xfId="3654"/>
    <cellStyle name="Normal 2 4 5 4 4 2" xfId="8136"/>
    <cellStyle name="Normal 2 4 5 4 4 2 2" xfId="17166"/>
    <cellStyle name="Normal 2 4 5 4 4 3" xfId="12684"/>
    <cellStyle name="Normal 2 4 5 4 5" xfId="5148"/>
    <cellStyle name="Normal 2 4 5 4 5 2" xfId="14178"/>
    <cellStyle name="Normal 2 4 5 4 6" xfId="9696"/>
    <cellStyle name="Normal 2 4 5 5" xfId="853"/>
    <cellStyle name="Normal 2 4 5 5 2" xfId="2347"/>
    <cellStyle name="Normal 2 4 5 5 2 2" xfId="6829"/>
    <cellStyle name="Normal 2 4 5 5 2 2 2" xfId="15859"/>
    <cellStyle name="Normal 2 4 5 5 2 3" xfId="11377"/>
    <cellStyle name="Normal 2 4 5 5 3" xfId="3841"/>
    <cellStyle name="Normal 2 4 5 5 3 2" xfId="8323"/>
    <cellStyle name="Normal 2 4 5 5 3 2 2" xfId="17353"/>
    <cellStyle name="Normal 2 4 5 5 3 3" xfId="12871"/>
    <cellStyle name="Normal 2 4 5 5 4" xfId="5335"/>
    <cellStyle name="Normal 2 4 5 5 4 2" xfId="14365"/>
    <cellStyle name="Normal 2 4 5 5 5" xfId="9883"/>
    <cellStyle name="Normal 2 4 5 6" xfId="1602"/>
    <cellStyle name="Normal 2 4 5 6 2" xfId="6084"/>
    <cellStyle name="Normal 2 4 5 6 2 2" xfId="15114"/>
    <cellStyle name="Normal 2 4 5 6 3" xfId="10632"/>
    <cellStyle name="Normal 2 4 5 7" xfId="3096"/>
    <cellStyle name="Normal 2 4 5 7 2" xfId="7578"/>
    <cellStyle name="Normal 2 4 5 7 2 2" xfId="16608"/>
    <cellStyle name="Normal 2 4 5 7 3" xfId="12126"/>
    <cellStyle name="Normal 2 4 5 8" xfId="4590"/>
    <cellStyle name="Normal 2 4 5 8 2" xfId="13620"/>
    <cellStyle name="Normal 2 4 5 9" xfId="9138"/>
    <cellStyle name="Normal 2 4 6" xfId="134"/>
    <cellStyle name="Normal 2 4 6 2" xfId="320"/>
    <cellStyle name="Normal 2 4 6 2 2" xfId="1063"/>
    <cellStyle name="Normal 2 4 6 2 2 2" xfId="2557"/>
    <cellStyle name="Normal 2 4 6 2 2 2 2" xfId="7039"/>
    <cellStyle name="Normal 2 4 6 2 2 2 2 2" xfId="16069"/>
    <cellStyle name="Normal 2 4 6 2 2 2 3" xfId="11587"/>
    <cellStyle name="Normal 2 4 6 2 2 3" xfId="4051"/>
    <cellStyle name="Normal 2 4 6 2 2 3 2" xfId="8533"/>
    <cellStyle name="Normal 2 4 6 2 2 3 2 2" xfId="17563"/>
    <cellStyle name="Normal 2 4 6 2 2 3 3" xfId="13081"/>
    <cellStyle name="Normal 2 4 6 2 2 4" xfId="5545"/>
    <cellStyle name="Normal 2 4 6 2 2 4 2" xfId="14575"/>
    <cellStyle name="Normal 2 4 6 2 2 5" xfId="10093"/>
    <cellStyle name="Normal 2 4 6 2 3" xfId="1814"/>
    <cellStyle name="Normal 2 4 6 2 3 2" xfId="6296"/>
    <cellStyle name="Normal 2 4 6 2 3 2 2" xfId="15326"/>
    <cellStyle name="Normal 2 4 6 2 3 3" xfId="10844"/>
    <cellStyle name="Normal 2 4 6 2 4" xfId="3308"/>
    <cellStyle name="Normal 2 4 6 2 4 2" xfId="7790"/>
    <cellStyle name="Normal 2 4 6 2 4 2 2" xfId="16820"/>
    <cellStyle name="Normal 2 4 6 2 4 3" xfId="12338"/>
    <cellStyle name="Normal 2 4 6 2 5" xfId="4802"/>
    <cellStyle name="Normal 2 4 6 2 5 2" xfId="13832"/>
    <cellStyle name="Normal 2 4 6 2 6" xfId="9350"/>
    <cellStyle name="Normal 2 4 6 3" xfId="506"/>
    <cellStyle name="Normal 2 4 6 3 2" xfId="1253"/>
    <cellStyle name="Normal 2 4 6 3 2 2" xfId="2747"/>
    <cellStyle name="Normal 2 4 6 3 2 2 2" xfId="7229"/>
    <cellStyle name="Normal 2 4 6 3 2 2 2 2" xfId="16259"/>
    <cellStyle name="Normal 2 4 6 3 2 2 3" xfId="11777"/>
    <cellStyle name="Normal 2 4 6 3 2 3" xfId="4241"/>
    <cellStyle name="Normal 2 4 6 3 2 3 2" xfId="8723"/>
    <cellStyle name="Normal 2 4 6 3 2 3 2 2" xfId="17753"/>
    <cellStyle name="Normal 2 4 6 3 2 3 3" xfId="13271"/>
    <cellStyle name="Normal 2 4 6 3 2 4" xfId="5735"/>
    <cellStyle name="Normal 2 4 6 3 2 4 2" xfId="14765"/>
    <cellStyle name="Normal 2 4 6 3 2 5" xfId="10283"/>
    <cellStyle name="Normal 2 4 6 3 3" xfId="2000"/>
    <cellStyle name="Normal 2 4 6 3 3 2" xfId="6482"/>
    <cellStyle name="Normal 2 4 6 3 3 2 2" xfId="15512"/>
    <cellStyle name="Normal 2 4 6 3 3 3" xfId="11030"/>
    <cellStyle name="Normal 2 4 6 3 4" xfId="3494"/>
    <cellStyle name="Normal 2 4 6 3 4 2" xfId="7976"/>
    <cellStyle name="Normal 2 4 6 3 4 2 2" xfId="17006"/>
    <cellStyle name="Normal 2 4 6 3 4 3" xfId="12524"/>
    <cellStyle name="Normal 2 4 6 3 5" xfId="4988"/>
    <cellStyle name="Normal 2 4 6 3 5 2" xfId="14018"/>
    <cellStyle name="Normal 2 4 6 3 6" xfId="9536"/>
    <cellStyle name="Normal 2 4 6 4" xfId="692"/>
    <cellStyle name="Normal 2 4 6 4 2" xfId="1439"/>
    <cellStyle name="Normal 2 4 6 4 2 2" xfId="2933"/>
    <cellStyle name="Normal 2 4 6 4 2 2 2" xfId="7415"/>
    <cellStyle name="Normal 2 4 6 4 2 2 2 2" xfId="16445"/>
    <cellStyle name="Normal 2 4 6 4 2 2 3" xfId="11963"/>
    <cellStyle name="Normal 2 4 6 4 2 3" xfId="4427"/>
    <cellStyle name="Normal 2 4 6 4 2 3 2" xfId="8909"/>
    <cellStyle name="Normal 2 4 6 4 2 3 2 2" xfId="17939"/>
    <cellStyle name="Normal 2 4 6 4 2 3 3" xfId="13457"/>
    <cellStyle name="Normal 2 4 6 4 2 4" xfId="5921"/>
    <cellStyle name="Normal 2 4 6 4 2 4 2" xfId="14951"/>
    <cellStyle name="Normal 2 4 6 4 2 5" xfId="10469"/>
    <cellStyle name="Normal 2 4 6 4 3" xfId="2186"/>
    <cellStyle name="Normal 2 4 6 4 3 2" xfId="6668"/>
    <cellStyle name="Normal 2 4 6 4 3 2 2" xfId="15698"/>
    <cellStyle name="Normal 2 4 6 4 3 3" xfId="11216"/>
    <cellStyle name="Normal 2 4 6 4 4" xfId="3680"/>
    <cellStyle name="Normal 2 4 6 4 4 2" xfId="8162"/>
    <cellStyle name="Normal 2 4 6 4 4 2 2" xfId="17192"/>
    <cellStyle name="Normal 2 4 6 4 4 3" xfId="12710"/>
    <cellStyle name="Normal 2 4 6 4 5" xfId="5174"/>
    <cellStyle name="Normal 2 4 6 4 5 2" xfId="14204"/>
    <cellStyle name="Normal 2 4 6 4 6" xfId="9722"/>
    <cellStyle name="Normal 2 4 6 5" xfId="879"/>
    <cellStyle name="Normal 2 4 6 5 2" xfId="2373"/>
    <cellStyle name="Normal 2 4 6 5 2 2" xfId="6855"/>
    <cellStyle name="Normal 2 4 6 5 2 2 2" xfId="15885"/>
    <cellStyle name="Normal 2 4 6 5 2 3" xfId="11403"/>
    <cellStyle name="Normal 2 4 6 5 3" xfId="3867"/>
    <cellStyle name="Normal 2 4 6 5 3 2" xfId="8349"/>
    <cellStyle name="Normal 2 4 6 5 3 2 2" xfId="17379"/>
    <cellStyle name="Normal 2 4 6 5 3 3" xfId="12897"/>
    <cellStyle name="Normal 2 4 6 5 4" xfId="5361"/>
    <cellStyle name="Normal 2 4 6 5 4 2" xfId="14391"/>
    <cellStyle name="Normal 2 4 6 5 5" xfId="9909"/>
    <cellStyle name="Normal 2 4 6 6" xfId="1628"/>
    <cellStyle name="Normal 2 4 6 6 2" xfId="6110"/>
    <cellStyle name="Normal 2 4 6 6 2 2" xfId="15140"/>
    <cellStyle name="Normal 2 4 6 6 3" xfId="10658"/>
    <cellStyle name="Normal 2 4 6 7" xfId="3122"/>
    <cellStyle name="Normal 2 4 6 7 2" xfId="7604"/>
    <cellStyle name="Normal 2 4 6 7 2 2" xfId="16634"/>
    <cellStyle name="Normal 2 4 6 7 3" xfId="12152"/>
    <cellStyle name="Normal 2 4 6 8" xfId="4616"/>
    <cellStyle name="Normal 2 4 6 8 2" xfId="13646"/>
    <cellStyle name="Normal 2 4 6 9" xfId="9164"/>
    <cellStyle name="Normal 2 4 7" xfId="157"/>
    <cellStyle name="Normal 2 4 7 2" xfId="343"/>
    <cellStyle name="Normal 2 4 7 2 2" xfId="1086"/>
    <cellStyle name="Normal 2 4 7 2 2 2" xfId="2580"/>
    <cellStyle name="Normal 2 4 7 2 2 2 2" xfId="7062"/>
    <cellStyle name="Normal 2 4 7 2 2 2 2 2" xfId="16092"/>
    <cellStyle name="Normal 2 4 7 2 2 2 3" xfId="11610"/>
    <cellStyle name="Normal 2 4 7 2 2 3" xfId="4074"/>
    <cellStyle name="Normal 2 4 7 2 2 3 2" xfId="8556"/>
    <cellStyle name="Normal 2 4 7 2 2 3 2 2" xfId="17586"/>
    <cellStyle name="Normal 2 4 7 2 2 3 3" xfId="13104"/>
    <cellStyle name="Normal 2 4 7 2 2 4" xfId="5568"/>
    <cellStyle name="Normal 2 4 7 2 2 4 2" xfId="14598"/>
    <cellStyle name="Normal 2 4 7 2 2 5" xfId="10116"/>
    <cellStyle name="Normal 2 4 7 2 3" xfId="1837"/>
    <cellStyle name="Normal 2 4 7 2 3 2" xfId="6319"/>
    <cellStyle name="Normal 2 4 7 2 3 2 2" xfId="15349"/>
    <cellStyle name="Normal 2 4 7 2 3 3" xfId="10867"/>
    <cellStyle name="Normal 2 4 7 2 4" xfId="3331"/>
    <cellStyle name="Normal 2 4 7 2 4 2" xfId="7813"/>
    <cellStyle name="Normal 2 4 7 2 4 2 2" xfId="16843"/>
    <cellStyle name="Normal 2 4 7 2 4 3" xfId="12361"/>
    <cellStyle name="Normal 2 4 7 2 5" xfId="4825"/>
    <cellStyle name="Normal 2 4 7 2 5 2" xfId="13855"/>
    <cellStyle name="Normal 2 4 7 2 6" xfId="9373"/>
    <cellStyle name="Normal 2 4 7 3" xfId="529"/>
    <cellStyle name="Normal 2 4 7 3 2" xfId="1276"/>
    <cellStyle name="Normal 2 4 7 3 2 2" xfId="2770"/>
    <cellStyle name="Normal 2 4 7 3 2 2 2" xfId="7252"/>
    <cellStyle name="Normal 2 4 7 3 2 2 2 2" xfId="16282"/>
    <cellStyle name="Normal 2 4 7 3 2 2 3" xfId="11800"/>
    <cellStyle name="Normal 2 4 7 3 2 3" xfId="4264"/>
    <cellStyle name="Normal 2 4 7 3 2 3 2" xfId="8746"/>
    <cellStyle name="Normal 2 4 7 3 2 3 2 2" xfId="17776"/>
    <cellStyle name="Normal 2 4 7 3 2 3 3" xfId="13294"/>
    <cellStyle name="Normal 2 4 7 3 2 4" xfId="5758"/>
    <cellStyle name="Normal 2 4 7 3 2 4 2" xfId="14788"/>
    <cellStyle name="Normal 2 4 7 3 2 5" xfId="10306"/>
    <cellStyle name="Normal 2 4 7 3 3" xfId="2023"/>
    <cellStyle name="Normal 2 4 7 3 3 2" xfId="6505"/>
    <cellStyle name="Normal 2 4 7 3 3 2 2" xfId="15535"/>
    <cellStyle name="Normal 2 4 7 3 3 3" xfId="11053"/>
    <cellStyle name="Normal 2 4 7 3 4" xfId="3517"/>
    <cellStyle name="Normal 2 4 7 3 4 2" xfId="7999"/>
    <cellStyle name="Normal 2 4 7 3 4 2 2" xfId="17029"/>
    <cellStyle name="Normal 2 4 7 3 4 3" xfId="12547"/>
    <cellStyle name="Normal 2 4 7 3 5" xfId="5011"/>
    <cellStyle name="Normal 2 4 7 3 5 2" xfId="14041"/>
    <cellStyle name="Normal 2 4 7 3 6" xfId="9559"/>
    <cellStyle name="Normal 2 4 7 4" xfId="715"/>
    <cellStyle name="Normal 2 4 7 4 2" xfId="1462"/>
    <cellStyle name="Normal 2 4 7 4 2 2" xfId="2956"/>
    <cellStyle name="Normal 2 4 7 4 2 2 2" xfId="7438"/>
    <cellStyle name="Normal 2 4 7 4 2 2 2 2" xfId="16468"/>
    <cellStyle name="Normal 2 4 7 4 2 2 3" xfId="11986"/>
    <cellStyle name="Normal 2 4 7 4 2 3" xfId="4450"/>
    <cellStyle name="Normal 2 4 7 4 2 3 2" xfId="8932"/>
    <cellStyle name="Normal 2 4 7 4 2 3 2 2" xfId="17962"/>
    <cellStyle name="Normal 2 4 7 4 2 3 3" xfId="13480"/>
    <cellStyle name="Normal 2 4 7 4 2 4" xfId="5944"/>
    <cellStyle name="Normal 2 4 7 4 2 4 2" xfId="14974"/>
    <cellStyle name="Normal 2 4 7 4 2 5" xfId="10492"/>
    <cellStyle name="Normal 2 4 7 4 3" xfId="2209"/>
    <cellStyle name="Normal 2 4 7 4 3 2" xfId="6691"/>
    <cellStyle name="Normal 2 4 7 4 3 2 2" xfId="15721"/>
    <cellStyle name="Normal 2 4 7 4 3 3" xfId="11239"/>
    <cellStyle name="Normal 2 4 7 4 4" xfId="3703"/>
    <cellStyle name="Normal 2 4 7 4 4 2" xfId="8185"/>
    <cellStyle name="Normal 2 4 7 4 4 2 2" xfId="17215"/>
    <cellStyle name="Normal 2 4 7 4 4 3" xfId="12733"/>
    <cellStyle name="Normal 2 4 7 4 5" xfId="5197"/>
    <cellStyle name="Normal 2 4 7 4 5 2" xfId="14227"/>
    <cellStyle name="Normal 2 4 7 4 6" xfId="9745"/>
    <cellStyle name="Normal 2 4 7 5" xfId="902"/>
    <cellStyle name="Normal 2 4 7 5 2" xfId="2396"/>
    <cellStyle name="Normal 2 4 7 5 2 2" xfId="6878"/>
    <cellStyle name="Normal 2 4 7 5 2 2 2" xfId="15908"/>
    <cellStyle name="Normal 2 4 7 5 2 3" xfId="11426"/>
    <cellStyle name="Normal 2 4 7 5 3" xfId="3890"/>
    <cellStyle name="Normal 2 4 7 5 3 2" xfId="8372"/>
    <cellStyle name="Normal 2 4 7 5 3 2 2" xfId="17402"/>
    <cellStyle name="Normal 2 4 7 5 3 3" xfId="12920"/>
    <cellStyle name="Normal 2 4 7 5 4" xfId="5384"/>
    <cellStyle name="Normal 2 4 7 5 4 2" xfId="14414"/>
    <cellStyle name="Normal 2 4 7 5 5" xfId="9932"/>
    <cellStyle name="Normal 2 4 7 6" xfId="1651"/>
    <cellStyle name="Normal 2 4 7 6 2" xfId="6133"/>
    <cellStyle name="Normal 2 4 7 6 2 2" xfId="15163"/>
    <cellStyle name="Normal 2 4 7 6 3" xfId="10681"/>
    <cellStyle name="Normal 2 4 7 7" xfId="3145"/>
    <cellStyle name="Normal 2 4 7 7 2" xfId="7627"/>
    <cellStyle name="Normal 2 4 7 7 2 2" xfId="16657"/>
    <cellStyle name="Normal 2 4 7 7 3" xfId="12175"/>
    <cellStyle name="Normal 2 4 7 8" xfId="4639"/>
    <cellStyle name="Normal 2 4 7 8 2" xfId="13669"/>
    <cellStyle name="Normal 2 4 7 9" xfId="9187"/>
    <cellStyle name="Normal 2 4 8" xfId="180"/>
    <cellStyle name="Normal 2 4 8 2" xfId="366"/>
    <cellStyle name="Normal 2 4 8 2 2" xfId="1109"/>
    <cellStyle name="Normal 2 4 8 2 2 2" xfId="2603"/>
    <cellStyle name="Normal 2 4 8 2 2 2 2" xfId="7085"/>
    <cellStyle name="Normal 2 4 8 2 2 2 2 2" xfId="16115"/>
    <cellStyle name="Normal 2 4 8 2 2 2 3" xfId="11633"/>
    <cellStyle name="Normal 2 4 8 2 2 3" xfId="4097"/>
    <cellStyle name="Normal 2 4 8 2 2 3 2" xfId="8579"/>
    <cellStyle name="Normal 2 4 8 2 2 3 2 2" xfId="17609"/>
    <cellStyle name="Normal 2 4 8 2 2 3 3" xfId="13127"/>
    <cellStyle name="Normal 2 4 8 2 2 4" xfId="5591"/>
    <cellStyle name="Normal 2 4 8 2 2 4 2" xfId="14621"/>
    <cellStyle name="Normal 2 4 8 2 2 5" xfId="10139"/>
    <cellStyle name="Normal 2 4 8 2 3" xfId="1860"/>
    <cellStyle name="Normal 2 4 8 2 3 2" xfId="6342"/>
    <cellStyle name="Normal 2 4 8 2 3 2 2" xfId="15372"/>
    <cellStyle name="Normal 2 4 8 2 3 3" xfId="10890"/>
    <cellStyle name="Normal 2 4 8 2 4" xfId="3354"/>
    <cellStyle name="Normal 2 4 8 2 4 2" xfId="7836"/>
    <cellStyle name="Normal 2 4 8 2 4 2 2" xfId="16866"/>
    <cellStyle name="Normal 2 4 8 2 4 3" xfId="12384"/>
    <cellStyle name="Normal 2 4 8 2 5" xfId="4848"/>
    <cellStyle name="Normal 2 4 8 2 5 2" xfId="13878"/>
    <cellStyle name="Normal 2 4 8 2 6" xfId="9396"/>
    <cellStyle name="Normal 2 4 8 3" xfId="552"/>
    <cellStyle name="Normal 2 4 8 3 2" xfId="1299"/>
    <cellStyle name="Normal 2 4 8 3 2 2" xfId="2793"/>
    <cellStyle name="Normal 2 4 8 3 2 2 2" xfId="7275"/>
    <cellStyle name="Normal 2 4 8 3 2 2 2 2" xfId="16305"/>
    <cellStyle name="Normal 2 4 8 3 2 2 3" xfId="11823"/>
    <cellStyle name="Normal 2 4 8 3 2 3" xfId="4287"/>
    <cellStyle name="Normal 2 4 8 3 2 3 2" xfId="8769"/>
    <cellStyle name="Normal 2 4 8 3 2 3 2 2" xfId="17799"/>
    <cellStyle name="Normal 2 4 8 3 2 3 3" xfId="13317"/>
    <cellStyle name="Normal 2 4 8 3 2 4" xfId="5781"/>
    <cellStyle name="Normal 2 4 8 3 2 4 2" xfId="14811"/>
    <cellStyle name="Normal 2 4 8 3 2 5" xfId="10329"/>
    <cellStyle name="Normal 2 4 8 3 3" xfId="2046"/>
    <cellStyle name="Normal 2 4 8 3 3 2" xfId="6528"/>
    <cellStyle name="Normal 2 4 8 3 3 2 2" xfId="15558"/>
    <cellStyle name="Normal 2 4 8 3 3 3" xfId="11076"/>
    <cellStyle name="Normal 2 4 8 3 4" xfId="3540"/>
    <cellStyle name="Normal 2 4 8 3 4 2" xfId="8022"/>
    <cellStyle name="Normal 2 4 8 3 4 2 2" xfId="17052"/>
    <cellStyle name="Normal 2 4 8 3 4 3" xfId="12570"/>
    <cellStyle name="Normal 2 4 8 3 5" xfId="5034"/>
    <cellStyle name="Normal 2 4 8 3 5 2" xfId="14064"/>
    <cellStyle name="Normal 2 4 8 3 6" xfId="9582"/>
    <cellStyle name="Normal 2 4 8 4" xfId="738"/>
    <cellStyle name="Normal 2 4 8 4 2" xfId="1485"/>
    <cellStyle name="Normal 2 4 8 4 2 2" xfId="2979"/>
    <cellStyle name="Normal 2 4 8 4 2 2 2" xfId="7461"/>
    <cellStyle name="Normal 2 4 8 4 2 2 2 2" xfId="16491"/>
    <cellStyle name="Normal 2 4 8 4 2 2 3" xfId="12009"/>
    <cellStyle name="Normal 2 4 8 4 2 3" xfId="4473"/>
    <cellStyle name="Normal 2 4 8 4 2 3 2" xfId="8955"/>
    <cellStyle name="Normal 2 4 8 4 2 3 2 2" xfId="17985"/>
    <cellStyle name="Normal 2 4 8 4 2 3 3" xfId="13503"/>
    <cellStyle name="Normal 2 4 8 4 2 4" xfId="5967"/>
    <cellStyle name="Normal 2 4 8 4 2 4 2" xfId="14997"/>
    <cellStyle name="Normal 2 4 8 4 2 5" xfId="10515"/>
    <cellStyle name="Normal 2 4 8 4 3" xfId="2232"/>
    <cellStyle name="Normal 2 4 8 4 3 2" xfId="6714"/>
    <cellStyle name="Normal 2 4 8 4 3 2 2" xfId="15744"/>
    <cellStyle name="Normal 2 4 8 4 3 3" xfId="11262"/>
    <cellStyle name="Normal 2 4 8 4 4" xfId="3726"/>
    <cellStyle name="Normal 2 4 8 4 4 2" xfId="8208"/>
    <cellStyle name="Normal 2 4 8 4 4 2 2" xfId="17238"/>
    <cellStyle name="Normal 2 4 8 4 4 3" xfId="12756"/>
    <cellStyle name="Normal 2 4 8 4 5" xfId="5220"/>
    <cellStyle name="Normal 2 4 8 4 5 2" xfId="14250"/>
    <cellStyle name="Normal 2 4 8 4 6" xfId="9768"/>
    <cellStyle name="Normal 2 4 8 5" xfId="925"/>
    <cellStyle name="Normal 2 4 8 5 2" xfId="2419"/>
    <cellStyle name="Normal 2 4 8 5 2 2" xfId="6901"/>
    <cellStyle name="Normal 2 4 8 5 2 2 2" xfId="15931"/>
    <cellStyle name="Normal 2 4 8 5 2 3" xfId="11449"/>
    <cellStyle name="Normal 2 4 8 5 3" xfId="3913"/>
    <cellStyle name="Normal 2 4 8 5 3 2" xfId="8395"/>
    <cellStyle name="Normal 2 4 8 5 3 2 2" xfId="17425"/>
    <cellStyle name="Normal 2 4 8 5 3 3" xfId="12943"/>
    <cellStyle name="Normal 2 4 8 5 4" xfId="5407"/>
    <cellStyle name="Normal 2 4 8 5 4 2" xfId="14437"/>
    <cellStyle name="Normal 2 4 8 5 5" xfId="9955"/>
    <cellStyle name="Normal 2 4 8 6" xfId="1674"/>
    <cellStyle name="Normal 2 4 8 6 2" xfId="6156"/>
    <cellStyle name="Normal 2 4 8 6 2 2" xfId="15186"/>
    <cellStyle name="Normal 2 4 8 6 3" xfId="10704"/>
    <cellStyle name="Normal 2 4 8 7" xfId="3168"/>
    <cellStyle name="Normal 2 4 8 7 2" xfId="7650"/>
    <cellStyle name="Normal 2 4 8 7 2 2" xfId="16680"/>
    <cellStyle name="Normal 2 4 8 7 3" xfId="12198"/>
    <cellStyle name="Normal 2 4 8 8" xfId="4662"/>
    <cellStyle name="Normal 2 4 8 8 2" xfId="13692"/>
    <cellStyle name="Normal 2 4 8 9" xfId="9210"/>
    <cellStyle name="Normal 2 4 9" xfId="203"/>
    <cellStyle name="Normal 2 4 9 2" xfId="948"/>
    <cellStyle name="Normal 2 4 9 2 2" xfId="2442"/>
    <cellStyle name="Normal 2 4 9 2 2 2" xfId="6924"/>
    <cellStyle name="Normal 2 4 9 2 2 2 2" xfId="15954"/>
    <cellStyle name="Normal 2 4 9 2 2 3" xfId="11472"/>
    <cellStyle name="Normal 2 4 9 2 3" xfId="3936"/>
    <cellStyle name="Normal 2 4 9 2 3 2" xfId="8418"/>
    <cellStyle name="Normal 2 4 9 2 3 2 2" xfId="17448"/>
    <cellStyle name="Normal 2 4 9 2 3 3" xfId="12966"/>
    <cellStyle name="Normal 2 4 9 2 4" xfId="5430"/>
    <cellStyle name="Normal 2 4 9 2 4 2" xfId="14460"/>
    <cellStyle name="Normal 2 4 9 2 5" xfId="9978"/>
    <cellStyle name="Normal 2 4 9 3" xfId="1697"/>
    <cellStyle name="Normal 2 4 9 3 2" xfId="6179"/>
    <cellStyle name="Normal 2 4 9 3 2 2" xfId="15209"/>
    <cellStyle name="Normal 2 4 9 3 3" xfId="10727"/>
    <cellStyle name="Normal 2 4 9 4" xfId="3191"/>
    <cellStyle name="Normal 2 4 9 4 2" xfId="7673"/>
    <cellStyle name="Normal 2 4 9 4 2 2" xfId="16703"/>
    <cellStyle name="Normal 2 4 9 4 3" xfId="12221"/>
    <cellStyle name="Normal 2 4 9 5" xfId="4685"/>
    <cellStyle name="Normal 2 4 9 5 2" xfId="13715"/>
    <cellStyle name="Normal 2 4 9 6" xfId="9233"/>
    <cellStyle name="Normal 2 5" xfId="25"/>
    <cellStyle name="Normal 2 5 10" xfId="397"/>
    <cellStyle name="Normal 2 5 10 2" xfId="1144"/>
    <cellStyle name="Normal 2 5 10 2 2" xfId="2638"/>
    <cellStyle name="Normal 2 5 10 2 2 2" xfId="7120"/>
    <cellStyle name="Normal 2 5 10 2 2 2 2" xfId="16150"/>
    <cellStyle name="Normal 2 5 10 2 2 3" xfId="11668"/>
    <cellStyle name="Normal 2 5 10 2 3" xfId="4132"/>
    <cellStyle name="Normal 2 5 10 2 3 2" xfId="8614"/>
    <cellStyle name="Normal 2 5 10 2 3 2 2" xfId="17644"/>
    <cellStyle name="Normal 2 5 10 2 3 3" xfId="13162"/>
    <cellStyle name="Normal 2 5 10 2 4" xfId="5626"/>
    <cellStyle name="Normal 2 5 10 2 4 2" xfId="14656"/>
    <cellStyle name="Normal 2 5 10 2 5" xfId="10174"/>
    <cellStyle name="Normal 2 5 10 3" xfId="1891"/>
    <cellStyle name="Normal 2 5 10 3 2" xfId="6373"/>
    <cellStyle name="Normal 2 5 10 3 2 2" xfId="15403"/>
    <cellStyle name="Normal 2 5 10 3 3" xfId="10921"/>
    <cellStyle name="Normal 2 5 10 4" xfId="3385"/>
    <cellStyle name="Normal 2 5 10 4 2" xfId="7867"/>
    <cellStyle name="Normal 2 5 10 4 2 2" xfId="16897"/>
    <cellStyle name="Normal 2 5 10 4 3" xfId="12415"/>
    <cellStyle name="Normal 2 5 10 5" xfId="4879"/>
    <cellStyle name="Normal 2 5 10 5 2" xfId="13909"/>
    <cellStyle name="Normal 2 5 10 6" xfId="9427"/>
    <cellStyle name="Normal 2 5 11" xfId="583"/>
    <cellStyle name="Normal 2 5 11 2" xfId="1330"/>
    <cellStyle name="Normal 2 5 11 2 2" xfId="2824"/>
    <cellStyle name="Normal 2 5 11 2 2 2" xfId="7306"/>
    <cellStyle name="Normal 2 5 11 2 2 2 2" xfId="16336"/>
    <cellStyle name="Normal 2 5 11 2 2 3" xfId="11854"/>
    <cellStyle name="Normal 2 5 11 2 3" xfId="4318"/>
    <cellStyle name="Normal 2 5 11 2 3 2" xfId="8800"/>
    <cellStyle name="Normal 2 5 11 2 3 2 2" xfId="17830"/>
    <cellStyle name="Normal 2 5 11 2 3 3" xfId="13348"/>
    <cellStyle name="Normal 2 5 11 2 4" xfId="5812"/>
    <cellStyle name="Normal 2 5 11 2 4 2" xfId="14842"/>
    <cellStyle name="Normal 2 5 11 2 5" xfId="10360"/>
    <cellStyle name="Normal 2 5 11 3" xfId="2077"/>
    <cellStyle name="Normal 2 5 11 3 2" xfId="6559"/>
    <cellStyle name="Normal 2 5 11 3 2 2" xfId="15589"/>
    <cellStyle name="Normal 2 5 11 3 3" xfId="11107"/>
    <cellStyle name="Normal 2 5 11 4" xfId="3571"/>
    <cellStyle name="Normal 2 5 11 4 2" xfId="8053"/>
    <cellStyle name="Normal 2 5 11 4 2 2" xfId="17083"/>
    <cellStyle name="Normal 2 5 11 4 3" xfId="12601"/>
    <cellStyle name="Normal 2 5 11 5" xfId="5065"/>
    <cellStyle name="Normal 2 5 11 5 2" xfId="14095"/>
    <cellStyle name="Normal 2 5 11 6" xfId="9613"/>
    <cellStyle name="Normal 2 5 12" xfId="770"/>
    <cellStyle name="Normal 2 5 12 2" xfId="2264"/>
    <cellStyle name="Normal 2 5 12 2 2" xfId="6746"/>
    <cellStyle name="Normal 2 5 12 2 2 2" xfId="15776"/>
    <cellStyle name="Normal 2 5 12 2 3" xfId="11294"/>
    <cellStyle name="Normal 2 5 12 3" xfId="3758"/>
    <cellStyle name="Normal 2 5 12 3 2" xfId="8240"/>
    <cellStyle name="Normal 2 5 12 3 2 2" xfId="17270"/>
    <cellStyle name="Normal 2 5 12 3 3" xfId="12788"/>
    <cellStyle name="Normal 2 5 12 4" xfId="5252"/>
    <cellStyle name="Normal 2 5 12 4 2" xfId="14282"/>
    <cellStyle name="Normal 2 5 12 5" xfId="9800"/>
    <cellStyle name="Normal 2 5 13" xfId="1519"/>
    <cellStyle name="Normal 2 5 13 2" xfId="6001"/>
    <cellStyle name="Normal 2 5 13 2 2" xfId="15031"/>
    <cellStyle name="Normal 2 5 13 3" xfId="10549"/>
    <cellStyle name="Normal 2 5 14" xfId="3013"/>
    <cellStyle name="Normal 2 5 14 2" xfId="7495"/>
    <cellStyle name="Normal 2 5 14 2 2" xfId="16525"/>
    <cellStyle name="Normal 2 5 14 3" xfId="12043"/>
    <cellStyle name="Normal 2 5 15" xfId="4507"/>
    <cellStyle name="Normal 2 5 15 2" xfId="13537"/>
    <cellStyle name="Normal 2 5 16" xfId="9055"/>
    <cellStyle name="Normal 2 5 2" xfId="48"/>
    <cellStyle name="Normal 2 5 2 2" xfId="234"/>
    <cellStyle name="Normal 2 5 2 2 2" xfId="979"/>
    <cellStyle name="Normal 2 5 2 2 2 2" xfId="2473"/>
    <cellStyle name="Normal 2 5 2 2 2 2 2" xfId="6955"/>
    <cellStyle name="Normal 2 5 2 2 2 2 2 2" xfId="15985"/>
    <cellStyle name="Normal 2 5 2 2 2 2 3" xfId="11503"/>
    <cellStyle name="Normal 2 5 2 2 2 3" xfId="3967"/>
    <cellStyle name="Normal 2 5 2 2 2 3 2" xfId="8449"/>
    <cellStyle name="Normal 2 5 2 2 2 3 2 2" xfId="17479"/>
    <cellStyle name="Normal 2 5 2 2 2 3 3" xfId="12997"/>
    <cellStyle name="Normal 2 5 2 2 2 4" xfId="5461"/>
    <cellStyle name="Normal 2 5 2 2 2 4 2" xfId="14491"/>
    <cellStyle name="Normal 2 5 2 2 2 5" xfId="10009"/>
    <cellStyle name="Normal 2 5 2 2 3" xfId="1728"/>
    <cellStyle name="Normal 2 5 2 2 3 2" xfId="6210"/>
    <cellStyle name="Normal 2 5 2 2 3 2 2" xfId="15240"/>
    <cellStyle name="Normal 2 5 2 2 3 3" xfId="10758"/>
    <cellStyle name="Normal 2 5 2 2 4" xfId="3222"/>
    <cellStyle name="Normal 2 5 2 2 4 2" xfId="7704"/>
    <cellStyle name="Normal 2 5 2 2 4 2 2" xfId="16734"/>
    <cellStyle name="Normal 2 5 2 2 4 3" xfId="12252"/>
    <cellStyle name="Normal 2 5 2 2 5" xfId="4716"/>
    <cellStyle name="Normal 2 5 2 2 5 2" xfId="13746"/>
    <cellStyle name="Normal 2 5 2 2 6" xfId="9264"/>
    <cellStyle name="Normal 2 5 2 3" xfId="420"/>
    <cellStyle name="Normal 2 5 2 3 2" xfId="1167"/>
    <cellStyle name="Normal 2 5 2 3 2 2" xfId="2661"/>
    <cellStyle name="Normal 2 5 2 3 2 2 2" xfId="7143"/>
    <cellStyle name="Normal 2 5 2 3 2 2 2 2" xfId="16173"/>
    <cellStyle name="Normal 2 5 2 3 2 2 3" xfId="11691"/>
    <cellStyle name="Normal 2 5 2 3 2 3" xfId="4155"/>
    <cellStyle name="Normal 2 5 2 3 2 3 2" xfId="8637"/>
    <cellStyle name="Normal 2 5 2 3 2 3 2 2" xfId="17667"/>
    <cellStyle name="Normal 2 5 2 3 2 3 3" xfId="13185"/>
    <cellStyle name="Normal 2 5 2 3 2 4" xfId="5649"/>
    <cellStyle name="Normal 2 5 2 3 2 4 2" xfId="14679"/>
    <cellStyle name="Normal 2 5 2 3 2 5" xfId="10197"/>
    <cellStyle name="Normal 2 5 2 3 3" xfId="1914"/>
    <cellStyle name="Normal 2 5 2 3 3 2" xfId="6396"/>
    <cellStyle name="Normal 2 5 2 3 3 2 2" xfId="15426"/>
    <cellStyle name="Normal 2 5 2 3 3 3" xfId="10944"/>
    <cellStyle name="Normal 2 5 2 3 4" xfId="3408"/>
    <cellStyle name="Normal 2 5 2 3 4 2" xfId="7890"/>
    <cellStyle name="Normal 2 5 2 3 4 2 2" xfId="16920"/>
    <cellStyle name="Normal 2 5 2 3 4 3" xfId="12438"/>
    <cellStyle name="Normal 2 5 2 3 5" xfId="4902"/>
    <cellStyle name="Normal 2 5 2 3 5 2" xfId="13932"/>
    <cellStyle name="Normal 2 5 2 3 6" xfId="9450"/>
    <cellStyle name="Normal 2 5 2 4" xfId="606"/>
    <cellStyle name="Normal 2 5 2 4 2" xfId="1353"/>
    <cellStyle name="Normal 2 5 2 4 2 2" xfId="2847"/>
    <cellStyle name="Normal 2 5 2 4 2 2 2" xfId="7329"/>
    <cellStyle name="Normal 2 5 2 4 2 2 2 2" xfId="16359"/>
    <cellStyle name="Normal 2 5 2 4 2 2 3" xfId="11877"/>
    <cellStyle name="Normal 2 5 2 4 2 3" xfId="4341"/>
    <cellStyle name="Normal 2 5 2 4 2 3 2" xfId="8823"/>
    <cellStyle name="Normal 2 5 2 4 2 3 2 2" xfId="17853"/>
    <cellStyle name="Normal 2 5 2 4 2 3 3" xfId="13371"/>
    <cellStyle name="Normal 2 5 2 4 2 4" xfId="5835"/>
    <cellStyle name="Normal 2 5 2 4 2 4 2" xfId="14865"/>
    <cellStyle name="Normal 2 5 2 4 2 5" xfId="10383"/>
    <cellStyle name="Normal 2 5 2 4 3" xfId="2100"/>
    <cellStyle name="Normal 2 5 2 4 3 2" xfId="6582"/>
    <cellStyle name="Normal 2 5 2 4 3 2 2" xfId="15612"/>
    <cellStyle name="Normal 2 5 2 4 3 3" xfId="11130"/>
    <cellStyle name="Normal 2 5 2 4 4" xfId="3594"/>
    <cellStyle name="Normal 2 5 2 4 4 2" xfId="8076"/>
    <cellStyle name="Normal 2 5 2 4 4 2 2" xfId="17106"/>
    <cellStyle name="Normal 2 5 2 4 4 3" xfId="12624"/>
    <cellStyle name="Normal 2 5 2 4 5" xfId="5088"/>
    <cellStyle name="Normal 2 5 2 4 5 2" xfId="14118"/>
    <cellStyle name="Normal 2 5 2 4 6" xfId="9636"/>
    <cellStyle name="Normal 2 5 2 5" xfId="793"/>
    <cellStyle name="Normal 2 5 2 5 2" xfId="2287"/>
    <cellStyle name="Normal 2 5 2 5 2 2" xfId="6769"/>
    <cellStyle name="Normal 2 5 2 5 2 2 2" xfId="15799"/>
    <cellStyle name="Normal 2 5 2 5 2 3" xfId="11317"/>
    <cellStyle name="Normal 2 5 2 5 3" xfId="3781"/>
    <cellStyle name="Normal 2 5 2 5 3 2" xfId="8263"/>
    <cellStyle name="Normal 2 5 2 5 3 2 2" xfId="17293"/>
    <cellStyle name="Normal 2 5 2 5 3 3" xfId="12811"/>
    <cellStyle name="Normal 2 5 2 5 4" xfId="5275"/>
    <cellStyle name="Normal 2 5 2 5 4 2" xfId="14305"/>
    <cellStyle name="Normal 2 5 2 5 5" xfId="9823"/>
    <cellStyle name="Normal 2 5 2 6" xfId="1542"/>
    <cellStyle name="Normal 2 5 2 6 2" xfId="6024"/>
    <cellStyle name="Normal 2 5 2 6 2 2" xfId="15054"/>
    <cellStyle name="Normal 2 5 2 6 3" xfId="10572"/>
    <cellStyle name="Normal 2 5 2 7" xfId="3036"/>
    <cellStyle name="Normal 2 5 2 7 2" xfId="7518"/>
    <cellStyle name="Normal 2 5 2 7 2 2" xfId="16548"/>
    <cellStyle name="Normal 2 5 2 7 3" xfId="12066"/>
    <cellStyle name="Normal 2 5 2 8" xfId="4530"/>
    <cellStyle name="Normal 2 5 2 8 2" xfId="13560"/>
    <cellStyle name="Normal 2 5 2 9" xfId="9078"/>
    <cellStyle name="Normal 2 5 3" xfId="71"/>
    <cellStyle name="Normal 2 5 3 2" xfId="257"/>
    <cellStyle name="Normal 2 5 3 2 2" xfId="1002"/>
    <cellStyle name="Normal 2 5 3 2 2 2" xfId="2496"/>
    <cellStyle name="Normal 2 5 3 2 2 2 2" xfId="6978"/>
    <cellStyle name="Normal 2 5 3 2 2 2 2 2" xfId="16008"/>
    <cellStyle name="Normal 2 5 3 2 2 2 3" xfId="11526"/>
    <cellStyle name="Normal 2 5 3 2 2 3" xfId="3990"/>
    <cellStyle name="Normal 2 5 3 2 2 3 2" xfId="8472"/>
    <cellStyle name="Normal 2 5 3 2 2 3 2 2" xfId="17502"/>
    <cellStyle name="Normal 2 5 3 2 2 3 3" xfId="13020"/>
    <cellStyle name="Normal 2 5 3 2 2 4" xfId="5484"/>
    <cellStyle name="Normal 2 5 3 2 2 4 2" xfId="14514"/>
    <cellStyle name="Normal 2 5 3 2 2 5" xfId="10032"/>
    <cellStyle name="Normal 2 5 3 2 3" xfId="1751"/>
    <cellStyle name="Normal 2 5 3 2 3 2" xfId="6233"/>
    <cellStyle name="Normal 2 5 3 2 3 2 2" xfId="15263"/>
    <cellStyle name="Normal 2 5 3 2 3 3" xfId="10781"/>
    <cellStyle name="Normal 2 5 3 2 4" xfId="3245"/>
    <cellStyle name="Normal 2 5 3 2 4 2" xfId="7727"/>
    <cellStyle name="Normal 2 5 3 2 4 2 2" xfId="16757"/>
    <cellStyle name="Normal 2 5 3 2 4 3" xfId="12275"/>
    <cellStyle name="Normal 2 5 3 2 5" xfId="4739"/>
    <cellStyle name="Normal 2 5 3 2 5 2" xfId="13769"/>
    <cellStyle name="Normal 2 5 3 2 6" xfId="9287"/>
    <cellStyle name="Normal 2 5 3 3" xfId="443"/>
    <cellStyle name="Normal 2 5 3 3 2" xfId="1190"/>
    <cellStyle name="Normal 2 5 3 3 2 2" xfId="2684"/>
    <cellStyle name="Normal 2 5 3 3 2 2 2" xfId="7166"/>
    <cellStyle name="Normal 2 5 3 3 2 2 2 2" xfId="16196"/>
    <cellStyle name="Normal 2 5 3 3 2 2 3" xfId="11714"/>
    <cellStyle name="Normal 2 5 3 3 2 3" xfId="4178"/>
    <cellStyle name="Normal 2 5 3 3 2 3 2" xfId="8660"/>
    <cellStyle name="Normal 2 5 3 3 2 3 2 2" xfId="17690"/>
    <cellStyle name="Normal 2 5 3 3 2 3 3" xfId="13208"/>
    <cellStyle name="Normal 2 5 3 3 2 4" xfId="5672"/>
    <cellStyle name="Normal 2 5 3 3 2 4 2" xfId="14702"/>
    <cellStyle name="Normal 2 5 3 3 2 5" xfId="10220"/>
    <cellStyle name="Normal 2 5 3 3 3" xfId="1937"/>
    <cellStyle name="Normal 2 5 3 3 3 2" xfId="6419"/>
    <cellStyle name="Normal 2 5 3 3 3 2 2" xfId="15449"/>
    <cellStyle name="Normal 2 5 3 3 3 3" xfId="10967"/>
    <cellStyle name="Normal 2 5 3 3 4" xfId="3431"/>
    <cellStyle name="Normal 2 5 3 3 4 2" xfId="7913"/>
    <cellStyle name="Normal 2 5 3 3 4 2 2" xfId="16943"/>
    <cellStyle name="Normal 2 5 3 3 4 3" xfId="12461"/>
    <cellStyle name="Normal 2 5 3 3 5" xfId="4925"/>
    <cellStyle name="Normal 2 5 3 3 5 2" xfId="13955"/>
    <cellStyle name="Normal 2 5 3 3 6" xfId="9473"/>
    <cellStyle name="Normal 2 5 3 4" xfId="629"/>
    <cellStyle name="Normal 2 5 3 4 2" xfId="1376"/>
    <cellStyle name="Normal 2 5 3 4 2 2" xfId="2870"/>
    <cellStyle name="Normal 2 5 3 4 2 2 2" xfId="7352"/>
    <cellStyle name="Normal 2 5 3 4 2 2 2 2" xfId="16382"/>
    <cellStyle name="Normal 2 5 3 4 2 2 3" xfId="11900"/>
    <cellStyle name="Normal 2 5 3 4 2 3" xfId="4364"/>
    <cellStyle name="Normal 2 5 3 4 2 3 2" xfId="8846"/>
    <cellStyle name="Normal 2 5 3 4 2 3 2 2" xfId="17876"/>
    <cellStyle name="Normal 2 5 3 4 2 3 3" xfId="13394"/>
    <cellStyle name="Normal 2 5 3 4 2 4" xfId="5858"/>
    <cellStyle name="Normal 2 5 3 4 2 4 2" xfId="14888"/>
    <cellStyle name="Normal 2 5 3 4 2 5" xfId="10406"/>
    <cellStyle name="Normal 2 5 3 4 3" xfId="2123"/>
    <cellStyle name="Normal 2 5 3 4 3 2" xfId="6605"/>
    <cellStyle name="Normal 2 5 3 4 3 2 2" xfId="15635"/>
    <cellStyle name="Normal 2 5 3 4 3 3" xfId="11153"/>
    <cellStyle name="Normal 2 5 3 4 4" xfId="3617"/>
    <cellStyle name="Normal 2 5 3 4 4 2" xfId="8099"/>
    <cellStyle name="Normal 2 5 3 4 4 2 2" xfId="17129"/>
    <cellStyle name="Normal 2 5 3 4 4 3" xfId="12647"/>
    <cellStyle name="Normal 2 5 3 4 5" xfId="5111"/>
    <cellStyle name="Normal 2 5 3 4 5 2" xfId="14141"/>
    <cellStyle name="Normal 2 5 3 4 6" xfId="9659"/>
    <cellStyle name="Normal 2 5 3 5" xfId="816"/>
    <cellStyle name="Normal 2 5 3 5 2" xfId="2310"/>
    <cellStyle name="Normal 2 5 3 5 2 2" xfId="6792"/>
    <cellStyle name="Normal 2 5 3 5 2 2 2" xfId="15822"/>
    <cellStyle name="Normal 2 5 3 5 2 3" xfId="11340"/>
    <cellStyle name="Normal 2 5 3 5 3" xfId="3804"/>
    <cellStyle name="Normal 2 5 3 5 3 2" xfId="8286"/>
    <cellStyle name="Normal 2 5 3 5 3 2 2" xfId="17316"/>
    <cellStyle name="Normal 2 5 3 5 3 3" xfId="12834"/>
    <cellStyle name="Normal 2 5 3 5 4" xfId="5298"/>
    <cellStyle name="Normal 2 5 3 5 4 2" xfId="14328"/>
    <cellStyle name="Normal 2 5 3 5 5" xfId="9846"/>
    <cellStyle name="Normal 2 5 3 6" xfId="1565"/>
    <cellStyle name="Normal 2 5 3 6 2" xfId="6047"/>
    <cellStyle name="Normal 2 5 3 6 2 2" xfId="15077"/>
    <cellStyle name="Normal 2 5 3 6 3" xfId="10595"/>
    <cellStyle name="Normal 2 5 3 7" xfId="3059"/>
    <cellStyle name="Normal 2 5 3 7 2" xfId="7541"/>
    <cellStyle name="Normal 2 5 3 7 2 2" xfId="16571"/>
    <cellStyle name="Normal 2 5 3 7 3" xfId="12089"/>
    <cellStyle name="Normal 2 5 3 8" xfId="4553"/>
    <cellStyle name="Normal 2 5 3 8 2" xfId="13583"/>
    <cellStyle name="Normal 2 5 3 9" xfId="9101"/>
    <cellStyle name="Normal 2 5 4" xfId="95"/>
    <cellStyle name="Normal 2 5 4 2" xfId="281"/>
    <cellStyle name="Normal 2 5 4 2 2" xfId="1025"/>
    <cellStyle name="Normal 2 5 4 2 2 2" xfId="2519"/>
    <cellStyle name="Normal 2 5 4 2 2 2 2" xfId="7001"/>
    <cellStyle name="Normal 2 5 4 2 2 2 2 2" xfId="16031"/>
    <cellStyle name="Normal 2 5 4 2 2 2 3" xfId="11549"/>
    <cellStyle name="Normal 2 5 4 2 2 3" xfId="4013"/>
    <cellStyle name="Normal 2 5 4 2 2 3 2" xfId="8495"/>
    <cellStyle name="Normal 2 5 4 2 2 3 2 2" xfId="17525"/>
    <cellStyle name="Normal 2 5 4 2 2 3 3" xfId="13043"/>
    <cellStyle name="Normal 2 5 4 2 2 4" xfId="5507"/>
    <cellStyle name="Normal 2 5 4 2 2 4 2" xfId="14537"/>
    <cellStyle name="Normal 2 5 4 2 2 5" xfId="10055"/>
    <cellStyle name="Normal 2 5 4 2 3" xfId="1775"/>
    <cellStyle name="Normal 2 5 4 2 3 2" xfId="6257"/>
    <cellStyle name="Normal 2 5 4 2 3 2 2" xfId="15287"/>
    <cellStyle name="Normal 2 5 4 2 3 3" xfId="10805"/>
    <cellStyle name="Normal 2 5 4 2 4" xfId="3269"/>
    <cellStyle name="Normal 2 5 4 2 4 2" xfId="7751"/>
    <cellStyle name="Normal 2 5 4 2 4 2 2" xfId="16781"/>
    <cellStyle name="Normal 2 5 4 2 4 3" xfId="12299"/>
    <cellStyle name="Normal 2 5 4 2 5" xfId="4763"/>
    <cellStyle name="Normal 2 5 4 2 5 2" xfId="13793"/>
    <cellStyle name="Normal 2 5 4 2 6" xfId="9311"/>
    <cellStyle name="Normal 2 5 4 3" xfId="467"/>
    <cellStyle name="Normal 2 5 4 3 2" xfId="1214"/>
    <cellStyle name="Normal 2 5 4 3 2 2" xfId="2708"/>
    <cellStyle name="Normal 2 5 4 3 2 2 2" xfId="7190"/>
    <cellStyle name="Normal 2 5 4 3 2 2 2 2" xfId="16220"/>
    <cellStyle name="Normal 2 5 4 3 2 2 3" xfId="11738"/>
    <cellStyle name="Normal 2 5 4 3 2 3" xfId="4202"/>
    <cellStyle name="Normal 2 5 4 3 2 3 2" xfId="8684"/>
    <cellStyle name="Normal 2 5 4 3 2 3 2 2" xfId="17714"/>
    <cellStyle name="Normal 2 5 4 3 2 3 3" xfId="13232"/>
    <cellStyle name="Normal 2 5 4 3 2 4" xfId="5696"/>
    <cellStyle name="Normal 2 5 4 3 2 4 2" xfId="14726"/>
    <cellStyle name="Normal 2 5 4 3 2 5" xfId="10244"/>
    <cellStyle name="Normal 2 5 4 3 3" xfId="1961"/>
    <cellStyle name="Normal 2 5 4 3 3 2" xfId="6443"/>
    <cellStyle name="Normal 2 5 4 3 3 2 2" xfId="15473"/>
    <cellStyle name="Normal 2 5 4 3 3 3" xfId="10991"/>
    <cellStyle name="Normal 2 5 4 3 4" xfId="3455"/>
    <cellStyle name="Normal 2 5 4 3 4 2" xfId="7937"/>
    <cellStyle name="Normal 2 5 4 3 4 2 2" xfId="16967"/>
    <cellStyle name="Normal 2 5 4 3 4 3" xfId="12485"/>
    <cellStyle name="Normal 2 5 4 3 5" xfId="4949"/>
    <cellStyle name="Normal 2 5 4 3 5 2" xfId="13979"/>
    <cellStyle name="Normal 2 5 4 3 6" xfId="9497"/>
    <cellStyle name="Normal 2 5 4 4" xfId="653"/>
    <cellStyle name="Normal 2 5 4 4 2" xfId="1400"/>
    <cellStyle name="Normal 2 5 4 4 2 2" xfId="2894"/>
    <cellStyle name="Normal 2 5 4 4 2 2 2" xfId="7376"/>
    <cellStyle name="Normal 2 5 4 4 2 2 2 2" xfId="16406"/>
    <cellStyle name="Normal 2 5 4 4 2 2 3" xfId="11924"/>
    <cellStyle name="Normal 2 5 4 4 2 3" xfId="4388"/>
    <cellStyle name="Normal 2 5 4 4 2 3 2" xfId="8870"/>
    <cellStyle name="Normal 2 5 4 4 2 3 2 2" xfId="17900"/>
    <cellStyle name="Normal 2 5 4 4 2 3 3" xfId="13418"/>
    <cellStyle name="Normal 2 5 4 4 2 4" xfId="5882"/>
    <cellStyle name="Normal 2 5 4 4 2 4 2" xfId="14912"/>
    <cellStyle name="Normal 2 5 4 4 2 5" xfId="10430"/>
    <cellStyle name="Normal 2 5 4 4 3" xfId="2147"/>
    <cellStyle name="Normal 2 5 4 4 3 2" xfId="6629"/>
    <cellStyle name="Normal 2 5 4 4 3 2 2" xfId="15659"/>
    <cellStyle name="Normal 2 5 4 4 3 3" xfId="11177"/>
    <cellStyle name="Normal 2 5 4 4 4" xfId="3641"/>
    <cellStyle name="Normal 2 5 4 4 4 2" xfId="8123"/>
    <cellStyle name="Normal 2 5 4 4 4 2 2" xfId="17153"/>
    <cellStyle name="Normal 2 5 4 4 4 3" xfId="12671"/>
    <cellStyle name="Normal 2 5 4 4 5" xfId="5135"/>
    <cellStyle name="Normal 2 5 4 4 5 2" xfId="14165"/>
    <cellStyle name="Normal 2 5 4 4 6" xfId="9683"/>
    <cellStyle name="Normal 2 5 4 5" xfId="840"/>
    <cellStyle name="Normal 2 5 4 5 2" xfId="2334"/>
    <cellStyle name="Normal 2 5 4 5 2 2" xfId="6816"/>
    <cellStyle name="Normal 2 5 4 5 2 2 2" xfId="15846"/>
    <cellStyle name="Normal 2 5 4 5 2 3" xfId="11364"/>
    <cellStyle name="Normal 2 5 4 5 3" xfId="3828"/>
    <cellStyle name="Normal 2 5 4 5 3 2" xfId="8310"/>
    <cellStyle name="Normal 2 5 4 5 3 2 2" xfId="17340"/>
    <cellStyle name="Normal 2 5 4 5 3 3" xfId="12858"/>
    <cellStyle name="Normal 2 5 4 5 4" xfId="5322"/>
    <cellStyle name="Normal 2 5 4 5 4 2" xfId="14352"/>
    <cellStyle name="Normal 2 5 4 5 5" xfId="9870"/>
    <cellStyle name="Normal 2 5 4 6" xfId="1589"/>
    <cellStyle name="Normal 2 5 4 6 2" xfId="6071"/>
    <cellStyle name="Normal 2 5 4 6 2 2" xfId="15101"/>
    <cellStyle name="Normal 2 5 4 6 3" xfId="10619"/>
    <cellStyle name="Normal 2 5 4 7" xfId="3083"/>
    <cellStyle name="Normal 2 5 4 7 2" xfId="7565"/>
    <cellStyle name="Normal 2 5 4 7 2 2" xfId="16595"/>
    <cellStyle name="Normal 2 5 4 7 3" xfId="12113"/>
    <cellStyle name="Normal 2 5 4 8" xfId="4577"/>
    <cellStyle name="Normal 2 5 4 8 2" xfId="13607"/>
    <cellStyle name="Normal 2 5 4 9" xfId="9125"/>
    <cellStyle name="Normal 2 5 5" xfId="109"/>
    <cellStyle name="Normal 2 5 5 2" xfId="295"/>
    <cellStyle name="Normal 2 5 5 2 2" xfId="1038"/>
    <cellStyle name="Normal 2 5 5 2 2 2" xfId="2532"/>
    <cellStyle name="Normal 2 5 5 2 2 2 2" xfId="7014"/>
    <cellStyle name="Normal 2 5 5 2 2 2 2 2" xfId="16044"/>
    <cellStyle name="Normal 2 5 5 2 2 2 3" xfId="11562"/>
    <cellStyle name="Normal 2 5 5 2 2 3" xfId="4026"/>
    <cellStyle name="Normal 2 5 5 2 2 3 2" xfId="8508"/>
    <cellStyle name="Normal 2 5 5 2 2 3 2 2" xfId="17538"/>
    <cellStyle name="Normal 2 5 5 2 2 3 3" xfId="13056"/>
    <cellStyle name="Normal 2 5 5 2 2 4" xfId="5520"/>
    <cellStyle name="Normal 2 5 5 2 2 4 2" xfId="14550"/>
    <cellStyle name="Normal 2 5 5 2 2 5" xfId="10068"/>
    <cellStyle name="Normal 2 5 5 2 3" xfId="1789"/>
    <cellStyle name="Normal 2 5 5 2 3 2" xfId="6271"/>
    <cellStyle name="Normal 2 5 5 2 3 2 2" xfId="15301"/>
    <cellStyle name="Normal 2 5 5 2 3 3" xfId="10819"/>
    <cellStyle name="Normal 2 5 5 2 4" xfId="3283"/>
    <cellStyle name="Normal 2 5 5 2 4 2" xfId="7765"/>
    <cellStyle name="Normal 2 5 5 2 4 2 2" xfId="16795"/>
    <cellStyle name="Normal 2 5 5 2 4 3" xfId="12313"/>
    <cellStyle name="Normal 2 5 5 2 5" xfId="4777"/>
    <cellStyle name="Normal 2 5 5 2 5 2" xfId="13807"/>
    <cellStyle name="Normal 2 5 5 2 6" xfId="9325"/>
    <cellStyle name="Normal 2 5 5 3" xfId="481"/>
    <cellStyle name="Normal 2 5 5 3 2" xfId="1228"/>
    <cellStyle name="Normal 2 5 5 3 2 2" xfId="2722"/>
    <cellStyle name="Normal 2 5 5 3 2 2 2" xfId="7204"/>
    <cellStyle name="Normal 2 5 5 3 2 2 2 2" xfId="16234"/>
    <cellStyle name="Normal 2 5 5 3 2 2 3" xfId="11752"/>
    <cellStyle name="Normal 2 5 5 3 2 3" xfId="4216"/>
    <cellStyle name="Normal 2 5 5 3 2 3 2" xfId="8698"/>
    <cellStyle name="Normal 2 5 5 3 2 3 2 2" xfId="17728"/>
    <cellStyle name="Normal 2 5 5 3 2 3 3" xfId="13246"/>
    <cellStyle name="Normal 2 5 5 3 2 4" xfId="5710"/>
    <cellStyle name="Normal 2 5 5 3 2 4 2" xfId="14740"/>
    <cellStyle name="Normal 2 5 5 3 2 5" xfId="10258"/>
    <cellStyle name="Normal 2 5 5 3 3" xfId="1975"/>
    <cellStyle name="Normal 2 5 5 3 3 2" xfId="6457"/>
    <cellStyle name="Normal 2 5 5 3 3 2 2" xfId="15487"/>
    <cellStyle name="Normal 2 5 5 3 3 3" xfId="11005"/>
    <cellStyle name="Normal 2 5 5 3 4" xfId="3469"/>
    <cellStyle name="Normal 2 5 5 3 4 2" xfId="7951"/>
    <cellStyle name="Normal 2 5 5 3 4 2 2" xfId="16981"/>
    <cellStyle name="Normal 2 5 5 3 4 3" xfId="12499"/>
    <cellStyle name="Normal 2 5 5 3 5" xfId="4963"/>
    <cellStyle name="Normal 2 5 5 3 5 2" xfId="13993"/>
    <cellStyle name="Normal 2 5 5 3 6" xfId="9511"/>
    <cellStyle name="Normal 2 5 5 4" xfId="667"/>
    <cellStyle name="Normal 2 5 5 4 2" xfId="1414"/>
    <cellStyle name="Normal 2 5 5 4 2 2" xfId="2908"/>
    <cellStyle name="Normal 2 5 5 4 2 2 2" xfId="7390"/>
    <cellStyle name="Normal 2 5 5 4 2 2 2 2" xfId="16420"/>
    <cellStyle name="Normal 2 5 5 4 2 2 3" xfId="11938"/>
    <cellStyle name="Normal 2 5 5 4 2 3" xfId="4402"/>
    <cellStyle name="Normal 2 5 5 4 2 3 2" xfId="8884"/>
    <cellStyle name="Normal 2 5 5 4 2 3 2 2" xfId="17914"/>
    <cellStyle name="Normal 2 5 5 4 2 3 3" xfId="13432"/>
    <cellStyle name="Normal 2 5 5 4 2 4" xfId="5896"/>
    <cellStyle name="Normal 2 5 5 4 2 4 2" xfId="14926"/>
    <cellStyle name="Normal 2 5 5 4 2 5" xfId="10444"/>
    <cellStyle name="Normal 2 5 5 4 3" xfId="2161"/>
    <cellStyle name="Normal 2 5 5 4 3 2" xfId="6643"/>
    <cellStyle name="Normal 2 5 5 4 3 2 2" xfId="15673"/>
    <cellStyle name="Normal 2 5 5 4 3 3" xfId="11191"/>
    <cellStyle name="Normal 2 5 5 4 4" xfId="3655"/>
    <cellStyle name="Normal 2 5 5 4 4 2" xfId="8137"/>
    <cellStyle name="Normal 2 5 5 4 4 2 2" xfId="17167"/>
    <cellStyle name="Normal 2 5 5 4 4 3" xfId="12685"/>
    <cellStyle name="Normal 2 5 5 4 5" xfId="5149"/>
    <cellStyle name="Normal 2 5 5 4 5 2" xfId="14179"/>
    <cellStyle name="Normal 2 5 5 4 6" xfId="9697"/>
    <cellStyle name="Normal 2 5 5 5" xfId="854"/>
    <cellStyle name="Normal 2 5 5 5 2" xfId="2348"/>
    <cellStyle name="Normal 2 5 5 5 2 2" xfId="6830"/>
    <cellStyle name="Normal 2 5 5 5 2 2 2" xfId="15860"/>
    <cellStyle name="Normal 2 5 5 5 2 3" xfId="11378"/>
    <cellStyle name="Normal 2 5 5 5 3" xfId="3842"/>
    <cellStyle name="Normal 2 5 5 5 3 2" xfId="8324"/>
    <cellStyle name="Normal 2 5 5 5 3 2 2" xfId="17354"/>
    <cellStyle name="Normal 2 5 5 5 3 3" xfId="12872"/>
    <cellStyle name="Normal 2 5 5 5 4" xfId="5336"/>
    <cellStyle name="Normal 2 5 5 5 4 2" xfId="14366"/>
    <cellStyle name="Normal 2 5 5 5 5" xfId="9884"/>
    <cellStyle name="Normal 2 5 5 6" xfId="1603"/>
    <cellStyle name="Normal 2 5 5 6 2" xfId="6085"/>
    <cellStyle name="Normal 2 5 5 6 2 2" xfId="15115"/>
    <cellStyle name="Normal 2 5 5 6 3" xfId="10633"/>
    <cellStyle name="Normal 2 5 5 7" xfId="3097"/>
    <cellStyle name="Normal 2 5 5 7 2" xfId="7579"/>
    <cellStyle name="Normal 2 5 5 7 2 2" xfId="16609"/>
    <cellStyle name="Normal 2 5 5 7 3" xfId="12127"/>
    <cellStyle name="Normal 2 5 5 8" xfId="4591"/>
    <cellStyle name="Normal 2 5 5 8 2" xfId="13621"/>
    <cellStyle name="Normal 2 5 5 9" xfId="9139"/>
    <cellStyle name="Normal 2 5 6" xfId="142"/>
    <cellStyle name="Normal 2 5 6 2" xfId="328"/>
    <cellStyle name="Normal 2 5 6 2 2" xfId="1071"/>
    <cellStyle name="Normal 2 5 6 2 2 2" xfId="2565"/>
    <cellStyle name="Normal 2 5 6 2 2 2 2" xfId="7047"/>
    <cellStyle name="Normal 2 5 6 2 2 2 2 2" xfId="16077"/>
    <cellStyle name="Normal 2 5 6 2 2 2 3" xfId="11595"/>
    <cellStyle name="Normal 2 5 6 2 2 3" xfId="4059"/>
    <cellStyle name="Normal 2 5 6 2 2 3 2" xfId="8541"/>
    <cellStyle name="Normal 2 5 6 2 2 3 2 2" xfId="17571"/>
    <cellStyle name="Normal 2 5 6 2 2 3 3" xfId="13089"/>
    <cellStyle name="Normal 2 5 6 2 2 4" xfId="5553"/>
    <cellStyle name="Normal 2 5 6 2 2 4 2" xfId="14583"/>
    <cellStyle name="Normal 2 5 6 2 2 5" xfId="10101"/>
    <cellStyle name="Normal 2 5 6 2 3" xfId="1822"/>
    <cellStyle name="Normal 2 5 6 2 3 2" xfId="6304"/>
    <cellStyle name="Normal 2 5 6 2 3 2 2" xfId="15334"/>
    <cellStyle name="Normal 2 5 6 2 3 3" xfId="10852"/>
    <cellStyle name="Normal 2 5 6 2 4" xfId="3316"/>
    <cellStyle name="Normal 2 5 6 2 4 2" xfId="7798"/>
    <cellStyle name="Normal 2 5 6 2 4 2 2" xfId="16828"/>
    <cellStyle name="Normal 2 5 6 2 4 3" xfId="12346"/>
    <cellStyle name="Normal 2 5 6 2 5" xfId="4810"/>
    <cellStyle name="Normal 2 5 6 2 5 2" xfId="13840"/>
    <cellStyle name="Normal 2 5 6 2 6" xfId="9358"/>
    <cellStyle name="Normal 2 5 6 3" xfId="514"/>
    <cellStyle name="Normal 2 5 6 3 2" xfId="1261"/>
    <cellStyle name="Normal 2 5 6 3 2 2" xfId="2755"/>
    <cellStyle name="Normal 2 5 6 3 2 2 2" xfId="7237"/>
    <cellStyle name="Normal 2 5 6 3 2 2 2 2" xfId="16267"/>
    <cellStyle name="Normal 2 5 6 3 2 2 3" xfId="11785"/>
    <cellStyle name="Normal 2 5 6 3 2 3" xfId="4249"/>
    <cellStyle name="Normal 2 5 6 3 2 3 2" xfId="8731"/>
    <cellStyle name="Normal 2 5 6 3 2 3 2 2" xfId="17761"/>
    <cellStyle name="Normal 2 5 6 3 2 3 3" xfId="13279"/>
    <cellStyle name="Normal 2 5 6 3 2 4" xfId="5743"/>
    <cellStyle name="Normal 2 5 6 3 2 4 2" xfId="14773"/>
    <cellStyle name="Normal 2 5 6 3 2 5" xfId="10291"/>
    <cellStyle name="Normal 2 5 6 3 3" xfId="2008"/>
    <cellStyle name="Normal 2 5 6 3 3 2" xfId="6490"/>
    <cellStyle name="Normal 2 5 6 3 3 2 2" xfId="15520"/>
    <cellStyle name="Normal 2 5 6 3 3 3" xfId="11038"/>
    <cellStyle name="Normal 2 5 6 3 4" xfId="3502"/>
    <cellStyle name="Normal 2 5 6 3 4 2" xfId="7984"/>
    <cellStyle name="Normal 2 5 6 3 4 2 2" xfId="17014"/>
    <cellStyle name="Normal 2 5 6 3 4 3" xfId="12532"/>
    <cellStyle name="Normal 2 5 6 3 5" xfId="4996"/>
    <cellStyle name="Normal 2 5 6 3 5 2" xfId="14026"/>
    <cellStyle name="Normal 2 5 6 3 6" xfId="9544"/>
    <cellStyle name="Normal 2 5 6 4" xfId="700"/>
    <cellStyle name="Normal 2 5 6 4 2" xfId="1447"/>
    <cellStyle name="Normal 2 5 6 4 2 2" xfId="2941"/>
    <cellStyle name="Normal 2 5 6 4 2 2 2" xfId="7423"/>
    <cellStyle name="Normal 2 5 6 4 2 2 2 2" xfId="16453"/>
    <cellStyle name="Normal 2 5 6 4 2 2 3" xfId="11971"/>
    <cellStyle name="Normal 2 5 6 4 2 3" xfId="4435"/>
    <cellStyle name="Normal 2 5 6 4 2 3 2" xfId="8917"/>
    <cellStyle name="Normal 2 5 6 4 2 3 2 2" xfId="17947"/>
    <cellStyle name="Normal 2 5 6 4 2 3 3" xfId="13465"/>
    <cellStyle name="Normal 2 5 6 4 2 4" xfId="5929"/>
    <cellStyle name="Normal 2 5 6 4 2 4 2" xfId="14959"/>
    <cellStyle name="Normal 2 5 6 4 2 5" xfId="10477"/>
    <cellStyle name="Normal 2 5 6 4 3" xfId="2194"/>
    <cellStyle name="Normal 2 5 6 4 3 2" xfId="6676"/>
    <cellStyle name="Normal 2 5 6 4 3 2 2" xfId="15706"/>
    <cellStyle name="Normal 2 5 6 4 3 3" xfId="11224"/>
    <cellStyle name="Normal 2 5 6 4 4" xfId="3688"/>
    <cellStyle name="Normal 2 5 6 4 4 2" xfId="8170"/>
    <cellStyle name="Normal 2 5 6 4 4 2 2" xfId="17200"/>
    <cellStyle name="Normal 2 5 6 4 4 3" xfId="12718"/>
    <cellStyle name="Normal 2 5 6 4 5" xfId="5182"/>
    <cellStyle name="Normal 2 5 6 4 5 2" xfId="14212"/>
    <cellStyle name="Normal 2 5 6 4 6" xfId="9730"/>
    <cellStyle name="Normal 2 5 6 5" xfId="887"/>
    <cellStyle name="Normal 2 5 6 5 2" xfId="2381"/>
    <cellStyle name="Normal 2 5 6 5 2 2" xfId="6863"/>
    <cellStyle name="Normal 2 5 6 5 2 2 2" xfId="15893"/>
    <cellStyle name="Normal 2 5 6 5 2 3" xfId="11411"/>
    <cellStyle name="Normal 2 5 6 5 3" xfId="3875"/>
    <cellStyle name="Normal 2 5 6 5 3 2" xfId="8357"/>
    <cellStyle name="Normal 2 5 6 5 3 2 2" xfId="17387"/>
    <cellStyle name="Normal 2 5 6 5 3 3" xfId="12905"/>
    <cellStyle name="Normal 2 5 6 5 4" xfId="5369"/>
    <cellStyle name="Normal 2 5 6 5 4 2" xfId="14399"/>
    <cellStyle name="Normal 2 5 6 5 5" xfId="9917"/>
    <cellStyle name="Normal 2 5 6 6" xfId="1636"/>
    <cellStyle name="Normal 2 5 6 6 2" xfId="6118"/>
    <cellStyle name="Normal 2 5 6 6 2 2" xfId="15148"/>
    <cellStyle name="Normal 2 5 6 6 3" xfId="10666"/>
    <cellStyle name="Normal 2 5 6 7" xfId="3130"/>
    <cellStyle name="Normal 2 5 6 7 2" xfId="7612"/>
    <cellStyle name="Normal 2 5 6 7 2 2" xfId="16642"/>
    <cellStyle name="Normal 2 5 6 7 3" xfId="12160"/>
    <cellStyle name="Normal 2 5 6 8" xfId="4624"/>
    <cellStyle name="Normal 2 5 6 8 2" xfId="13654"/>
    <cellStyle name="Normal 2 5 6 9" xfId="9172"/>
    <cellStyle name="Normal 2 5 7" xfId="165"/>
    <cellStyle name="Normal 2 5 7 2" xfId="351"/>
    <cellStyle name="Normal 2 5 7 2 2" xfId="1094"/>
    <cellStyle name="Normal 2 5 7 2 2 2" xfId="2588"/>
    <cellStyle name="Normal 2 5 7 2 2 2 2" xfId="7070"/>
    <cellStyle name="Normal 2 5 7 2 2 2 2 2" xfId="16100"/>
    <cellStyle name="Normal 2 5 7 2 2 2 3" xfId="11618"/>
    <cellStyle name="Normal 2 5 7 2 2 3" xfId="4082"/>
    <cellStyle name="Normal 2 5 7 2 2 3 2" xfId="8564"/>
    <cellStyle name="Normal 2 5 7 2 2 3 2 2" xfId="17594"/>
    <cellStyle name="Normal 2 5 7 2 2 3 3" xfId="13112"/>
    <cellStyle name="Normal 2 5 7 2 2 4" xfId="5576"/>
    <cellStyle name="Normal 2 5 7 2 2 4 2" xfId="14606"/>
    <cellStyle name="Normal 2 5 7 2 2 5" xfId="10124"/>
    <cellStyle name="Normal 2 5 7 2 3" xfId="1845"/>
    <cellStyle name="Normal 2 5 7 2 3 2" xfId="6327"/>
    <cellStyle name="Normal 2 5 7 2 3 2 2" xfId="15357"/>
    <cellStyle name="Normal 2 5 7 2 3 3" xfId="10875"/>
    <cellStyle name="Normal 2 5 7 2 4" xfId="3339"/>
    <cellStyle name="Normal 2 5 7 2 4 2" xfId="7821"/>
    <cellStyle name="Normal 2 5 7 2 4 2 2" xfId="16851"/>
    <cellStyle name="Normal 2 5 7 2 4 3" xfId="12369"/>
    <cellStyle name="Normal 2 5 7 2 5" xfId="4833"/>
    <cellStyle name="Normal 2 5 7 2 5 2" xfId="13863"/>
    <cellStyle name="Normal 2 5 7 2 6" xfId="9381"/>
    <cellStyle name="Normal 2 5 7 3" xfId="537"/>
    <cellStyle name="Normal 2 5 7 3 2" xfId="1284"/>
    <cellStyle name="Normal 2 5 7 3 2 2" xfId="2778"/>
    <cellStyle name="Normal 2 5 7 3 2 2 2" xfId="7260"/>
    <cellStyle name="Normal 2 5 7 3 2 2 2 2" xfId="16290"/>
    <cellStyle name="Normal 2 5 7 3 2 2 3" xfId="11808"/>
    <cellStyle name="Normal 2 5 7 3 2 3" xfId="4272"/>
    <cellStyle name="Normal 2 5 7 3 2 3 2" xfId="8754"/>
    <cellStyle name="Normal 2 5 7 3 2 3 2 2" xfId="17784"/>
    <cellStyle name="Normal 2 5 7 3 2 3 3" xfId="13302"/>
    <cellStyle name="Normal 2 5 7 3 2 4" xfId="5766"/>
    <cellStyle name="Normal 2 5 7 3 2 4 2" xfId="14796"/>
    <cellStyle name="Normal 2 5 7 3 2 5" xfId="10314"/>
    <cellStyle name="Normal 2 5 7 3 3" xfId="2031"/>
    <cellStyle name="Normal 2 5 7 3 3 2" xfId="6513"/>
    <cellStyle name="Normal 2 5 7 3 3 2 2" xfId="15543"/>
    <cellStyle name="Normal 2 5 7 3 3 3" xfId="11061"/>
    <cellStyle name="Normal 2 5 7 3 4" xfId="3525"/>
    <cellStyle name="Normal 2 5 7 3 4 2" xfId="8007"/>
    <cellStyle name="Normal 2 5 7 3 4 2 2" xfId="17037"/>
    <cellStyle name="Normal 2 5 7 3 4 3" xfId="12555"/>
    <cellStyle name="Normal 2 5 7 3 5" xfId="5019"/>
    <cellStyle name="Normal 2 5 7 3 5 2" xfId="14049"/>
    <cellStyle name="Normal 2 5 7 3 6" xfId="9567"/>
    <cellStyle name="Normal 2 5 7 4" xfId="723"/>
    <cellStyle name="Normal 2 5 7 4 2" xfId="1470"/>
    <cellStyle name="Normal 2 5 7 4 2 2" xfId="2964"/>
    <cellStyle name="Normal 2 5 7 4 2 2 2" xfId="7446"/>
    <cellStyle name="Normal 2 5 7 4 2 2 2 2" xfId="16476"/>
    <cellStyle name="Normal 2 5 7 4 2 2 3" xfId="11994"/>
    <cellStyle name="Normal 2 5 7 4 2 3" xfId="4458"/>
    <cellStyle name="Normal 2 5 7 4 2 3 2" xfId="8940"/>
    <cellStyle name="Normal 2 5 7 4 2 3 2 2" xfId="17970"/>
    <cellStyle name="Normal 2 5 7 4 2 3 3" xfId="13488"/>
    <cellStyle name="Normal 2 5 7 4 2 4" xfId="5952"/>
    <cellStyle name="Normal 2 5 7 4 2 4 2" xfId="14982"/>
    <cellStyle name="Normal 2 5 7 4 2 5" xfId="10500"/>
    <cellStyle name="Normal 2 5 7 4 3" xfId="2217"/>
    <cellStyle name="Normal 2 5 7 4 3 2" xfId="6699"/>
    <cellStyle name="Normal 2 5 7 4 3 2 2" xfId="15729"/>
    <cellStyle name="Normal 2 5 7 4 3 3" xfId="11247"/>
    <cellStyle name="Normal 2 5 7 4 4" xfId="3711"/>
    <cellStyle name="Normal 2 5 7 4 4 2" xfId="8193"/>
    <cellStyle name="Normal 2 5 7 4 4 2 2" xfId="17223"/>
    <cellStyle name="Normal 2 5 7 4 4 3" xfId="12741"/>
    <cellStyle name="Normal 2 5 7 4 5" xfId="5205"/>
    <cellStyle name="Normal 2 5 7 4 5 2" xfId="14235"/>
    <cellStyle name="Normal 2 5 7 4 6" xfId="9753"/>
    <cellStyle name="Normal 2 5 7 5" xfId="910"/>
    <cellStyle name="Normal 2 5 7 5 2" xfId="2404"/>
    <cellStyle name="Normal 2 5 7 5 2 2" xfId="6886"/>
    <cellStyle name="Normal 2 5 7 5 2 2 2" xfId="15916"/>
    <cellStyle name="Normal 2 5 7 5 2 3" xfId="11434"/>
    <cellStyle name="Normal 2 5 7 5 3" xfId="3898"/>
    <cellStyle name="Normal 2 5 7 5 3 2" xfId="8380"/>
    <cellStyle name="Normal 2 5 7 5 3 2 2" xfId="17410"/>
    <cellStyle name="Normal 2 5 7 5 3 3" xfId="12928"/>
    <cellStyle name="Normal 2 5 7 5 4" xfId="5392"/>
    <cellStyle name="Normal 2 5 7 5 4 2" xfId="14422"/>
    <cellStyle name="Normal 2 5 7 5 5" xfId="9940"/>
    <cellStyle name="Normal 2 5 7 6" xfId="1659"/>
    <cellStyle name="Normal 2 5 7 6 2" xfId="6141"/>
    <cellStyle name="Normal 2 5 7 6 2 2" xfId="15171"/>
    <cellStyle name="Normal 2 5 7 6 3" xfId="10689"/>
    <cellStyle name="Normal 2 5 7 7" xfId="3153"/>
    <cellStyle name="Normal 2 5 7 7 2" xfId="7635"/>
    <cellStyle name="Normal 2 5 7 7 2 2" xfId="16665"/>
    <cellStyle name="Normal 2 5 7 7 3" xfId="12183"/>
    <cellStyle name="Normal 2 5 7 8" xfId="4647"/>
    <cellStyle name="Normal 2 5 7 8 2" xfId="13677"/>
    <cellStyle name="Normal 2 5 7 9" xfId="9195"/>
    <cellStyle name="Normal 2 5 8" xfId="188"/>
    <cellStyle name="Normal 2 5 8 2" xfId="374"/>
    <cellStyle name="Normal 2 5 8 2 2" xfId="1117"/>
    <cellStyle name="Normal 2 5 8 2 2 2" xfId="2611"/>
    <cellStyle name="Normal 2 5 8 2 2 2 2" xfId="7093"/>
    <cellStyle name="Normal 2 5 8 2 2 2 2 2" xfId="16123"/>
    <cellStyle name="Normal 2 5 8 2 2 2 3" xfId="11641"/>
    <cellStyle name="Normal 2 5 8 2 2 3" xfId="4105"/>
    <cellStyle name="Normal 2 5 8 2 2 3 2" xfId="8587"/>
    <cellStyle name="Normal 2 5 8 2 2 3 2 2" xfId="17617"/>
    <cellStyle name="Normal 2 5 8 2 2 3 3" xfId="13135"/>
    <cellStyle name="Normal 2 5 8 2 2 4" xfId="5599"/>
    <cellStyle name="Normal 2 5 8 2 2 4 2" xfId="14629"/>
    <cellStyle name="Normal 2 5 8 2 2 5" xfId="10147"/>
    <cellStyle name="Normal 2 5 8 2 3" xfId="1868"/>
    <cellStyle name="Normal 2 5 8 2 3 2" xfId="6350"/>
    <cellStyle name="Normal 2 5 8 2 3 2 2" xfId="15380"/>
    <cellStyle name="Normal 2 5 8 2 3 3" xfId="10898"/>
    <cellStyle name="Normal 2 5 8 2 4" xfId="3362"/>
    <cellStyle name="Normal 2 5 8 2 4 2" xfId="7844"/>
    <cellStyle name="Normal 2 5 8 2 4 2 2" xfId="16874"/>
    <cellStyle name="Normal 2 5 8 2 4 3" xfId="12392"/>
    <cellStyle name="Normal 2 5 8 2 5" xfId="4856"/>
    <cellStyle name="Normal 2 5 8 2 5 2" xfId="13886"/>
    <cellStyle name="Normal 2 5 8 2 6" xfId="9404"/>
    <cellStyle name="Normal 2 5 8 3" xfId="560"/>
    <cellStyle name="Normal 2 5 8 3 2" xfId="1307"/>
    <cellStyle name="Normal 2 5 8 3 2 2" xfId="2801"/>
    <cellStyle name="Normal 2 5 8 3 2 2 2" xfId="7283"/>
    <cellStyle name="Normal 2 5 8 3 2 2 2 2" xfId="16313"/>
    <cellStyle name="Normal 2 5 8 3 2 2 3" xfId="11831"/>
    <cellStyle name="Normal 2 5 8 3 2 3" xfId="4295"/>
    <cellStyle name="Normal 2 5 8 3 2 3 2" xfId="8777"/>
    <cellStyle name="Normal 2 5 8 3 2 3 2 2" xfId="17807"/>
    <cellStyle name="Normal 2 5 8 3 2 3 3" xfId="13325"/>
    <cellStyle name="Normal 2 5 8 3 2 4" xfId="5789"/>
    <cellStyle name="Normal 2 5 8 3 2 4 2" xfId="14819"/>
    <cellStyle name="Normal 2 5 8 3 2 5" xfId="10337"/>
    <cellStyle name="Normal 2 5 8 3 3" xfId="2054"/>
    <cellStyle name="Normal 2 5 8 3 3 2" xfId="6536"/>
    <cellStyle name="Normal 2 5 8 3 3 2 2" xfId="15566"/>
    <cellStyle name="Normal 2 5 8 3 3 3" xfId="11084"/>
    <cellStyle name="Normal 2 5 8 3 4" xfId="3548"/>
    <cellStyle name="Normal 2 5 8 3 4 2" xfId="8030"/>
    <cellStyle name="Normal 2 5 8 3 4 2 2" xfId="17060"/>
    <cellStyle name="Normal 2 5 8 3 4 3" xfId="12578"/>
    <cellStyle name="Normal 2 5 8 3 5" xfId="5042"/>
    <cellStyle name="Normal 2 5 8 3 5 2" xfId="14072"/>
    <cellStyle name="Normal 2 5 8 3 6" xfId="9590"/>
    <cellStyle name="Normal 2 5 8 4" xfId="746"/>
    <cellStyle name="Normal 2 5 8 4 2" xfId="1493"/>
    <cellStyle name="Normal 2 5 8 4 2 2" xfId="2987"/>
    <cellStyle name="Normal 2 5 8 4 2 2 2" xfId="7469"/>
    <cellStyle name="Normal 2 5 8 4 2 2 2 2" xfId="16499"/>
    <cellStyle name="Normal 2 5 8 4 2 2 3" xfId="12017"/>
    <cellStyle name="Normal 2 5 8 4 2 3" xfId="4481"/>
    <cellStyle name="Normal 2 5 8 4 2 3 2" xfId="8963"/>
    <cellStyle name="Normal 2 5 8 4 2 3 2 2" xfId="17993"/>
    <cellStyle name="Normal 2 5 8 4 2 3 3" xfId="13511"/>
    <cellStyle name="Normal 2 5 8 4 2 4" xfId="5975"/>
    <cellStyle name="Normal 2 5 8 4 2 4 2" xfId="15005"/>
    <cellStyle name="Normal 2 5 8 4 2 5" xfId="10523"/>
    <cellStyle name="Normal 2 5 8 4 3" xfId="2240"/>
    <cellStyle name="Normal 2 5 8 4 3 2" xfId="6722"/>
    <cellStyle name="Normal 2 5 8 4 3 2 2" xfId="15752"/>
    <cellStyle name="Normal 2 5 8 4 3 3" xfId="11270"/>
    <cellStyle name="Normal 2 5 8 4 4" xfId="3734"/>
    <cellStyle name="Normal 2 5 8 4 4 2" xfId="8216"/>
    <cellStyle name="Normal 2 5 8 4 4 2 2" xfId="17246"/>
    <cellStyle name="Normal 2 5 8 4 4 3" xfId="12764"/>
    <cellStyle name="Normal 2 5 8 4 5" xfId="5228"/>
    <cellStyle name="Normal 2 5 8 4 5 2" xfId="14258"/>
    <cellStyle name="Normal 2 5 8 4 6" xfId="9776"/>
    <cellStyle name="Normal 2 5 8 5" xfId="933"/>
    <cellStyle name="Normal 2 5 8 5 2" xfId="2427"/>
    <cellStyle name="Normal 2 5 8 5 2 2" xfId="6909"/>
    <cellStyle name="Normal 2 5 8 5 2 2 2" xfId="15939"/>
    <cellStyle name="Normal 2 5 8 5 2 3" xfId="11457"/>
    <cellStyle name="Normal 2 5 8 5 3" xfId="3921"/>
    <cellStyle name="Normal 2 5 8 5 3 2" xfId="8403"/>
    <cellStyle name="Normal 2 5 8 5 3 2 2" xfId="17433"/>
    <cellStyle name="Normal 2 5 8 5 3 3" xfId="12951"/>
    <cellStyle name="Normal 2 5 8 5 4" xfId="5415"/>
    <cellStyle name="Normal 2 5 8 5 4 2" xfId="14445"/>
    <cellStyle name="Normal 2 5 8 5 5" xfId="9963"/>
    <cellStyle name="Normal 2 5 8 6" xfId="1682"/>
    <cellStyle name="Normal 2 5 8 6 2" xfId="6164"/>
    <cellStyle name="Normal 2 5 8 6 2 2" xfId="15194"/>
    <cellStyle name="Normal 2 5 8 6 3" xfId="10712"/>
    <cellStyle name="Normal 2 5 8 7" xfId="3176"/>
    <cellStyle name="Normal 2 5 8 7 2" xfId="7658"/>
    <cellStyle name="Normal 2 5 8 7 2 2" xfId="16688"/>
    <cellStyle name="Normal 2 5 8 7 3" xfId="12206"/>
    <cellStyle name="Normal 2 5 8 8" xfId="4670"/>
    <cellStyle name="Normal 2 5 8 8 2" xfId="13700"/>
    <cellStyle name="Normal 2 5 8 9" xfId="9218"/>
    <cellStyle name="Normal 2 5 9" xfId="211"/>
    <cellStyle name="Normal 2 5 9 2" xfId="956"/>
    <cellStyle name="Normal 2 5 9 2 2" xfId="2450"/>
    <cellStyle name="Normal 2 5 9 2 2 2" xfId="6932"/>
    <cellStyle name="Normal 2 5 9 2 2 2 2" xfId="15962"/>
    <cellStyle name="Normal 2 5 9 2 2 3" xfId="11480"/>
    <cellStyle name="Normal 2 5 9 2 3" xfId="3944"/>
    <cellStyle name="Normal 2 5 9 2 3 2" xfId="8426"/>
    <cellStyle name="Normal 2 5 9 2 3 2 2" xfId="17456"/>
    <cellStyle name="Normal 2 5 9 2 3 3" xfId="12974"/>
    <cellStyle name="Normal 2 5 9 2 4" xfId="5438"/>
    <cellStyle name="Normal 2 5 9 2 4 2" xfId="14468"/>
    <cellStyle name="Normal 2 5 9 2 5" xfId="9986"/>
    <cellStyle name="Normal 2 5 9 3" xfId="1705"/>
    <cellStyle name="Normal 2 5 9 3 2" xfId="6187"/>
    <cellStyle name="Normal 2 5 9 3 2 2" xfId="15217"/>
    <cellStyle name="Normal 2 5 9 3 3" xfId="10735"/>
    <cellStyle name="Normal 2 5 9 4" xfId="3199"/>
    <cellStyle name="Normal 2 5 9 4 2" xfId="7681"/>
    <cellStyle name="Normal 2 5 9 4 2 2" xfId="16711"/>
    <cellStyle name="Normal 2 5 9 4 3" xfId="12229"/>
    <cellStyle name="Normal 2 5 9 5" xfId="4693"/>
    <cellStyle name="Normal 2 5 9 5 2" xfId="13723"/>
    <cellStyle name="Normal 2 5 9 6" xfId="9241"/>
    <cellStyle name="Normal 2 6" xfId="30"/>
    <cellStyle name="Normal 2 6 2" xfId="216"/>
    <cellStyle name="Normal 2 6 2 2" xfId="961"/>
    <cellStyle name="Normal 2 6 2 2 2" xfId="2455"/>
    <cellStyle name="Normal 2 6 2 2 2 2" xfId="6937"/>
    <cellStyle name="Normal 2 6 2 2 2 2 2" xfId="15967"/>
    <cellStyle name="Normal 2 6 2 2 2 3" xfId="11485"/>
    <cellStyle name="Normal 2 6 2 2 3" xfId="3949"/>
    <cellStyle name="Normal 2 6 2 2 3 2" xfId="8431"/>
    <cellStyle name="Normal 2 6 2 2 3 2 2" xfId="17461"/>
    <cellStyle name="Normal 2 6 2 2 3 3" xfId="12979"/>
    <cellStyle name="Normal 2 6 2 2 4" xfId="5443"/>
    <cellStyle name="Normal 2 6 2 2 4 2" xfId="14473"/>
    <cellStyle name="Normal 2 6 2 2 5" xfId="9991"/>
    <cellStyle name="Normal 2 6 2 3" xfId="1710"/>
    <cellStyle name="Normal 2 6 2 3 2" xfId="6192"/>
    <cellStyle name="Normal 2 6 2 3 2 2" xfId="15222"/>
    <cellStyle name="Normal 2 6 2 3 3" xfId="10740"/>
    <cellStyle name="Normal 2 6 2 4" xfId="3204"/>
    <cellStyle name="Normal 2 6 2 4 2" xfId="7686"/>
    <cellStyle name="Normal 2 6 2 4 2 2" xfId="16716"/>
    <cellStyle name="Normal 2 6 2 4 3" xfId="12234"/>
    <cellStyle name="Normal 2 6 2 5" xfId="4698"/>
    <cellStyle name="Normal 2 6 2 5 2" xfId="13728"/>
    <cellStyle name="Normal 2 6 2 6" xfId="9246"/>
    <cellStyle name="Normal 2 6 3" xfId="402"/>
    <cellStyle name="Normal 2 6 3 2" xfId="1149"/>
    <cellStyle name="Normal 2 6 3 2 2" xfId="2643"/>
    <cellStyle name="Normal 2 6 3 2 2 2" xfId="7125"/>
    <cellStyle name="Normal 2 6 3 2 2 2 2" xfId="16155"/>
    <cellStyle name="Normal 2 6 3 2 2 3" xfId="11673"/>
    <cellStyle name="Normal 2 6 3 2 3" xfId="4137"/>
    <cellStyle name="Normal 2 6 3 2 3 2" xfId="8619"/>
    <cellStyle name="Normal 2 6 3 2 3 2 2" xfId="17649"/>
    <cellStyle name="Normal 2 6 3 2 3 3" xfId="13167"/>
    <cellStyle name="Normal 2 6 3 2 4" xfId="5631"/>
    <cellStyle name="Normal 2 6 3 2 4 2" xfId="14661"/>
    <cellStyle name="Normal 2 6 3 2 5" xfId="10179"/>
    <cellStyle name="Normal 2 6 3 3" xfId="1896"/>
    <cellStyle name="Normal 2 6 3 3 2" xfId="6378"/>
    <cellStyle name="Normal 2 6 3 3 2 2" xfId="15408"/>
    <cellStyle name="Normal 2 6 3 3 3" xfId="10926"/>
    <cellStyle name="Normal 2 6 3 4" xfId="3390"/>
    <cellStyle name="Normal 2 6 3 4 2" xfId="7872"/>
    <cellStyle name="Normal 2 6 3 4 2 2" xfId="16902"/>
    <cellStyle name="Normal 2 6 3 4 3" xfId="12420"/>
    <cellStyle name="Normal 2 6 3 5" xfId="4884"/>
    <cellStyle name="Normal 2 6 3 5 2" xfId="13914"/>
    <cellStyle name="Normal 2 6 3 6" xfId="9432"/>
    <cellStyle name="Normal 2 6 4" xfId="588"/>
    <cellStyle name="Normal 2 6 4 2" xfId="1335"/>
    <cellStyle name="Normal 2 6 4 2 2" xfId="2829"/>
    <cellStyle name="Normal 2 6 4 2 2 2" xfId="7311"/>
    <cellStyle name="Normal 2 6 4 2 2 2 2" xfId="16341"/>
    <cellStyle name="Normal 2 6 4 2 2 3" xfId="11859"/>
    <cellStyle name="Normal 2 6 4 2 3" xfId="4323"/>
    <cellStyle name="Normal 2 6 4 2 3 2" xfId="8805"/>
    <cellStyle name="Normal 2 6 4 2 3 2 2" xfId="17835"/>
    <cellStyle name="Normal 2 6 4 2 3 3" xfId="13353"/>
    <cellStyle name="Normal 2 6 4 2 4" xfId="5817"/>
    <cellStyle name="Normal 2 6 4 2 4 2" xfId="14847"/>
    <cellStyle name="Normal 2 6 4 2 5" xfId="10365"/>
    <cellStyle name="Normal 2 6 4 3" xfId="2082"/>
    <cellStyle name="Normal 2 6 4 3 2" xfId="6564"/>
    <cellStyle name="Normal 2 6 4 3 2 2" xfId="15594"/>
    <cellStyle name="Normal 2 6 4 3 3" xfId="11112"/>
    <cellStyle name="Normal 2 6 4 4" xfId="3576"/>
    <cellStyle name="Normal 2 6 4 4 2" xfId="8058"/>
    <cellStyle name="Normal 2 6 4 4 2 2" xfId="17088"/>
    <cellStyle name="Normal 2 6 4 4 3" xfId="12606"/>
    <cellStyle name="Normal 2 6 4 5" xfId="5070"/>
    <cellStyle name="Normal 2 6 4 5 2" xfId="14100"/>
    <cellStyle name="Normal 2 6 4 6" xfId="9618"/>
    <cellStyle name="Normal 2 6 5" xfId="775"/>
    <cellStyle name="Normal 2 6 5 2" xfId="2269"/>
    <cellStyle name="Normal 2 6 5 2 2" xfId="6751"/>
    <cellStyle name="Normal 2 6 5 2 2 2" xfId="15781"/>
    <cellStyle name="Normal 2 6 5 2 3" xfId="11299"/>
    <cellStyle name="Normal 2 6 5 3" xfId="3763"/>
    <cellStyle name="Normal 2 6 5 3 2" xfId="8245"/>
    <cellStyle name="Normal 2 6 5 3 2 2" xfId="17275"/>
    <cellStyle name="Normal 2 6 5 3 3" xfId="12793"/>
    <cellStyle name="Normal 2 6 5 4" xfId="5257"/>
    <cellStyle name="Normal 2 6 5 4 2" xfId="14287"/>
    <cellStyle name="Normal 2 6 5 5" xfId="9805"/>
    <cellStyle name="Normal 2 6 6" xfId="1524"/>
    <cellStyle name="Normal 2 6 6 2" xfId="6006"/>
    <cellStyle name="Normal 2 6 6 2 2" xfId="15036"/>
    <cellStyle name="Normal 2 6 6 3" xfId="10554"/>
    <cellStyle name="Normal 2 6 7" xfId="3018"/>
    <cellStyle name="Normal 2 6 7 2" xfId="7500"/>
    <cellStyle name="Normal 2 6 7 2 2" xfId="16530"/>
    <cellStyle name="Normal 2 6 7 3" xfId="12048"/>
    <cellStyle name="Normal 2 6 8" xfId="4512"/>
    <cellStyle name="Normal 2 6 8 2" xfId="13542"/>
    <cellStyle name="Normal 2 6 9" xfId="9060"/>
    <cellStyle name="Normal 2 7" xfId="53"/>
    <cellStyle name="Normal 2 7 2" xfId="239"/>
    <cellStyle name="Normal 2 7 2 2" xfId="984"/>
    <cellStyle name="Normal 2 7 2 2 2" xfId="2478"/>
    <cellStyle name="Normal 2 7 2 2 2 2" xfId="6960"/>
    <cellStyle name="Normal 2 7 2 2 2 2 2" xfId="15990"/>
    <cellStyle name="Normal 2 7 2 2 2 3" xfId="11508"/>
    <cellStyle name="Normal 2 7 2 2 3" xfId="3972"/>
    <cellStyle name="Normal 2 7 2 2 3 2" xfId="8454"/>
    <cellStyle name="Normal 2 7 2 2 3 2 2" xfId="17484"/>
    <cellStyle name="Normal 2 7 2 2 3 3" xfId="13002"/>
    <cellStyle name="Normal 2 7 2 2 4" xfId="5466"/>
    <cellStyle name="Normal 2 7 2 2 4 2" xfId="14496"/>
    <cellStyle name="Normal 2 7 2 2 5" xfId="10014"/>
    <cellStyle name="Normal 2 7 2 3" xfId="1733"/>
    <cellStyle name="Normal 2 7 2 3 2" xfId="6215"/>
    <cellStyle name="Normal 2 7 2 3 2 2" xfId="15245"/>
    <cellStyle name="Normal 2 7 2 3 3" xfId="10763"/>
    <cellStyle name="Normal 2 7 2 4" xfId="3227"/>
    <cellStyle name="Normal 2 7 2 4 2" xfId="7709"/>
    <cellStyle name="Normal 2 7 2 4 2 2" xfId="16739"/>
    <cellStyle name="Normal 2 7 2 4 3" xfId="12257"/>
    <cellStyle name="Normal 2 7 2 5" xfId="4721"/>
    <cellStyle name="Normal 2 7 2 5 2" xfId="13751"/>
    <cellStyle name="Normal 2 7 2 6" xfId="9269"/>
    <cellStyle name="Normal 2 7 3" xfId="425"/>
    <cellStyle name="Normal 2 7 3 2" xfId="1172"/>
    <cellStyle name="Normal 2 7 3 2 2" xfId="2666"/>
    <cellStyle name="Normal 2 7 3 2 2 2" xfId="7148"/>
    <cellStyle name="Normal 2 7 3 2 2 2 2" xfId="16178"/>
    <cellStyle name="Normal 2 7 3 2 2 3" xfId="11696"/>
    <cellStyle name="Normal 2 7 3 2 3" xfId="4160"/>
    <cellStyle name="Normal 2 7 3 2 3 2" xfId="8642"/>
    <cellStyle name="Normal 2 7 3 2 3 2 2" xfId="17672"/>
    <cellStyle name="Normal 2 7 3 2 3 3" xfId="13190"/>
    <cellStyle name="Normal 2 7 3 2 4" xfId="5654"/>
    <cellStyle name="Normal 2 7 3 2 4 2" xfId="14684"/>
    <cellStyle name="Normal 2 7 3 2 5" xfId="10202"/>
    <cellStyle name="Normal 2 7 3 3" xfId="1919"/>
    <cellStyle name="Normal 2 7 3 3 2" xfId="6401"/>
    <cellStyle name="Normal 2 7 3 3 2 2" xfId="15431"/>
    <cellStyle name="Normal 2 7 3 3 3" xfId="10949"/>
    <cellStyle name="Normal 2 7 3 4" xfId="3413"/>
    <cellStyle name="Normal 2 7 3 4 2" xfId="7895"/>
    <cellStyle name="Normal 2 7 3 4 2 2" xfId="16925"/>
    <cellStyle name="Normal 2 7 3 4 3" xfId="12443"/>
    <cellStyle name="Normal 2 7 3 5" xfId="4907"/>
    <cellStyle name="Normal 2 7 3 5 2" xfId="13937"/>
    <cellStyle name="Normal 2 7 3 6" xfId="9455"/>
    <cellStyle name="Normal 2 7 4" xfId="611"/>
    <cellStyle name="Normal 2 7 4 2" xfId="1358"/>
    <cellStyle name="Normal 2 7 4 2 2" xfId="2852"/>
    <cellStyle name="Normal 2 7 4 2 2 2" xfId="7334"/>
    <cellStyle name="Normal 2 7 4 2 2 2 2" xfId="16364"/>
    <cellStyle name="Normal 2 7 4 2 2 3" xfId="11882"/>
    <cellStyle name="Normal 2 7 4 2 3" xfId="4346"/>
    <cellStyle name="Normal 2 7 4 2 3 2" xfId="8828"/>
    <cellStyle name="Normal 2 7 4 2 3 2 2" xfId="17858"/>
    <cellStyle name="Normal 2 7 4 2 3 3" xfId="13376"/>
    <cellStyle name="Normal 2 7 4 2 4" xfId="5840"/>
    <cellStyle name="Normal 2 7 4 2 4 2" xfId="14870"/>
    <cellStyle name="Normal 2 7 4 2 5" xfId="10388"/>
    <cellStyle name="Normal 2 7 4 3" xfId="2105"/>
    <cellStyle name="Normal 2 7 4 3 2" xfId="6587"/>
    <cellStyle name="Normal 2 7 4 3 2 2" xfId="15617"/>
    <cellStyle name="Normal 2 7 4 3 3" xfId="11135"/>
    <cellStyle name="Normal 2 7 4 4" xfId="3599"/>
    <cellStyle name="Normal 2 7 4 4 2" xfId="8081"/>
    <cellStyle name="Normal 2 7 4 4 2 2" xfId="17111"/>
    <cellStyle name="Normal 2 7 4 4 3" xfId="12629"/>
    <cellStyle name="Normal 2 7 4 5" xfId="5093"/>
    <cellStyle name="Normal 2 7 4 5 2" xfId="14123"/>
    <cellStyle name="Normal 2 7 4 6" xfId="9641"/>
    <cellStyle name="Normal 2 7 5" xfId="798"/>
    <cellStyle name="Normal 2 7 5 2" xfId="2292"/>
    <cellStyle name="Normal 2 7 5 2 2" xfId="6774"/>
    <cellStyle name="Normal 2 7 5 2 2 2" xfId="15804"/>
    <cellStyle name="Normal 2 7 5 2 3" xfId="11322"/>
    <cellStyle name="Normal 2 7 5 3" xfId="3786"/>
    <cellStyle name="Normal 2 7 5 3 2" xfId="8268"/>
    <cellStyle name="Normal 2 7 5 3 2 2" xfId="17298"/>
    <cellStyle name="Normal 2 7 5 3 3" xfId="12816"/>
    <cellStyle name="Normal 2 7 5 4" xfId="5280"/>
    <cellStyle name="Normal 2 7 5 4 2" xfId="14310"/>
    <cellStyle name="Normal 2 7 5 5" xfId="9828"/>
    <cellStyle name="Normal 2 7 6" xfId="1547"/>
    <cellStyle name="Normal 2 7 6 2" xfId="6029"/>
    <cellStyle name="Normal 2 7 6 2 2" xfId="15059"/>
    <cellStyle name="Normal 2 7 6 3" xfId="10577"/>
    <cellStyle name="Normal 2 7 7" xfId="3041"/>
    <cellStyle name="Normal 2 7 7 2" xfId="7523"/>
    <cellStyle name="Normal 2 7 7 2 2" xfId="16553"/>
    <cellStyle name="Normal 2 7 7 3" xfId="12071"/>
    <cellStyle name="Normal 2 7 8" xfId="4535"/>
    <cellStyle name="Normal 2 7 8 2" xfId="13565"/>
    <cellStyle name="Normal 2 7 9" xfId="9083"/>
    <cellStyle name="Normal 2 8" xfId="77"/>
    <cellStyle name="Normal 2 8 2" xfId="263"/>
    <cellStyle name="Normal 2 8 2 2" xfId="1007"/>
    <cellStyle name="Normal 2 8 2 2 2" xfId="2501"/>
    <cellStyle name="Normal 2 8 2 2 2 2" xfId="6983"/>
    <cellStyle name="Normal 2 8 2 2 2 2 2" xfId="16013"/>
    <cellStyle name="Normal 2 8 2 2 2 3" xfId="11531"/>
    <cellStyle name="Normal 2 8 2 2 3" xfId="3995"/>
    <cellStyle name="Normal 2 8 2 2 3 2" xfId="8477"/>
    <cellStyle name="Normal 2 8 2 2 3 2 2" xfId="17507"/>
    <cellStyle name="Normal 2 8 2 2 3 3" xfId="13025"/>
    <cellStyle name="Normal 2 8 2 2 4" xfId="5489"/>
    <cellStyle name="Normal 2 8 2 2 4 2" xfId="14519"/>
    <cellStyle name="Normal 2 8 2 2 5" xfId="10037"/>
    <cellStyle name="Normal 2 8 2 3" xfId="1757"/>
    <cellStyle name="Normal 2 8 2 3 2" xfId="6239"/>
    <cellStyle name="Normal 2 8 2 3 2 2" xfId="15269"/>
    <cellStyle name="Normal 2 8 2 3 3" xfId="10787"/>
    <cellStyle name="Normal 2 8 2 4" xfId="3251"/>
    <cellStyle name="Normal 2 8 2 4 2" xfId="7733"/>
    <cellStyle name="Normal 2 8 2 4 2 2" xfId="16763"/>
    <cellStyle name="Normal 2 8 2 4 3" xfId="12281"/>
    <cellStyle name="Normal 2 8 2 5" xfId="4745"/>
    <cellStyle name="Normal 2 8 2 5 2" xfId="13775"/>
    <cellStyle name="Normal 2 8 2 6" xfId="9293"/>
    <cellStyle name="Normal 2 8 3" xfId="449"/>
    <cellStyle name="Normal 2 8 3 2" xfId="1196"/>
    <cellStyle name="Normal 2 8 3 2 2" xfId="2690"/>
    <cellStyle name="Normal 2 8 3 2 2 2" xfId="7172"/>
    <cellStyle name="Normal 2 8 3 2 2 2 2" xfId="16202"/>
    <cellStyle name="Normal 2 8 3 2 2 3" xfId="11720"/>
    <cellStyle name="Normal 2 8 3 2 3" xfId="4184"/>
    <cellStyle name="Normal 2 8 3 2 3 2" xfId="8666"/>
    <cellStyle name="Normal 2 8 3 2 3 2 2" xfId="17696"/>
    <cellStyle name="Normal 2 8 3 2 3 3" xfId="13214"/>
    <cellStyle name="Normal 2 8 3 2 4" xfId="5678"/>
    <cellStyle name="Normal 2 8 3 2 4 2" xfId="14708"/>
    <cellStyle name="Normal 2 8 3 2 5" xfId="10226"/>
    <cellStyle name="Normal 2 8 3 3" xfId="1943"/>
    <cellStyle name="Normal 2 8 3 3 2" xfId="6425"/>
    <cellStyle name="Normal 2 8 3 3 2 2" xfId="15455"/>
    <cellStyle name="Normal 2 8 3 3 3" xfId="10973"/>
    <cellStyle name="Normal 2 8 3 4" xfId="3437"/>
    <cellStyle name="Normal 2 8 3 4 2" xfId="7919"/>
    <cellStyle name="Normal 2 8 3 4 2 2" xfId="16949"/>
    <cellStyle name="Normal 2 8 3 4 3" xfId="12467"/>
    <cellStyle name="Normal 2 8 3 5" xfId="4931"/>
    <cellStyle name="Normal 2 8 3 5 2" xfId="13961"/>
    <cellStyle name="Normal 2 8 3 6" xfId="9479"/>
    <cellStyle name="Normal 2 8 4" xfId="635"/>
    <cellStyle name="Normal 2 8 4 2" xfId="1382"/>
    <cellStyle name="Normal 2 8 4 2 2" xfId="2876"/>
    <cellStyle name="Normal 2 8 4 2 2 2" xfId="7358"/>
    <cellStyle name="Normal 2 8 4 2 2 2 2" xfId="16388"/>
    <cellStyle name="Normal 2 8 4 2 2 3" xfId="11906"/>
    <cellStyle name="Normal 2 8 4 2 3" xfId="4370"/>
    <cellStyle name="Normal 2 8 4 2 3 2" xfId="8852"/>
    <cellStyle name="Normal 2 8 4 2 3 2 2" xfId="17882"/>
    <cellStyle name="Normal 2 8 4 2 3 3" xfId="13400"/>
    <cellStyle name="Normal 2 8 4 2 4" xfId="5864"/>
    <cellStyle name="Normal 2 8 4 2 4 2" xfId="14894"/>
    <cellStyle name="Normal 2 8 4 2 5" xfId="10412"/>
    <cellStyle name="Normal 2 8 4 3" xfId="2129"/>
    <cellStyle name="Normal 2 8 4 3 2" xfId="6611"/>
    <cellStyle name="Normal 2 8 4 3 2 2" xfId="15641"/>
    <cellStyle name="Normal 2 8 4 3 3" xfId="11159"/>
    <cellStyle name="Normal 2 8 4 4" xfId="3623"/>
    <cellStyle name="Normal 2 8 4 4 2" xfId="8105"/>
    <cellStyle name="Normal 2 8 4 4 2 2" xfId="17135"/>
    <cellStyle name="Normal 2 8 4 4 3" xfId="12653"/>
    <cellStyle name="Normal 2 8 4 5" xfId="5117"/>
    <cellStyle name="Normal 2 8 4 5 2" xfId="14147"/>
    <cellStyle name="Normal 2 8 4 6" xfId="9665"/>
    <cellStyle name="Normal 2 8 5" xfId="822"/>
    <cellStyle name="Normal 2 8 5 2" xfId="2316"/>
    <cellStyle name="Normal 2 8 5 2 2" xfId="6798"/>
    <cellStyle name="Normal 2 8 5 2 2 2" xfId="15828"/>
    <cellStyle name="Normal 2 8 5 2 3" xfId="11346"/>
    <cellStyle name="Normal 2 8 5 3" xfId="3810"/>
    <cellStyle name="Normal 2 8 5 3 2" xfId="8292"/>
    <cellStyle name="Normal 2 8 5 3 2 2" xfId="17322"/>
    <cellStyle name="Normal 2 8 5 3 3" xfId="12840"/>
    <cellStyle name="Normal 2 8 5 4" xfId="5304"/>
    <cellStyle name="Normal 2 8 5 4 2" xfId="14334"/>
    <cellStyle name="Normal 2 8 5 5" xfId="9852"/>
    <cellStyle name="Normal 2 8 6" xfId="1571"/>
    <cellStyle name="Normal 2 8 6 2" xfId="6053"/>
    <cellStyle name="Normal 2 8 6 2 2" xfId="15083"/>
    <cellStyle name="Normal 2 8 6 3" xfId="10601"/>
    <cellStyle name="Normal 2 8 7" xfId="3065"/>
    <cellStyle name="Normal 2 8 7 2" xfId="7547"/>
    <cellStyle name="Normal 2 8 7 2 2" xfId="16577"/>
    <cellStyle name="Normal 2 8 7 3" xfId="12095"/>
    <cellStyle name="Normal 2 8 8" xfId="4559"/>
    <cellStyle name="Normal 2 8 8 2" xfId="13589"/>
    <cellStyle name="Normal 2 8 9" xfId="9107"/>
    <cellStyle name="Normal 2 9" xfId="99"/>
    <cellStyle name="Normal 2 9 2" xfId="285"/>
    <cellStyle name="Normal 2 9 2 2" xfId="1028"/>
    <cellStyle name="Normal 2 9 2 2 2" xfId="2522"/>
    <cellStyle name="Normal 2 9 2 2 2 2" xfId="7004"/>
    <cellStyle name="Normal 2 9 2 2 2 2 2" xfId="16034"/>
    <cellStyle name="Normal 2 9 2 2 2 3" xfId="11552"/>
    <cellStyle name="Normal 2 9 2 2 3" xfId="4016"/>
    <cellStyle name="Normal 2 9 2 2 3 2" xfId="8498"/>
    <cellStyle name="Normal 2 9 2 2 3 2 2" xfId="17528"/>
    <cellStyle name="Normal 2 9 2 2 3 3" xfId="13046"/>
    <cellStyle name="Normal 2 9 2 2 4" xfId="5510"/>
    <cellStyle name="Normal 2 9 2 2 4 2" xfId="14540"/>
    <cellStyle name="Normal 2 9 2 2 5" xfId="10058"/>
    <cellStyle name="Normal 2 9 2 3" xfId="1779"/>
    <cellStyle name="Normal 2 9 2 3 2" xfId="6261"/>
    <cellStyle name="Normal 2 9 2 3 2 2" xfId="15291"/>
    <cellStyle name="Normal 2 9 2 3 3" xfId="10809"/>
    <cellStyle name="Normal 2 9 2 4" xfId="3273"/>
    <cellStyle name="Normal 2 9 2 4 2" xfId="7755"/>
    <cellStyle name="Normal 2 9 2 4 2 2" xfId="16785"/>
    <cellStyle name="Normal 2 9 2 4 3" xfId="12303"/>
    <cellStyle name="Normal 2 9 2 5" xfId="4767"/>
    <cellStyle name="Normal 2 9 2 5 2" xfId="13797"/>
    <cellStyle name="Normal 2 9 2 6" xfId="9315"/>
    <cellStyle name="Normal 2 9 3" xfId="471"/>
    <cellStyle name="Normal 2 9 3 2" xfId="1218"/>
    <cellStyle name="Normal 2 9 3 2 2" xfId="2712"/>
    <cellStyle name="Normal 2 9 3 2 2 2" xfId="7194"/>
    <cellStyle name="Normal 2 9 3 2 2 2 2" xfId="16224"/>
    <cellStyle name="Normal 2 9 3 2 2 3" xfId="11742"/>
    <cellStyle name="Normal 2 9 3 2 3" xfId="4206"/>
    <cellStyle name="Normal 2 9 3 2 3 2" xfId="8688"/>
    <cellStyle name="Normal 2 9 3 2 3 2 2" xfId="17718"/>
    <cellStyle name="Normal 2 9 3 2 3 3" xfId="13236"/>
    <cellStyle name="Normal 2 9 3 2 4" xfId="5700"/>
    <cellStyle name="Normal 2 9 3 2 4 2" xfId="14730"/>
    <cellStyle name="Normal 2 9 3 2 5" xfId="10248"/>
    <cellStyle name="Normal 2 9 3 3" xfId="1965"/>
    <cellStyle name="Normal 2 9 3 3 2" xfId="6447"/>
    <cellStyle name="Normal 2 9 3 3 2 2" xfId="15477"/>
    <cellStyle name="Normal 2 9 3 3 3" xfId="10995"/>
    <cellStyle name="Normal 2 9 3 4" xfId="3459"/>
    <cellStyle name="Normal 2 9 3 4 2" xfId="7941"/>
    <cellStyle name="Normal 2 9 3 4 2 2" xfId="16971"/>
    <cellStyle name="Normal 2 9 3 4 3" xfId="12489"/>
    <cellStyle name="Normal 2 9 3 5" xfId="4953"/>
    <cellStyle name="Normal 2 9 3 5 2" xfId="13983"/>
    <cellStyle name="Normal 2 9 3 6" xfId="9501"/>
    <cellStyle name="Normal 2 9 4" xfId="657"/>
    <cellStyle name="Normal 2 9 4 2" xfId="1404"/>
    <cellStyle name="Normal 2 9 4 2 2" xfId="2898"/>
    <cellStyle name="Normal 2 9 4 2 2 2" xfId="7380"/>
    <cellStyle name="Normal 2 9 4 2 2 2 2" xfId="16410"/>
    <cellStyle name="Normal 2 9 4 2 2 3" xfId="11928"/>
    <cellStyle name="Normal 2 9 4 2 3" xfId="4392"/>
    <cellStyle name="Normal 2 9 4 2 3 2" xfId="8874"/>
    <cellStyle name="Normal 2 9 4 2 3 2 2" xfId="17904"/>
    <cellStyle name="Normal 2 9 4 2 3 3" xfId="13422"/>
    <cellStyle name="Normal 2 9 4 2 4" xfId="5886"/>
    <cellStyle name="Normal 2 9 4 2 4 2" xfId="14916"/>
    <cellStyle name="Normal 2 9 4 2 5" xfId="10434"/>
    <cellStyle name="Normal 2 9 4 3" xfId="2151"/>
    <cellStyle name="Normal 2 9 4 3 2" xfId="6633"/>
    <cellStyle name="Normal 2 9 4 3 2 2" xfId="15663"/>
    <cellStyle name="Normal 2 9 4 3 3" xfId="11181"/>
    <cellStyle name="Normal 2 9 4 4" xfId="3645"/>
    <cellStyle name="Normal 2 9 4 4 2" xfId="8127"/>
    <cellStyle name="Normal 2 9 4 4 2 2" xfId="17157"/>
    <cellStyle name="Normal 2 9 4 4 3" xfId="12675"/>
    <cellStyle name="Normal 2 9 4 5" xfId="5139"/>
    <cellStyle name="Normal 2 9 4 5 2" xfId="14169"/>
    <cellStyle name="Normal 2 9 4 6" xfId="9687"/>
    <cellStyle name="Normal 2 9 5" xfId="844"/>
    <cellStyle name="Normal 2 9 5 2" xfId="2338"/>
    <cellStyle name="Normal 2 9 5 2 2" xfId="6820"/>
    <cellStyle name="Normal 2 9 5 2 2 2" xfId="15850"/>
    <cellStyle name="Normal 2 9 5 2 3" xfId="11368"/>
    <cellStyle name="Normal 2 9 5 3" xfId="3832"/>
    <cellStyle name="Normal 2 9 5 3 2" xfId="8314"/>
    <cellStyle name="Normal 2 9 5 3 2 2" xfId="17344"/>
    <cellStyle name="Normal 2 9 5 3 3" xfId="12862"/>
    <cellStyle name="Normal 2 9 5 4" xfId="5326"/>
    <cellStyle name="Normal 2 9 5 4 2" xfId="14356"/>
    <cellStyle name="Normal 2 9 5 5" xfId="9874"/>
    <cellStyle name="Normal 2 9 6" xfId="1593"/>
    <cellStyle name="Normal 2 9 6 2" xfId="6075"/>
    <cellStyle name="Normal 2 9 6 2 2" xfId="15105"/>
    <cellStyle name="Normal 2 9 6 3" xfId="10623"/>
    <cellStyle name="Normal 2 9 7" xfId="3087"/>
    <cellStyle name="Normal 2 9 7 2" xfId="7569"/>
    <cellStyle name="Normal 2 9 7 2 2" xfId="16599"/>
    <cellStyle name="Normal 2 9 7 3" xfId="12117"/>
    <cellStyle name="Normal 2 9 8" xfId="4581"/>
    <cellStyle name="Normal 2 9 8 2" xfId="13611"/>
    <cellStyle name="Normal 2 9 9" xfId="9129"/>
    <cellStyle name="Normal 3" xfId="4"/>
    <cellStyle name="Normal 3 2" xfId="8"/>
    <cellStyle name="Normal 4" xfId="2"/>
    <cellStyle name="Normal 4 10" xfId="168"/>
    <cellStyle name="Normal 4 10 2" xfId="354"/>
    <cellStyle name="Normal 4 10 2 2" xfId="1097"/>
    <cellStyle name="Normal 4 10 2 2 2" xfId="2591"/>
    <cellStyle name="Normal 4 10 2 2 2 2" xfId="7073"/>
    <cellStyle name="Normal 4 10 2 2 2 2 2" xfId="16103"/>
    <cellStyle name="Normal 4 10 2 2 2 3" xfId="11621"/>
    <cellStyle name="Normal 4 10 2 2 3" xfId="4085"/>
    <cellStyle name="Normal 4 10 2 2 3 2" xfId="8567"/>
    <cellStyle name="Normal 4 10 2 2 3 2 2" xfId="17597"/>
    <cellStyle name="Normal 4 10 2 2 3 3" xfId="13115"/>
    <cellStyle name="Normal 4 10 2 2 4" xfId="5579"/>
    <cellStyle name="Normal 4 10 2 2 4 2" xfId="14609"/>
    <cellStyle name="Normal 4 10 2 2 5" xfId="10127"/>
    <cellStyle name="Normal 4 10 2 3" xfId="1848"/>
    <cellStyle name="Normal 4 10 2 3 2" xfId="6330"/>
    <cellStyle name="Normal 4 10 2 3 2 2" xfId="15360"/>
    <cellStyle name="Normal 4 10 2 3 3" xfId="10878"/>
    <cellStyle name="Normal 4 10 2 4" xfId="3342"/>
    <cellStyle name="Normal 4 10 2 4 2" xfId="7824"/>
    <cellStyle name="Normal 4 10 2 4 2 2" xfId="16854"/>
    <cellStyle name="Normal 4 10 2 4 3" xfId="12372"/>
    <cellStyle name="Normal 4 10 2 5" xfId="4836"/>
    <cellStyle name="Normal 4 10 2 5 2" xfId="13866"/>
    <cellStyle name="Normal 4 10 2 6" xfId="9384"/>
    <cellStyle name="Normal 4 10 3" xfId="540"/>
    <cellStyle name="Normal 4 10 3 2" xfId="1287"/>
    <cellStyle name="Normal 4 10 3 2 2" xfId="2781"/>
    <cellStyle name="Normal 4 10 3 2 2 2" xfId="7263"/>
    <cellStyle name="Normal 4 10 3 2 2 2 2" xfId="16293"/>
    <cellStyle name="Normal 4 10 3 2 2 3" xfId="11811"/>
    <cellStyle name="Normal 4 10 3 2 3" xfId="4275"/>
    <cellStyle name="Normal 4 10 3 2 3 2" xfId="8757"/>
    <cellStyle name="Normal 4 10 3 2 3 2 2" xfId="17787"/>
    <cellStyle name="Normal 4 10 3 2 3 3" xfId="13305"/>
    <cellStyle name="Normal 4 10 3 2 4" xfId="5769"/>
    <cellStyle name="Normal 4 10 3 2 4 2" xfId="14799"/>
    <cellStyle name="Normal 4 10 3 2 5" xfId="10317"/>
    <cellStyle name="Normal 4 10 3 3" xfId="2034"/>
    <cellStyle name="Normal 4 10 3 3 2" xfId="6516"/>
    <cellStyle name="Normal 4 10 3 3 2 2" xfId="15546"/>
    <cellStyle name="Normal 4 10 3 3 3" xfId="11064"/>
    <cellStyle name="Normal 4 10 3 4" xfId="3528"/>
    <cellStyle name="Normal 4 10 3 4 2" xfId="8010"/>
    <cellStyle name="Normal 4 10 3 4 2 2" xfId="17040"/>
    <cellStyle name="Normal 4 10 3 4 3" xfId="12558"/>
    <cellStyle name="Normal 4 10 3 5" xfId="5022"/>
    <cellStyle name="Normal 4 10 3 5 2" xfId="14052"/>
    <cellStyle name="Normal 4 10 3 6" xfId="9570"/>
    <cellStyle name="Normal 4 10 4" xfId="726"/>
    <cellStyle name="Normal 4 10 4 2" xfId="1473"/>
    <cellStyle name="Normal 4 10 4 2 2" xfId="2967"/>
    <cellStyle name="Normal 4 10 4 2 2 2" xfId="7449"/>
    <cellStyle name="Normal 4 10 4 2 2 2 2" xfId="16479"/>
    <cellStyle name="Normal 4 10 4 2 2 3" xfId="11997"/>
    <cellStyle name="Normal 4 10 4 2 3" xfId="4461"/>
    <cellStyle name="Normal 4 10 4 2 3 2" xfId="8943"/>
    <cellStyle name="Normal 4 10 4 2 3 2 2" xfId="17973"/>
    <cellStyle name="Normal 4 10 4 2 3 3" xfId="13491"/>
    <cellStyle name="Normal 4 10 4 2 4" xfId="5955"/>
    <cellStyle name="Normal 4 10 4 2 4 2" xfId="14985"/>
    <cellStyle name="Normal 4 10 4 2 5" xfId="10503"/>
    <cellStyle name="Normal 4 10 4 3" xfId="2220"/>
    <cellStyle name="Normal 4 10 4 3 2" xfId="6702"/>
    <cellStyle name="Normal 4 10 4 3 2 2" xfId="15732"/>
    <cellStyle name="Normal 4 10 4 3 3" xfId="11250"/>
    <cellStyle name="Normal 4 10 4 4" xfId="3714"/>
    <cellStyle name="Normal 4 10 4 4 2" xfId="8196"/>
    <cellStyle name="Normal 4 10 4 4 2 2" xfId="17226"/>
    <cellStyle name="Normal 4 10 4 4 3" xfId="12744"/>
    <cellStyle name="Normal 4 10 4 5" xfId="5208"/>
    <cellStyle name="Normal 4 10 4 5 2" xfId="14238"/>
    <cellStyle name="Normal 4 10 4 6" xfId="9756"/>
    <cellStyle name="Normal 4 10 5" xfId="913"/>
    <cellStyle name="Normal 4 10 5 2" xfId="2407"/>
    <cellStyle name="Normal 4 10 5 2 2" xfId="6889"/>
    <cellStyle name="Normal 4 10 5 2 2 2" xfId="15919"/>
    <cellStyle name="Normal 4 10 5 2 3" xfId="11437"/>
    <cellStyle name="Normal 4 10 5 3" xfId="3901"/>
    <cellStyle name="Normal 4 10 5 3 2" xfId="8383"/>
    <cellStyle name="Normal 4 10 5 3 2 2" xfId="17413"/>
    <cellStyle name="Normal 4 10 5 3 3" xfId="12931"/>
    <cellStyle name="Normal 4 10 5 4" xfId="5395"/>
    <cellStyle name="Normal 4 10 5 4 2" xfId="14425"/>
    <cellStyle name="Normal 4 10 5 5" xfId="9943"/>
    <cellStyle name="Normal 4 10 6" xfId="1662"/>
    <cellStyle name="Normal 4 10 6 2" xfId="6144"/>
    <cellStyle name="Normal 4 10 6 2 2" xfId="15174"/>
    <cellStyle name="Normal 4 10 6 3" xfId="10692"/>
    <cellStyle name="Normal 4 10 7" xfId="3156"/>
    <cellStyle name="Normal 4 10 7 2" xfId="7638"/>
    <cellStyle name="Normal 4 10 7 2 2" xfId="16668"/>
    <cellStyle name="Normal 4 10 7 3" xfId="12186"/>
    <cellStyle name="Normal 4 10 8" xfId="4650"/>
    <cellStyle name="Normal 4 10 8 2" xfId="13680"/>
    <cellStyle name="Normal 4 10 9" xfId="9198"/>
    <cellStyle name="Normal 4 11" xfId="191"/>
    <cellStyle name="Normal 4 11 2" xfId="936"/>
    <cellStyle name="Normal 4 11 2 2" xfId="2430"/>
    <cellStyle name="Normal 4 11 2 2 2" xfId="6912"/>
    <cellStyle name="Normal 4 11 2 2 2 2" xfId="15942"/>
    <cellStyle name="Normal 4 11 2 2 3" xfId="11460"/>
    <cellStyle name="Normal 4 11 2 3" xfId="3924"/>
    <cellStyle name="Normal 4 11 2 3 2" xfId="8406"/>
    <cellStyle name="Normal 4 11 2 3 2 2" xfId="17436"/>
    <cellStyle name="Normal 4 11 2 3 3" xfId="12954"/>
    <cellStyle name="Normal 4 11 2 4" xfId="5418"/>
    <cellStyle name="Normal 4 11 2 4 2" xfId="14448"/>
    <cellStyle name="Normal 4 11 2 5" xfId="9966"/>
    <cellStyle name="Normal 4 11 3" xfId="1685"/>
    <cellStyle name="Normal 4 11 3 2" xfId="6167"/>
    <cellStyle name="Normal 4 11 3 2 2" xfId="15197"/>
    <cellStyle name="Normal 4 11 3 3" xfId="10715"/>
    <cellStyle name="Normal 4 11 4" xfId="3179"/>
    <cellStyle name="Normal 4 11 4 2" xfId="7661"/>
    <cellStyle name="Normal 4 11 4 2 2" xfId="16691"/>
    <cellStyle name="Normal 4 11 4 3" xfId="12209"/>
    <cellStyle name="Normal 4 11 5" xfId="4673"/>
    <cellStyle name="Normal 4 11 5 2" xfId="13703"/>
    <cellStyle name="Normal 4 11 6" xfId="9221"/>
    <cellStyle name="Normal 4 12" xfId="377"/>
    <cellStyle name="Normal 4 12 2" xfId="1124"/>
    <cellStyle name="Normal 4 12 2 2" xfId="2618"/>
    <cellStyle name="Normal 4 12 2 2 2" xfId="7100"/>
    <cellStyle name="Normal 4 12 2 2 2 2" xfId="16130"/>
    <cellStyle name="Normal 4 12 2 2 3" xfId="11648"/>
    <cellStyle name="Normal 4 12 2 3" xfId="4112"/>
    <cellStyle name="Normal 4 12 2 3 2" xfId="8594"/>
    <cellStyle name="Normal 4 12 2 3 2 2" xfId="17624"/>
    <cellStyle name="Normal 4 12 2 3 3" xfId="13142"/>
    <cellStyle name="Normal 4 12 2 4" xfId="5606"/>
    <cellStyle name="Normal 4 12 2 4 2" xfId="14636"/>
    <cellStyle name="Normal 4 12 2 5" xfId="10154"/>
    <cellStyle name="Normal 4 12 3" xfId="1871"/>
    <cellStyle name="Normal 4 12 3 2" xfId="6353"/>
    <cellStyle name="Normal 4 12 3 2 2" xfId="15383"/>
    <cellStyle name="Normal 4 12 3 3" xfId="10901"/>
    <cellStyle name="Normal 4 12 4" xfId="3365"/>
    <cellStyle name="Normal 4 12 4 2" xfId="7847"/>
    <cellStyle name="Normal 4 12 4 2 2" xfId="16877"/>
    <cellStyle name="Normal 4 12 4 3" xfId="12395"/>
    <cellStyle name="Normal 4 12 5" xfId="4859"/>
    <cellStyle name="Normal 4 12 5 2" xfId="13889"/>
    <cellStyle name="Normal 4 12 6" xfId="9407"/>
    <cellStyle name="Normal 4 13" xfId="563"/>
    <cellStyle name="Normal 4 13 2" xfId="1310"/>
    <cellStyle name="Normal 4 13 2 2" xfId="2804"/>
    <cellStyle name="Normal 4 13 2 2 2" xfId="7286"/>
    <cellStyle name="Normal 4 13 2 2 2 2" xfId="16316"/>
    <cellStyle name="Normal 4 13 2 2 3" xfId="11834"/>
    <cellStyle name="Normal 4 13 2 3" xfId="4298"/>
    <cellStyle name="Normal 4 13 2 3 2" xfId="8780"/>
    <cellStyle name="Normal 4 13 2 3 2 2" xfId="17810"/>
    <cellStyle name="Normal 4 13 2 3 3" xfId="13328"/>
    <cellStyle name="Normal 4 13 2 4" xfId="5792"/>
    <cellStyle name="Normal 4 13 2 4 2" xfId="14822"/>
    <cellStyle name="Normal 4 13 2 5" xfId="10340"/>
    <cellStyle name="Normal 4 13 3" xfId="2057"/>
    <cellStyle name="Normal 4 13 3 2" xfId="6539"/>
    <cellStyle name="Normal 4 13 3 2 2" xfId="15569"/>
    <cellStyle name="Normal 4 13 3 3" xfId="11087"/>
    <cellStyle name="Normal 4 13 4" xfId="3551"/>
    <cellStyle name="Normal 4 13 4 2" xfId="8033"/>
    <cellStyle name="Normal 4 13 4 2 2" xfId="17063"/>
    <cellStyle name="Normal 4 13 4 3" xfId="12581"/>
    <cellStyle name="Normal 4 13 5" xfId="5045"/>
    <cellStyle name="Normal 4 13 5 2" xfId="14075"/>
    <cellStyle name="Normal 4 13 6" xfId="9593"/>
    <cellStyle name="Normal 4 14" xfId="750"/>
    <cellStyle name="Normal 4 14 2" xfId="2244"/>
    <cellStyle name="Normal 4 14 2 2" xfId="6726"/>
    <cellStyle name="Normal 4 14 2 2 2" xfId="15756"/>
    <cellStyle name="Normal 4 14 2 3" xfId="11274"/>
    <cellStyle name="Normal 4 14 3" xfId="3738"/>
    <cellStyle name="Normal 4 14 3 2" xfId="8220"/>
    <cellStyle name="Normal 4 14 3 2 2" xfId="17250"/>
    <cellStyle name="Normal 4 14 3 3" xfId="12768"/>
    <cellStyle name="Normal 4 14 4" xfId="5232"/>
    <cellStyle name="Normal 4 14 4 2" xfId="14262"/>
    <cellStyle name="Normal 4 14 5" xfId="9780"/>
    <cellStyle name="Normal 4 15" xfId="1499"/>
    <cellStyle name="Normal 4 15 2" xfId="5981"/>
    <cellStyle name="Normal 4 15 2 2" xfId="15011"/>
    <cellStyle name="Normal 4 15 3" xfId="10529"/>
    <cellStyle name="Normal 4 16" xfId="2993"/>
    <cellStyle name="Normal 4 16 2" xfId="7475"/>
    <cellStyle name="Normal 4 16 2 2" xfId="16505"/>
    <cellStyle name="Normal 4 16 3" xfId="12023"/>
    <cellStyle name="Normal 4 17" xfId="4487"/>
    <cellStyle name="Normal 4 17 2" xfId="13517"/>
    <cellStyle name="Normal 4 18" xfId="9035"/>
    <cellStyle name="Normal 4 2" xfId="10"/>
    <cellStyle name="Normal 4 2 10" xfId="196"/>
    <cellStyle name="Normal 4 2 10 2" xfId="941"/>
    <cellStyle name="Normal 4 2 10 2 2" xfId="2435"/>
    <cellStyle name="Normal 4 2 10 2 2 2" xfId="6917"/>
    <cellStyle name="Normal 4 2 10 2 2 2 2" xfId="15947"/>
    <cellStyle name="Normal 4 2 10 2 2 3" xfId="11465"/>
    <cellStyle name="Normal 4 2 10 2 3" xfId="3929"/>
    <cellStyle name="Normal 4 2 10 2 3 2" xfId="8411"/>
    <cellStyle name="Normal 4 2 10 2 3 2 2" xfId="17441"/>
    <cellStyle name="Normal 4 2 10 2 3 3" xfId="12959"/>
    <cellStyle name="Normal 4 2 10 2 4" xfId="5423"/>
    <cellStyle name="Normal 4 2 10 2 4 2" xfId="14453"/>
    <cellStyle name="Normal 4 2 10 2 5" xfId="9971"/>
    <cellStyle name="Normal 4 2 10 3" xfId="1690"/>
    <cellStyle name="Normal 4 2 10 3 2" xfId="6172"/>
    <cellStyle name="Normal 4 2 10 3 2 2" xfId="15202"/>
    <cellStyle name="Normal 4 2 10 3 3" xfId="10720"/>
    <cellStyle name="Normal 4 2 10 4" xfId="3184"/>
    <cellStyle name="Normal 4 2 10 4 2" xfId="7666"/>
    <cellStyle name="Normal 4 2 10 4 2 2" xfId="16696"/>
    <cellStyle name="Normal 4 2 10 4 3" xfId="12214"/>
    <cellStyle name="Normal 4 2 10 5" xfId="4678"/>
    <cellStyle name="Normal 4 2 10 5 2" xfId="13708"/>
    <cellStyle name="Normal 4 2 10 6" xfId="9226"/>
    <cellStyle name="Normal 4 2 11" xfId="382"/>
    <cellStyle name="Normal 4 2 11 2" xfId="1129"/>
    <cellStyle name="Normal 4 2 11 2 2" xfId="2623"/>
    <cellStyle name="Normal 4 2 11 2 2 2" xfId="7105"/>
    <cellStyle name="Normal 4 2 11 2 2 2 2" xfId="16135"/>
    <cellStyle name="Normal 4 2 11 2 2 3" xfId="11653"/>
    <cellStyle name="Normal 4 2 11 2 3" xfId="4117"/>
    <cellStyle name="Normal 4 2 11 2 3 2" xfId="8599"/>
    <cellStyle name="Normal 4 2 11 2 3 2 2" xfId="17629"/>
    <cellStyle name="Normal 4 2 11 2 3 3" xfId="13147"/>
    <cellStyle name="Normal 4 2 11 2 4" xfId="5611"/>
    <cellStyle name="Normal 4 2 11 2 4 2" xfId="14641"/>
    <cellStyle name="Normal 4 2 11 2 5" xfId="10159"/>
    <cellStyle name="Normal 4 2 11 3" xfId="1876"/>
    <cellStyle name="Normal 4 2 11 3 2" xfId="6358"/>
    <cellStyle name="Normal 4 2 11 3 2 2" xfId="15388"/>
    <cellStyle name="Normal 4 2 11 3 3" xfId="10906"/>
    <cellStyle name="Normal 4 2 11 4" xfId="3370"/>
    <cellStyle name="Normal 4 2 11 4 2" xfId="7852"/>
    <cellStyle name="Normal 4 2 11 4 2 2" xfId="16882"/>
    <cellStyle name="Normal 4 2 11 4 3" xfId="12400"/>
    <cellStyle name="Normal 4 2 11 5" xfId="4864"/>
    <cellStyle name="Normal 4 2 11 5 2" xfId="13894"/>
    <cellStyle name="Normal 4 2 11 6" xfId="9412"/>
    <cellStyle name="Normal 4 2 12" xfId="568"/>
    <cellStyle name="Normal 4 2 12 2" xfId="1315"/>
    <cellStyle name="Normal 4 2 12 2 2" xfId="2809"/>
    <cellStyle name="Normal 4 2 12 2 2 2" xfId="7291"/>
    <cellStyle name="Normal 4 2 12 2 2 2 2" xfId="16321"/>
    <cellStyle name="Normal 4 2 12 2 2 3" xfId="11839"/>
    <cellStyle name="Normal 4 2 12 2 3" xfId="4303"/>
    <cellStyle name="Normal 4 2 12 2 3 2" xfId="8785"/>
    <cellStyle name="Normal 4 2 12 2 3 2 2" xfId="17815"/>
    <cellStyle name="Normal 4 2 12 2 3 3" xfId="13333"/>
    <cellStyle name="Normal 4 2 12 2 4" xfId="5797"/>
    <cellStyle name="Normal 4 2 12 2 4 2" xfId="14827"/>
    <cellStyle name="Normal 4 2 12 2 5" xfId="10345"/>
    <cellStyle name="Normal 4 2 12 3" xfId="2062"/>
    <cellStyle name="Normal 4 2 12 3 2" xfId="6544"/>
    <cellStyle name="Normal 4 2 12 3 2 2" xfId="15574"/>
    <cellStyle name="Normal 4 2 12 3 3" xfId="11092"/>
    <cellStyle name="Normal 4 2 12 4" xfId="3556"/>
    <cellStyle name="Normal 4 2 12 4 2" xfId="8038"/>
    <cellStyle name="Normal 4 2 12 4 2 2" xfId="17068"/>
    <cellStyle name="Normal 4 2 12 4 3" xfId="12586"/>
    <cellStyle name="Normal 4 2 12 5" xfId="5050"/>
    <cellStyle name="Normal 4 2 12 5 2" xfId="14080"/>
    <cellStyle name="Normal 4 2 12 6" xfId="9598"/>
    <cellStyle name="Normal 4 2 13" xfId="755"/>
    <cellStyle name="Normal 4 2 13 2" xfId="2249"/>
    <cellStyle name="Normal 4 2 13 2 2" xfId="6731"/>
    <cellStyle name="Normal 4 2 13 2 2 2" xfId="15761"/>
    <cellStyle name="Normal 4 2 13 2 3" xfId="11279"/>
    <cellStyle name="Normal 4 2 13 3" xfId="3743"/>
    <cellStyle name="Normal 4 2 13 3 2" xfId="8225"/>
    <cellStyle name="Normal 4 2 13 3 2 2" xfId="17255"/>
    <cellStyle name="Normal 4 2 13 3 3" xfId="12773"/>
    <cellStyle name="Normal 4 2 13 4" xfId="5237"/>
    <cellStyle name="Normal 4 2 13 4 2" xfId="14267"/>
    <cellStyle name="Normal 4 2 13 5" xfId="9785"/>
    <cellStyle name="Normal 4 2 14" xfId="1504"/>
    <cellStyle name="Normal 4 2 14 2" xfId="5986"/>
    <cellStyle name="Normal 4 2 14 2 2" xfId="15016"/>
    <cellStyle name="Normal 4 2 14 3" xfId="10534"/>
    <cellStyle name="Normal 4 2 15" xfId="2998"/>
    <cellStyle name="Normal 4 2 15 2" xfId="7480"/>
    <cellStyle name="Normal 4 2 15 2 2" xfId="16510"/>
    <cellStyle name="Normal 4 2 15 3" xfId="12028"/>
    <cellStyle name="Normal 4 2 16" xfId="4492"/>
    <cellStyle name="Normal 4 2 16 2" xfId="13522"/>
    <cellStyle name="Normal 4 2 17" xfId="9040"/>
    <cellStyle name="Normal 4 2 2" xfId="20"/>
    <cellStyle name="Normal 4 2 2 10" xfId="392"/>
    <cellStyle name="Normal 4 2 2 10 2" xfId="1139"/>
    <cellStyle name="Normal 4 2 2 10 2 2" xfId="2633"/>
    <cellStyle name="Normal 4 2 2 10 2 2 2" xfId="7115"/>
    <cellStyle name="Normal 4 2 2 10 2 2 2 2" xfId="16145"/>
    <cellStyle name="Normal 4 2 2 10 2 2 3" xfId="11663"/>
    <cellStyle name="Normal 4 2 2 10 2 3" xfId="4127"/>
    <cellStyle name="Normal 4 2 2 10 2 3 2" xfId="8609"/>
    <cellStyle name="Normal 4 2 2 10 2 3 2 2" xfId="17639"/>
    <cellStyle name="Normal 4 2 2 10 2 3 3" xfId="13157"/>
    <cellStyle name="Normal 4 2 2 10 2 4" xfId="5621"/>
    <cellStyle name="Normal 4 2 2 10 2 4 2" xfId="14651"/>
    <cellStyle name="Normal 4 2 2 10 2 5" xfId="10169"/>
    <cellStyle name="Normal 4 2 2 10 3" xfId="1886"/>
    <cellStyle name="Normal 4 2 2 10 3 2" xfId="6368"/>
    <cellStyle name="Normal 4 2 2 10 3 2 2" xfId="15398"/>
    <cellStyle name="Normal 4 2 2 10 3 3" xfId="10916"/>
    <cellStyle name="Normal 4 2 2 10 4" xfId="3380"/>
    <cellStyle name="Normal 4 2 2 10 4 2" xfId="7862"/>
    <cellStyle name="Normal 4 2 2 10 4 2 2" xfId="16892"/>
    <cellStyle name="Normal 4 2 2 10 4 3" xfId="12410"/>
    <cellStyle name="Normal 4 2 2 10 5" xfId="4874"/>
    <cellStyle name="Normal 4 2 2 10 5 2" xfId="13904"/>
    <cellStyle name="Normal 4 2 2 10 6" xfId="9422"/>
    <cellStyle name="Normal 4 2 2 11" xfId="578"/>
    <cellStyle name="Normal 4 2 2 11 2" xfId="1325"/>
    <cellStyle name="Normal 4 2 2 11 2 2" xfId="2819"/>
    <cellStyle name="Normal 4 2 2 11 2 2 2" xfId="7301"/>
    <cellStyle name="Normal 4 2 2 11 2 2 2 2" xfId="16331"/>
    <cellStyle name="Normal 4 2 2 11 2 2 3" xfId="11849"/>
    <cellStyle name="Normal 4 2 2 11 2 3" xfId="4313"/>
    <cellStyle name="Normal 4 2 2 11 2 3 2" xfId="8795"/>
    <cellStyle name="Normal 4 2 2 11 2 3 2 2" xfId="17825"/>
    <cellStyle name="Normal 4 2 2 11 2 3 3" xfId="13343"/>
    <cellStyle name="Normal 4 2 2 11 2 4" xfId="5807"/>
    <cellStyle name="Normal 4 2 2 11 2 4 2" xfId="14837"/>
    <cellStyle name="Normal 4 2 2 11 2 5" xfId="10355"/>
    <cellStyle name="Normal 4 2 2 11 3" xfId="2072"/>
    <cellStyle name="Normal 4 2 2 11 3 2" xfId="6554"/>
    <cellStyle name="Normal 4 2 2 11 3 2 2" xfId="15584"/>
    <cellStyle name="Normal 4 2 2 11 3 3" xfId="11102"/>
    <cellStyle name="Normal 4 2 2 11 4" xfId="3566"/>
    <cellStyle name="Normal 4 2 2 11 4 2" xfId="8048"/>
    <cellStyle name="Normal 4 2 2 11 4 2 2" xfId="17078"/>
    <cellStyle name="Normal 4 2 2 11 4 3" xfId="12596"/>
    <cellStyle name="Normal 4 2 2 11 5" xfId="5060"/>
    <cellStyle name="Normal 4 2 2 11 5 2" xfId="14090"/>
    <cellStyle name="Normal 4 2 2 11 6" xfId="9608"/>
    <cellStyle name="Normal 4 2 2 12" xfId="765"/>
    <cellStyle name="Normal 4 2 2 12 2" xfId="2259"/>
    <cellStyle name="Normal 4 2 2 12 2 2" xfId="6741"/>
    <cellStyle name="Normal 4 2 2 12 2 2 2" xfId="15771"/>
    <cellStyle name="Normal 4 2 2 12 2 3" xfId="11289"/>
    <cellStyle name="Normal 4 2 2 12 3" xfId="3753"/>
    <cellStyle name="Normal 4 2 2 12 3 2" xfId="8235"/>
    <cellStyle name="Normal 4 2 2 12 3 2 2" xfId="17265"/>
    <cellStyle name="Normal 4 2 2 12 3 3" xfId="12783"/>
    <cellStyle name="Normal 4 2 2 12 4" xfId="5247"/>
    <cellStyle name="Normal 4 2 2 12 4 2" xfId="14277"/>
    <cellStyle name="Normal 4 2 2 12 5" xfId="9795"/>
    <cellStyle name="Normal 4 2 2 13" xfId="1514"/>
    <cellStyle name="Normal 4 2 2 13 2" xfId="5996"/>
    <cellStyle name="Normal 4 2 2 13 2 2" xfId="15026"/>
    <cellStyle name="Normal 4 2 2 13 3" xfId="10544"/>
    <cellStyle name="Normal 4 2 2 14" xfId="3008"/>
    <cellStyle name="Normal 4 2 2 14 2" xfId="7490"/>
    <cellStyle name="Normal 4 2 2 14 2 2" xfId="16520"/>
    <cellStyle name="Normal 4 2 2 14 3" xfId="12038"/>
    <cellStyle name="Normal 4 2 2 15" xfId="4502"/>
    <cellStyle name="Normal 4 2 2 15 2" xfId="13532"/>
    <cellStyle name="Normal 4 2 2 16" xfId="9050"/>
    <cellStyle name="Normal 4 2 2 2" xfId="43"/>
    <cellStyle name="Normal 4 2 2 2 2" xfId="229"/>
    <cellStyle name="Normal 4 2 2 2 2 2" xfId="974"/>
    <cellStyle name="Normal 4 2 2 2 2 2 2" xfId="2468"/>
    <cellStyle name="Normal 4 2 2 2 2 2 2 2" xfId="6950"/>
    <cellStyle name="Normal 4 2 2 2 2 2 2 2 2" xfId="15980"/>
    <cellStyle name="Normal 4 2 2 2 2 2 2 3" xfId="11498"/>
    <cellStyle name="Normal 4 2 2 2 2 2 3" xfId="3962"/>
    <cellStyle name="Normal 4 2 2 2 2 2 3 2" xfId="8444"/>
    <cellStyle name="Normal 4 2 2 2 2 2 3 2 2" xfId="17474"/>
    <cellStyle name="Normal 4 2 2 2 2 2 3 3" xfId="12992"/>
    <cellStyle name="Normal 4 2 2 2 2 2 4" xfId="5456"/>
    <cellStyle name="Normal 4 2 2 2 2 2 4 2" xfId="14486"/>
    <cellStyle name="Normal 4 2 2 2 2 2 5" xfId="10004"/>
    <cellStyle name="Normal 4 2 2 2 2 3" xfId="1723"/>
    <cellStyle name="Normal 4 2 2 2 2 3 2" xfId="6205"/>
    <cellStyle name="Normal 4 2 2 2 2 3 2 2" xfId="15235"/>
    <cellStyle name="Normal 4 2 2 2 2 3 3" xfId="10753"/>
    <cellStyle name="Normal 4 2 2 2 2 4" xfId="3217"/>
    <cellStyle name="Normal 4 2 2 2 2 4 2" xfId="7699"/>
    <cellStyle name="Normal 4 2 2 2 2 4 2 2" xfId="16729"/>
    <cellStyle name="Normal 4 2 2 2 2 4 3" xfId="12247"/>
    <cellStyle name="Normal 4 2 2 2 2 5" xfId="4711"/>
    <cellStyle name="Normal 4 2 2 2 2 5 2" xfId="13741"/>
    <cellStyle name="Normal 4 2 2 2 2 6" xfId="9259"/>
    <cellStyle name="Normal 4 2 2 2 3" xfId="415"/>
    <cellStyle name="Normal 4 2 2 2 3 2" xfId="1162"/>
    <cellStyle name="Normal 4 2 2 2 3 2 2" xfId="2656"/>
    <cellStyle name="Normal 4 2 2 2 3 2 2 2" xfId="7138"/>
    <cellStyle name="Normal 4 2 2 2 3 2 2 2 2" xfId="16168"/>
    <cellStyle name="Normal 4 2 2 2 3 2 2 3" xfId="11686"/>
    <cellStyle name="Normal 4 2 2 2 3 2 3" xfId="4150"/>
    <cellStyle name="Normal 4 2 2 2 3 2 3 2" xfId="8632"/>
    <cellStyle name="Normal 4 2 2 2 3 2 3 2 2" xfId="17662"/>
    <cellStyle name="Normal 4 2 2 2 3 2 3 3" xfId="13180"/>
    <cellStyle name="Normal 4 2 2 2 3 2 4" xfId="5644"/>
    <cellStyle name="Normal 4 2 2 2 3 2 4 2" xfId="14674"/>
    <cellStyle name="Normal 4 2 2 2 3 2 5" xfId="10192"/>
    <cellStyle name="Normal 4 2 2 2 3 3" xfId="1909"/>
    <cellStyle name="Normal 4 2 2 2 3 3 2" xfId="6391"/>
    <cellStyle name="Normal 4 2 2 2 3 3 2 2" xfId="15421"/>
    <cellStyle name="Normal 4 2 2 2 3 3 3" xfId="10939"/>
    <cellStyle name="Normal 4 2 2 2 3 4" xfId="3403"/>
    <cellStyle name="Normal 4 2 2 2 3 4 2" xfId="7885"/>
    <cellStyle name="Normal 4 2 2 2 3 4 2 2" xfId="16915"/>
    <cellStyle name="Normal 4 2 2 2 3 4 3" xfId="12433"/>
    <cellStyle name="Normal 4 2 2 2 3 5" xfId="4897"/>
    <cellStyle name="Normal 4 2 2 2 3 5 2" xfId="13927"/>
    <cellStyle name="Normal 4 2 2 2 3 6" xfId="9445"/>
    <cellStyle name="Normal 4 2 2 2 4" xfId="601"/>
    <cellStyle name="Normal 4 2 2 2 4 2" xfId="1348"/>
    <cellStyle name="Normal 4 2 2 2 4 2 2" xfId="2842"/>
    <cellStyle name="Normal 4 2 2 2 4 2 2 2" xfId="7324"/>
    <cellStyle name="Normal 4 2 2 2 4 2 2 2 2" xfId="16354"/>
    <cellStyle name="Normal 4 2 2 2 4 2 2 3" xfId="11872"/>
    <cellStyle name="Normal 4 2 2 2 4 2 3" xfId="4336"/>
    <cellStyle name="Normal 4 2 2 2 4 2 3 2" xfId="8818"/>
    <cellStyle name="Normal 4 2 2 2 4 2 3 2 2" xfId="17848"/>
    <cellStyle name="Normal 4 2 2 2 4 2 3 3" xfId="13366"/>
    <cellStyle name="Normal 4 2 2 2 4 2 4" xfId="5830"/>
    <cellStyle name="Normal 4 2 2 2 4 2 4 2" xfId="14860"/>
    <cellStyle name="Normal 4 2 2 2 4 2 5" xfId="10378"/>
    <cellStyle name="Normal 4 2 2 2 4 3" xfId="2095"/>
    <cellStyle name="Normal 4 2 2 2 4 3 2" xfId="6577"/>
    <cellStyle name="Normal 4 2 2 2 4 3 2 2" xfId="15607"/>
    <cellStyle name="Normal 4 2 2 2 4 3 3" xfId="11125"/>
    <cellStyle name="Normal 4 2 2 2 4 4" xfId="3589"/>
    <cellStyle name="Normal 4 2 2 2 4 4 2" xfId="8071"/>
    <cellStyle name="Normal 4 2 2 2 4 4 2 2" xfId="17101"/>
    <cellStyle name="Normal 4 2 2 2 4 4 3" xfId="12619"/>
    <cellStyle name="Normal 4 2 2 2 4 5" xfId="5083"/>
    <cellStyle name="Normal 4 2 2 2 4 5 2" xfId="14113"/>
    <cellStyle name="Normal 4 2 2 2 4 6" xfId="9631"/>
    <cellStyle name="Normal 4 2 2 2 5" xfId="788"/>
    <cellStyle name="Normal 4 2 2 2 5 2" xfId="2282"/>
    <cellStyle name="Normal 4 2 2 2 5 2 2" xfId="6764"/>
    <cellStyle name="Normal 4 2 2 2 5 2 2 2" xfId="15794"/>
    <cellStyle name="Normal 4 2 2 2 5 2 3" xfId="11312"/>
    <cellStyle name="Normal 4 2 2 2 5 3" xfId="3776"/>
    <cellStyle name="Normal 4 2 2 2 5 3 2" xfId="8258"/>
    <cellStyle name="Normal 4 2 2 2 5 3 2 2" xfId="17288"/>
    <cellStyle name="Normal 4 2 2 2 5 3 3" xfId="12806"/>
    <cellStyle name="Normal 4 2 2 2 5 4" xfId="5270"/>
    <cellStyle name="Normal 4 2 2 2 5 4 2" xfId="14300"/>
    <cellStyle name="Normal 4 2 2 2 5 5" xfId="9818"/>
    <cellStyle name="Normal 4 2 2 2 6" xfId="1537"/>
    <cellStyle name="Normal 4 2 2 2 6 2" xfId="6019"/>
    <cellStyle name="Normal 4 2 2 2 6 2 2" xfId="15049"/>
    <cellStyle name="Normal 4 2 2 2 6 3" xfId="10567"/>
    <cellStyle name="Normal 4 2 2 2 7" xfId="3031"/>
    <cellStyle name="Normal 4 2 2 2 7 2" xfId="7513"/>
    <cellStyle name="Normal 4 2 2 2 7 2 2" xfId="16543"/>
    <cellStyle name="Normal 4 2 2 2 7 3" xfId="12061"/>
    <cellStyle name="Normal 4 2 2 2 8" xfId="4525"/>
    <cellStyle name="Normal 4 2 2 2 8 2" xfId="13555"/>
    <cellStyle name="Normal 4 2 2 2 9" xfId="9073"/>
    <cellStyle name="Normal 4 2 2 3" xfId="66"/>
    <cellStyle name="Normal 4 2 2 3 2" xfId="252"/>
    <cellStyle name="Normal 4 2 2 3 2 2" xfId="997"/>
    <cellStyle name="Normal 4 2 2 3 2 2 2" xfId="2491"/>
    <cellStyle name="Normal 4 2 2 3 2 2 2 2" xfId="6973"/>
    <cellStyle name="Normal 4 2 2 3 2 2 2 2 2" xfId="16003"/>
    <cellStyle name="Normal 4 2 2 3 2 2 2 3" xfId="11521"/>
    <cellStyle name="Normal 4 2 2 3 2 2 3" xfId="3985"/>
    <cellStyle name="Normal 4 2 2 3 2 2 3 2" xfId="8467"/>
    <cellStyle name="Normal 4 2 2 3 2 2 3 2 2" xfId="17497"/>
    <cellStyle name="Normal 4 2 2 3 2 2 3 3" xfId="13015"/>
    <cellStyle name="Normal 4 2 2 3 2 2 4" xfId="5479"/>
    <cellStyle name="Normal 4 2 2 3 2 2 4 2" xfId="14509"/>
    <cellStyle name="Normal 4 2 2 3 2 2 5" xfId="10027"/>
    <cellStyle name="Normal 4 2 2 3 2 3" xfId="1746"/>
    <cellStyle name="Normal 4 2 2 3 2 3 2" xfId="6228"/>
    <cellStyle name="Normal 4 2 2 3 2 3 2 2" xfId="15258"/>
    <cellStyle name="Normal 4 2 2 3 2 3 3" xfId="10776"/>
    <cellStyle name="Normal 4 2 2 3 2 4" xfId="3240"/>
    <cellStyle name="Normal 4 2 2 3 2 4 2" xfId="7722"/>
    <cellStyle name="Normal 4 2 2 3 2 4 2 2" xfId="16752"/>
    <cellStyle name="Normal 4 2 2 3 2 4 3" xfId="12270"/>
    <cellStyle name="Normal 4 2 2 3 2 5" xfId="4734"/>
    <cellStyle name="Normal 4 2 2 3 2 5 2" xfId="13764"/>
    <cellStyle name="Normal 4 2 2 3 2 6" xfId="9282"/>
    <cellStyle name="Normal 4 2 2 3 3" xfId="438"/>
    <cellStyle name="Normal 4 2 2 3 3 2" xfId="1185"/>
    <cellStyle name="Normal 4 2 2 3 3 2 2" xfId="2679"/>
    <cellStyle name="Normal 4 2 2 3 3 2 2 2" xfId="7161"/>
    <cellStyle name="Normal 4 2 2 3 3 2 2 2 2" xfId="16191"/>
    <cellStyle name="Normal 4 2 2 3 3 2 2 3" xfId="11709"/>
    <cellStyle name="Normal 4 2 2 3 3 2 3" xfId="4173"/>
    <cellStyle name="Normal 4 2 2 3 3 2 3 2" xfId="8655"/>
    <cellStyle name="Normal 4 2 2 3 3 2 3 2 2" xfId="17685"/>
    <cellStyle name="Normal 4 2 2 3 3 2 3 3" xfId="13203"/>
    <cellStyle name="Normal 4 2 2 3 3 2 4" xfId="5667"/>
    <cellStyle name="Normal 4 2 2 3 3 2 4 2" xfId="14697"/>
    <cellStyle name="Normal 4 2 2 3 3 2 5" xfId="10215"/>
    <cellStyle name="Normal 4 2 2 3 3 3" xfId="1932"/>
    <cellStyle name="Normal 4 2 2 3 3 3 2" xfId="6414"/>
    <cellStyle name="Normal 4 2 2 3 3 3 2 2" xfId="15444"/>
    <cellStyle name="Normal 4 2 2 3 3 3 3" xfId="10962"/>
    <cellStyle name="Normal 4 2 2 3 3 4" xfId="3426"/>
    <cellStyle name="Normal 4 2 2 3 3 4 2" xfId="7908"/>
    <cellStyle name="Normal 4 2 2 3 3 4 2 2" xfId="16938"/>
    <cellStyle name="Normal 4 2 2 3 3 4 3" xfId="12456"/>
    <cellStyle name="Normal 4 2 2 3 3 5" xfId="4920"/>
    <cellStyle name="Normal 4 2 2 3 3 5 2" xfId="13950"/>
    <cellStyle name="Normal 4 2 2 3 3 6" xfId="9468"/>
    <cellStyle name="Normal 4 2 2 3 4" xfId="624"/>
    <cellStyle name="Normal 4 2 2 3 4 2" xfId="1371"/>
    <cellStyle name="Normal 4 2 2 3 4 2 2" xfId="2865"/>
    <cellStyle name="Normal 4 2 2 3 4 2 2 2" xfId="7347"/>
    <cellStyle name="Normal 4 2 2 3 4 2 2 2 2" xfId="16377"/>
    <cellStyle name="Normal 4 2 2 3 4 2 2 3" xfId="11895"/>
    <cellStyle name="Normal 4 2 2 3 4 2 3" xfId="4359"/>
    <cellStyle name="Normal 4 2 2 3 4 2 3 2" xfId="8841"/>
    <cellStyle name="Normal 4 2 2 3 4 2 3 2 2" xfId="17871"/>
    <cellStyle name="Normal 4 2 2 3 4 2 3 3" xfId="13389"/>
    <cellStyle name="Normal 4 2 2 3 4 2 4" xfId="5853"/>
    <cellStyle name="Normal 4 2 2 3 4 2 4 2" xfId="14883"/>
    <cellStyle name="Normal 4 2 2 3 4 2 5" xfId="10401"/>
    <cellStyle name="Normal 4 2 2 3 4 3" xfId="2118"/>
    <cellStyle name="Normal 4 2 2 3 4 3 2" xfId="6600"/>
    <cellStyle name="Normal 4 2 2 3 4 3 2 2" xfId="15630"/>
    <cellStyle name="Normal 4 2 2 3 4 3 3" xfId="11148"/>
    <cellStyle name="Normal 4 2 2 3 4 4" xfId="3612"/>
    <cellStyle name="Normal 4 2 2 3 4 4 2" xfId="8094"/>
    <cellStyle name="Normal 4 2 2 3 4 4 2 2" xfId="17124"/>
    <cellStyle name="Normal 4 2 2 3 4 4 3" xfId="12642"/>
    <cellStyle name="Normal 4 2 2 3 4 5" xfId="5106"/>
    <cellStyle name="Normal 4 2 2 3 4 5 2" xfId="14136"/>
    <cellStyle name="Normal 4 2 2 3 4 6" xfId="9654"/>
    <cellStyle name="Normal 4 2 2 3 5" xfId="811"/>
    <cellStyle name="Normal 4 2 2 3 5 2" xfId="2305"/>
    <cellStyle name="Normal 4 2 2 3 5 2 2" xfId="6787"/>
    <cellStyle name="Normal 4 2 2 3 5 2 2 2" xfId="15817"/>
    <cellStyle name="Normal 4 2 2 3 5 2 3" xfId="11335"/>
    <cellStyle name="Normal 4 2 2 3 5 3" xfId="3799"/>
    <cellStyle name="Normal 4 2 2 3 5 3 2" xfId="8281"/>
    <cellStyle name="Normal 4 2 2 3 5 3 2 2" xfId="17311"/>
    <cellStyle name="Normal 4 2 2 3 5 3 3" xfId="12829"/>
    <cellStyle name="Normal 4 2 2 3 5 4" xfId="5293"/>
    <cellStyle name="Normal 4 2 2 3 5 4 2" xfId="14323"/>
    <cellStyle name="Normal 4 2 2 3 5 5" xfId="9841"/>
    <cellStyle name="Normal 4 2 2 3 6" xfId="1560"/>
    <cellStyle name="Normal 4 2 2 3 6 2" xfId="6042"/>
    <cellStyle name="Normal 4 2 2 3 6 2 2" xfId="15072"/>
    <cellStyle name="Normal 4 2 2 3 6 3" xfId="10590"/>
    <cellStyle name="Normal 4 2 2 3 7" xfId="3054"/>
    <cellStyle name="Normal 4 2 2 3 7 2" xfId="7536"/>
    <cellStyle name="Normal 4 2 2 3 7 2 2" xfId="16566"/>
    <cellStyle name="Normal 4 2 2 3 7 3" xfId="12084"/>
    <cellStyle name="Normal 4 2 2 3 8" xfId="4548"/>
    <cellStyle name="Normal 4 2 2 3 8 2" xfId="13578"/>
    <cellStyle name="Normal 4 2 2 3 9" xfId="9096"/>
    <cellStyle name="Normal 4 2 2 4" xfId="90"/>
    <cellStyle name="Normal 4 2 2 4 2" xfId="276"/>
    <cellStyle name="Normal 4 2 2 4 2 2" xfId="1020"/>
    <cellStyle name="Normal 4 2 2 4 2 2 2" xfId="2514"/>
    <cellStyle name="Normal 4 2 2 4 2 2 2 2" xfId="6996"/>
    <cellStyle name="Normal 4 2 2 4 2 2 2 2 2" xfId="16026"/>
    <cellStyle name="Normal 4 2 2 4 2 2 2 3" xfId="11544"/>
    <cellStyle name="Normal 4 2 2 4 2 2 3" xfId="4008"/>
    <cellStyle name="Normal 4 2 2 4 2 2 3 2" xfId="8490"/>
    <cellStyle name="Normal 4 2 2 4 2 2 3 2 2" xfId="17520"/>
    <cellStyle name="Normal 4 2 2 4 2 2 3 3" xfId="13038"/>
    <cellStyle name="Normal 4 2 2 4 2 2 4" xfId="5502"/>
    <cellStyle name="Normal 4 2 2 4 2 2 4 2" xfId="14532"/>
    <cellStyle name="Normal 4 2 2 4 2 2 5" xfId="10050"/>
    <cellStyle name="Normal 4 2 2 4 2 3" xfId="1770"/>
    <cellStyle name="Normal 4 2 2 4 2 3 2" xfId="6252"/>
    <cellStyle name="Normal 4 2 2 4 2 3 2 2" xfId="15282"/>
    <cellStyle name="Normal 4 2 2 4 2 3 3" xfId="10800"/>
    <cellStyle name="Normal 4 2 2 4 2 4" xfId="3264"/>
    <cellStyle name="Normal 4 2 2 4 2 4 2" xfId="7746"/>
    <cellStyle name="Normal 4 2 2 4 2 4 2 2" xfId="16776"/>
    <cellStyle name="Normal 4 2 2 4 2 4 3" xfId="12294"/>
    <cellStyle name="Normal 4 2 2 4 2 5" xfId="4758"/>
    <cellStyle name="Normal 4 2 2 4 2 5 2" xfId="13788"/>
    <cellStyle name="Normal 4 2 2 4 2 6" xfId="9306"/>
    <cellStyle name="Normal 4 2 2 4 3" xfId="462"/>
    <cellStyle name="Normal 4 2 2 4 3 2" xfId="1209"/>
    <cellStyle name="Normal 4 2 2 4 3 2 2" xfId="2703"/>
    <cellStyle name="Normal 4 2 2 4 3 2 2 2" xfId="7185"/>
    <cellStyle name="Normal 4 2 2 4 3 2 2 2 2" xfId="16215"/>
    <cellStyle name="Normal 4 2 2 4 3 2 2 3" xfId="11733"/>
    <cellStyle name="Normal 4 2 2 4 3 2 3" xfId="4197"/>
    <cellStyle name="Normal 4 2 2 4 3 2 3 2" xfId="8679"/>
    <cellStyle name="Normal 4 2 2 4 3 2 3 2 2" xfId="17709"/>
    <cellStyle name="Normal 4 2 2 4 3 2 3 3" xfId="13227"/>
    <cellStyle name="Normal 4 2 2 4 3 2 4" xfId="5691"/>
    <cellStyle name="Normal 4 2 2 4 3 2 4 2" xfId="14721"/>
    <cellStyle name="Normal 4 2 2 4 3 2 5" xfId="10239"/>
    <cellStyle name="Normal 4 2 2 4 3 3" xfId="1956"/>
    <cellStyle name="Normal 4 2 2 4 3 3 2" xfId="6438"/>
    <cellStyle name="Normal 4 2 2 4 3 3 2 2" xfId="15468"/>
    <cellStyle name="Normal 4 2 2 4 3 3 3" xfId="10986"/>
    <cellStyle name="Normal 4 2 2 4 3 4" xfId="3450"/>
    <cellStyle name="Normal 4 2 2 4 3 4 2" xfId="7932"/>
    <cellStyle name="Normal 4 2 2 4 3 4 2 2" xfId="16962"/>
    <cellStyle name="Normal 4 2 2 4 3 4 3" xfId="12480"/>
    <cellStyle name="Normal 4 2 2 4 3 5" xfId="4944"/>
    <cellStyle name="Normal 4 2 2 4 3 5 2" xfId="13974"/>
    <cellStyle name="Normal 4 2 2 4 3 6" xfId="9492"/>
    <cellStyle name="Normal 4 2 2 4 4" xfId="648"/>
    <cellStyle name="Normal 4 2 2 4 4 2" xfId="1395"/>
    <cellStyle name="Normal 4 2 2 4 4 2 2" xfId="2889"/>
    <cellStyle name="Normal 4 2 2 4 4 2 2 2" xfId="7371"/>
    <cellStyle name="Normal 4 2 2 4 4 2 2 2 2" xfId="16401"/>
    <cellStyle name="Normal 4 2 2 4 4 2 2 3" xfId="11919"/>
    <cellStyle name="Normal 4 2 2 4 4 2 3" xfId="4383"/>
    <cellStyle name="Normal 4 2 2 4 4 2 3 2" xfId="8865"/>
    <cellStyle name="Normal 4 2 2 4 4 2 3 2 2" xfId="17895"/>
    <cellStyle name="Normal 4 2 2 4 4 2 3 3" xfId="13413"/>
    <cellStyle name="Normal 4 2 2 4 4 2 4" xfId="5877"/>
    <cellStyle name="Normal 4 2 2 4 4 2 4 2" xfId="14907"/>
    <cellStyle name="Normal 4 2 2 4 4 2 5" xfId="10425"/>
    <cellStyle name="Normal 4 2 2 4 4 3" xfId="2142"/>
    <cellStyle name="Normal 4 2 2 4 4 3 2" xfId="6624"/>
    <cellStyle name="Normal 4 2 2 4 4 3 2 2" xfId="15654"/>
    <cellStyle name="Normal 4 2 2 4 4 3 3" xfId="11172"/>
    <cellStyle name="Normal 4 2 2 4 4 4" xfId="3636"/>
    <cellStyle name="Normal 4 2 2 4 4 4 2" xfId="8118"/>
    <cellStyle name="Normal 4 2 2 4 4 4 2 2" xfId="17148"/>
    <cellStyle name="Normal 4 2 2 4 4 4 3" xfId="12666"/>
    <cellStyle name="Normal 4 2 2 4 4 5" xfId="5130"/>
    <cellStyle name="Normal 4 2 2 4 4 5 2" xfId="14160"/>
    <cellStyle name="Normal 4 2 2 4 4 6" xfId="9678"/>
    <cellStyle name="Normal 4 2 2 4 5" xfId="835"/>
    <cellStyle name="Normal 4 2 2 4 5 2" xfId="2329"/>
    <cellStyle name="Normal 4 2 2 4 5 2 2" xfId="6811"/>
    <cellStyle name="Normal 4 2 2 4 5 2 2 2" xfId="15841"/>
    <cellStyle name="Normal 4 2 2 4 5 2 3" xfId="11359"/>
    <cellStyle name="Normal 4 2 2 4 5 3" xfId="3823"/>
    <cellStyle name="Normal 4 2 2 4 5 3 2" xfId="8305"/>
    <cellStyle name="Normal 4 2 2 4 5 3 2 2" xfId="17335"/>
    <cellStyle name="Normal 4 2 2 4 5 3 3" xfId="12853"/>
    <cellStyle name="Normal 4 2 2 4 5 4" xfId="5317"/>
    <cellStyle name="Normal 4 2 2 4 5 4 2" xfId="14347"/>
    <cellStyle name="Normal 4 2 2 4 5 5" xfId="9865"/>
    <cellStyle name="Normal 4 2 2 4 6" xfId="1584"/>
    <cellStyle name="Normal 4 2 2 4 6 2" xfId="6066"/>
    <cellStyle name="Normal 4 2 2 4 6 2 2" xfId="15096"/>
    <cellStyle name="Normal 4 2 2 4 6 3" xfId="10614"/>
    <cellStyle name="Normal 4 2 2 4 7" xfId="3078"/>
    <cellStyle name="Normal 4 2 2 4 7 2" xfId="7560"/>
    <cellStyle name="Normal 4 2 2 4 7 2 2" xfId="16590"/>
    <cellStyle name="Normal 4 2 2 4 7 3" xfId="12108"/>
    <cellStyle name="Normal 4 2 2 4 8" xfId="4572"/>
    <cellStyle name="Normal 4 2 2 4 8 2" xfId="13602"/>
    <cellStyle name="Normal 4 2 2 4 9" xfId="9120"/>
    <cellStyle name="Normal 4 2 2 5" xfId="112"/>
    <cellStyle name="Normal 4 2 2 5 2" xfId="298"/>
    <cellStyle name="Normal 4 2 2 5 2 2" xfId="1041"/>
    <cellStyle name="Normal 4 2 2 5 2 2 2" xfId="2535"/>
    <cellStyle name="Normal 4 2 2 5 2 2 2 2" xfId="7017"/>
    <cellStyle name="Normal 4 2 2 5 2 2 2 2 2" xfId="16047"/>
    <cellStyle name="Normal 4 2 2 5 2 2 2 3" xfId="11565"/>
    <cellStyle name="Normal 4 2 2 5 2 2 3" xfId="4029"/>
    <cellStyle name="Normal 4 2 2 5 2 2 3 2" xfId="8511"/>
    <cellStyle name="Normal 4 2 2 5 2 2 3 2 2" xfId="17541"/>
    <cellStyle name="Normal 4 2 2 5 2 2 3 3" xfId="13059"/>
    <cellStyle name="Normal 4 2 2 5 2 2 4" xfId="5523"/>
    <cellStyle name="Normal 4 2 2 5 2 2 4 2" xfId="14553"/>
    <cellStyle name="Normal 4 2 2 5 2 2 5" xfId="10071"/>
    <cellStyle name="Normal 4 2 2 5 2 3" xfId="1792"/>
    <cellStyle name="Normal 4 2 2 5 2 3 2" xfId="6274"/>
    <cellStyle name="Normal 4 2 2 5 2 3 2 2" xfId="15304"/>
    <cellStyle name="Normal 4 2 2 5 2 3 3" xfId="10822"/>
    <cellStyle name="Normal 4 2 2 5 2 4" xfId="3286"/>
    <cellStyle name="Normal 4 2 2 5 2 4 2" xfId="7768"/>
    <cellStyle name="Normal 4 2 2 5 2 4 2 2" xfId="16798"/>
    <cellStyle name="Normal 4 2 2 5 2 4 3" xfId="12316"/>
    <cellStyle name="Normal 4 2 2 5 2 5" xfId="4780"/>
    <cellStyle name="Normal 4 2 2 5 2 5 2" xfId="13810"/>
    <cellStyle name="Normal 4 2 2 5 2 6" xfId="9328"/>
    <cellStyle name="Normal 4 2 2 5 3" xfId="484"/>
    <cellStyle name="Normal 4 2 2 5 3 2" xfId="1231"/>
    <cellStyle name="Normal 4 2 2 5 3 2 2" xfId="2725"/>
    <cellStyle name="Normal 4 2 2 5 3 2 2 2" xfId="7207"/>
    <cellStyle name="Normal 4 2 2 5 3 2 2 2 2" xfId="16237"/>
    <cellStyle name="Normal 4 2 2 5 3 2 2 3" xfId="11755"/>
    <cellStyle name="Normal 4 2 2 5 3 2 3" xfId="4219"/>
    <cellStyle name="Normal 4 2 2 5 3 2 3 2" xfId="8701"/>
    <cellStyle name="Normal 4 2 2 5 3 2 3 2 2" xfId="17731"/>
    <cellStyle name="Normal 4 2 2 5 3 2 3 3" xfId="13249"/>
    <cellStyle name="Normal 4 2 2 5 3 2 4" xfId="5713"/>
    <cellStyle name="Normal 4 2 2 5 3 2 4 2" xfId="14743"/>
    <cellStyle name="Normal 4 2 2 5 3 2 5" xfId="10261"/>
    <cellStyle name="Normal 4 2 2 5 3 3" xfId="1978"/>
    <cellStyle name="Normal 4 2 2 5 3 3 2" xfId="6460"/>
    <cellStyle name="Normal 4 2 2 5 3 3 2 2" xfId="15490"/>
    <cellStyle name="Normal 4 2 2 5 3 3 3" xfId="11008"/>
    <cellStyle name="Normal 4 2 2 5 3 4" xfId="3472"/>
    <cellStyle name="Normal 4 2 2 5 3 4 2" xfId="7954"/>
    <cellStyle name="Normal 4 2 2 5 3 4 2 2" xfId="16984"/>
    <cellStyle name="Normal 4 2 2 5 3 4 3" xfId="12502"/>
    <cellStyle name="Normal 4 2 2 5 3 5" xfId="4966"/>
    <cellStyle name="Normal 4 2 2 5 3 5 2" xfId="13996"/>
    <cellStyle name="Normal 4 2 2 5 3 6" xfId="9514"/>
    <cellStyle name="Normal 4 2 2 5 4" xfId="670"/>
    <cellStyle name="Normal 4 2 2 5 4 2" xfId="1417"/>
    <cellStyle name="Normal 4 2 2 5 4 2 2" xfId="2911"/>
    <cellStyle name="Normal 4 2 2 5 4 2 2 2" xfId="7393"/>
    <cellStyle name="Normal 4 2 2 5 4 2 2 2 2" xfId="16423"/>
    <cellStyle name="Normal 4 2 2 5 4 2 2 3" xfId="11941"/>
    <cellStyle name="Normal 4 2 2 5 4 2 3" xfId="4405"/>
    <cellStyle name="Normal 4 2 2 5 4 2 3 2" xfId="8887"/>
    <cellStyle name="Normal 4 2 2 5 4 2 3 2 2" xfId="17917"/>
    <cellStyle name="Normal 4 2 2 5 4 2 3 3" xfId="13435"/>
    <cellStyle name="Normal 4 2 2 5 4 2 4" xfId="5899"/>
    <cellStyle name="Normal 4 2 2 5 4 2 4 2" xfId="14929"/>
    <cellStyle name="Normal 4 2 2 5 4 2 5" xfId="10447"/>
    <cellStyle name="Normal 4 2 2 5 4 3" xfId="2164"/>
    <cellStyle name="Normal 4 2 2 5 4 3 2" xfId="6646"/>
    <cellStyle name="Normal 4 2 2 5 4 3 2 2" xfId="15676"/>
    <cellStyle name="Normal 4 2 2 5 4 3 3" xfId="11194"/>
    <cellStyle name="Normal 4 2 2 5 4 4" xfId="3658"/>
    <cellStyle name="Normal 4 2 2 5 4 4 2" xfId="8140"/>
    <cellStyle name="Normal 4 2 2 5 4 4 2 2" xfId="17170"/>
    <cellStyle name="Normal 4 2 2 5 4 4 3" xfId="12688"/>
    <cellStyle name="Normal 4 2 2 5 4 5" xfId="5152"/>
    <cellStyle name="Normal 4 2 2 5 4 5 2" xfId="14182"/>
    <cellStyle name="Normal 4 2 2 5 4 6" xfId="9700"/>
    <cellStyle name="Normal 4 2 2 5 5" xfId="857"/>
    <cellStyle name="Normal 4 2 2 5 5 2" xfId="2351"/>
    <cellStyle name="Normal 4 2 2 5 5 2 2" xfId="6833"/>
    <cellStyle name="Normal 4 2 2 5 5 2 2 2" xfId="15863"/>
    <cellStyle name="Normal 4 2 2 5 5 2 3" xfId="11381"/>
    <cellStyle name="Normal 4 2 2 5 5 3" xfId="3845"/>
    <cellStyle name="Normal 4 2 2 5 5 3 2" xfId="8327"/>
    <cellStyle name="Normal 4 2 2 5 5 3 2 2" xfId="17357"/>
    <cellStyle name="Normal 4 2 2 5 5 3 3" xfId="12875"/>
    <cellStyle name="Normal 4 2 2 5 5 4" xfId="5339"/>
    <cellStyle name="Normal 4 2 2 5 5 4 2" xfId="14369"/>
    <cellStyle name="Normal 4 2 2 5 5 5" xfId="9887"/>
    <cellStyle name="Normal 4 2 2 5 6" xfId="1606"/>
    <cellStyle name="Normal 4 2 2 5 6 2" xfId="6088"/>
    <cellStyle name="Normal 4 2 2 5 6 2 2" xfId="15118"/>
    <cellStyle name="Normal 4 2 2 5 6 3" xfId="10636"/>
    <cellStyle name="Normal 4 2 2 5 7" xfId="3100"/>
    <cellStyle name="Normal 4 2 2 5 7 2" xfId="7582"/>
    <cellStyle name="Normal 4 2 2 5 7 2 2" xfId="16612"/>
    <cellStyle name="Normal 4 2 2 5 7 3" xfId="12130"/>
    <cellStyle name="Normal 4 2 2 5 8" xfId="4594"/>
    <cellStyle name="Normal 4 2 2 5 8 2" xfId="13624"/>
    <cellStyle name="Normal 4 2 2 5 9" xfId="9142"/>
    <cellStyle name="Normal 4 2 2 6" xfId="137"/>
    <cellStyle name="Normal 4 2 2 6 2" xfId="323"/>
    <cellStyle name="Normal 4 2 2 6 2 2" xfId="1066"/>
    <cellStyle name="Normal 4 2 2 6 2 2 2" xfId="2560"/>
    <cellStyle name="Normal 4 2 2 6 2 2 2 2" xfId="7042"/>
    <cellStyle name="Normal 4 2 2 6 2 2 2 2 2" xfId="16072"/>
    <cellStyle name="Normal 4 2 2 6 2 2 2 3" xfId="11590"/>
    <cellStyle name="Normal 4 2 2 6 2 2 3" xfId="4054"/>
    <cellStyle name="Normal 4 2 2 6 2 2 3 2" xfId="8536"/>
    <cellStyle name="Normal 4 2 2 6 2 2 3 2 2" xfId="17566"/>
    <cellStyle name="Normal 4 2 2 6 2 2 3 3" xfId="13084"/>
    <cellStyle name="Normal 4 2 2 6 2 2 4" xfId="5548"/>
    <cellStyle name="Normal 4 2 2 6 2 2 4 2" xfId="14578"/>
    <cellStyle name="Normal 4 2 2 6 2 2 5" xfId="10096"/>
    <cellStyle name="Normal 4 2 2 6 2 3" xfId="1817"/>
    <cellStyle name="Normal 4 2 2 6 2 3 2" xfId="6299"/>
    <cellStyle name="Normal 4 2 2 6 2 3 2 2" xfId="15329"/>
    <cellStyle name="Normal 4 2 2 6 2 3 3" xfId="10847"/>
    <cellStyle name="Normal 4 2 2 6 2 4" xfId="3311"/>
    <cellStyle name="Normal 4 2 2 6 2 4 2" xfId="7793"/>
    <cellStyle name="Normal 4 2 2 6 2 4 2 2" xfId="16823"/>
    <cellStyle name="Normal 4 2 2 6 2 4 3" xfId="12341"/>
    <cellStyle name="Normal 4 2 2 6 2 5" xfId="4805"/>
    <cellStyle name="Normal 4 2 2 6 2 5 2" xfId="13835"/>
    <cellStyle name="Normal 4 2 2 6 2 6" xfId="9353"/>
    <cellStyle name="Normal 4 2 2 6 3" xfId="509"/>
    <cellStyle name="Normal 4 2 2 6 3 2" xfId="1256"/>
    <cellStyle name="Normal 4 2 2 6 3 2 2" xfId="2750"/>
    <cellStyle name="Normal 4 2 2 6 3 2 2 2" xfId="7232"/>
    <cellStyle name="Normal 4 2 2 6 3 2 2 2 2" xfId="16262"/>
    <cellStyle name="Normal 4 2 2 6 3 2 2 3" xfId="11780"/>
    <cellStyle name="Normal 4 2 2 6 3 2 3" xfId="4244"/>
    <cellStyle name="Normal 4 2 2 6 3 2 3 2" xfId="8726"/>
    <cellStyle name="Normal 4 2 2 6 3 2 3 2 2" xfId="17756"/>
    <cellStyle name="Normal 4 2 2 6 3 2 3 3" xfId="13274"/>
    <cellStyle name="Normal 4 2 2 6 3 2 4" xfId="5738"/>
    <cellStyle name="Normal 4 2 2 6 3 2 4 2" xfId="14768"/>
    <cellStyle name="Normal 4 2 2 6 3 2 5" xfId="10286"/>
    <cellStyle name="Normal 4 2 2 6 3 3" xfId="2003"/>
    <cellStyle name="Normal 4 2 2 6 3 3 2" xfId="6485"/>
    <cellStyle name="Normal 4 2 2 6 3 3 2 2" xfId="15515"/>
    <cellStyle name="Normal 4 2 2 6 3 3 3" xfId="11033"/>
    <cellStyle name="Normal 4 2 2 6 3 4" xfId="3497"/>
    <cellStyle name="Normal 4 2 2 6 3 4 2" xfId="7979"/>
    <cellStyle name="Normal 4 2 2 6 3 4 2 2" xfId="17009"/>
    <cellStyle name="Normal 4 2 2 6 3 4 3" xfId="12527"/>
    <cellStyle name="Normal 4 2 2 6 3 5" xfId="4991"/>
    <cellStyle name="Normal 4 2 2 6 3 5 2" xfId="14021"/>
    <cellStyle name="Normal 4 2 2 6 3 6" xfId="9539"/>
    <cellStyle name="Normal 4 2 2 6 4" xfId="695"/>
    <cellStyle name="Normal 4 2 2 6 4 2" xfId="1442"/>
    <cellStyle name="Normal 4 2 2 6 4 2 2" xfId="2936"/>
    <cellStyle name="Normal 4 2 2 6 4 2 2 2" xfId="7418"/>
    <cellStyle name="Normal 4 2 2 6 4 2 2 2 2" xfId="16448"/>
    <cellStyle name="Normal 4 2 2 6 4 2 2 3" xfId="11966"/>
    <cellStyle name="Normal 4 2 2 6 4 2 3" xfId="4430"/>
    <cellStyle name="Normal 4 2 2 6 4 2 3 2" xfId="8912"/>
    <cellStyle name="Normal 4 2 2 6 4 2 3 2 2" xfId="17942"/>
    <cellStyle name="Normal 4 2 2 6 4 2 3 3" xfId="13460"/>
    <cellStyle name="Normal 4 2 2 6 4 2 4" xfId="5924"/>
    <cellStyle name="Normal 4 2 2 6 4 2 4 2" xfId="14954"/>
    <cellStyle name="Normal 4 2 2 6 4 2 5" xfId="10472"/>
    <cellStyle name="Normal 4 2 2 6 4 3" xfId="2189"/>
    <cellStyle name="Normal 4 2 2 6 4 3 2" xfId="6671"/>
    <cellStyle name="Normal 4 2 2 6 4 3 2 2" xfId="15701"/>
    <cellStyle name="Normal 4 2 2 6 4 3 3" xfId="11219"/>
    <cellStyle name="Normal 4 2 2 6 4 4" xfId="3683"/>
    <cellStyle name="Normal 4 2 2 6 4 4 2" xfId="8165"/>
    <cellStyle name="Normal 4 2 2 6 4 4 2 2" xfId="17195"/>
    <cellStyle name="Normal 4 2 2 6 4 4 3" xfId="12713"/>
    <cellStyle name="Normal 4 2 2 6 4 5" xfId="5177"/>
    <cellStyle name="Normal 4 2 2 6 4 5 2" xfId="14207"/>
    <cellStyle name="Normal 4 2 2 6 4 6" xfId="9725"/>
    <cellStyle name="Normal 4 2 2 6 5" xfId="882"/>
    <cellStyle name="Normal 4 2 2 6 5 2" xfId="2376"/>
    <cellStyle name="Normal 4 2 2 6 5 2 2" xfId="6858"/>
    <cellStyle name="Normal 4 2 2 6 5 2 2 2" xfId="15888"/>
    <cellStyle name="Normal 4 2 2 6 5 2 3" xfId="11406"/>
    <cellStyle name="Normal 4 2 2 6 5 3" xfId="3870"/>
    <cellStyle name="Normal 4 2 2 6 5 3 2" xfId="8352"/>
    <cellStyle name="Normal 4 2 2 6 5 3 2 2" xfId="17382"/>
    <cellStyle name="Normal 4 2 2 6 5 3 3" xfId="12900"/>
    <cellStyle name="Normal 4 2 2 6 5 4" xfId="5364"/>
    <cellStyle name="Normal 4 2 2 6 5 4 2" xfId="14394"/>
    <cellStyle name="Normal 4 2 2 6 5 5" xfId="9912"/>
    <cellStyle name="Normal 4 2 2 6 6" xfId="1631"/>
    <cellStyle name="Normal 4 2 2 6 6 2" xfId="6113"/>
    <cellStyle name="Normal 4 2 2 6 6 2 2" xfId="15143"/>
    <cellStyle name="Normal 4 2 2 6 6 3" xfId="10661"/>
    <cellStyle name="Normal 4 2 2 6 7" xfId="3125"/>
    <cellStyle name="Normal 4 2 2 6 7 2" xfId="7607"/>
    <cellStyle name="Normal 4 2 2 6 7 2 2" xfId="16637"/>
    <cellStyle name="Normal 4 2 2 6 7 3" xfId="12155"/>
    <cellStyle name="Normal 4 2 2 6 8" xfId="4619"/>
    <cellStyle name="Normal 4 2 2 6 8 2" xfId="13649"/>
    <cellStyle name="Normal 4 2 2 6 9" xfId="9167"/>
    <cellStyle name="Normal 4 2 2 7" xfId="160"/>
    <cellStyle name="Normal 4 2 2 7 2" xfId="346"/>
    <cellStyle name="Normal 4 2 2 7 2 2" xfId="1089"/>
    <cellStyle name="Normal 4 2 2 7 2 2 2" xfId="2583"/>
    <cellStyle name="Normal 4 2 2 7 2 2 2 2" xfId="7065"/>
    <cellStyle name="Normal 4 2 2 7 2 2 2 2 2" xfId="16095"/>
    <cellStyle name="Normal 4 2 2 7 2 2 2 3" xfId="11613"/>
    <cellStyle name="Normal 4 2 2 7 2 2 3" xfId="4077"/>
    <cellStyle name="Normal 4 2 2 7 2 2 3 2" xfId="8559"/>
    <cellStyle name="Normal 4 2 2 7 2 2 3 2 2" xfId="17589"/>
    <cellStyle name="Normal 4 2 2 7 2 2 3 3" xfId="13107"/>
    <cellStyle name="Normal 4 2 2 7 2 2 4" xfId="5571"/>
    <cellStyle name="Normal 4 2 2 7 2 2 4 2" xfId="14601"/>
    <cellStyle name="Normal 4 2 2 7 2 2 5" xfId="10119"/>
    <cellStyle name="Normal 4 2 2 7 2 3" xfId="1840"/>
    <cellStyle name="Normal 4 2 2 7 2 3 2" xfId="6322"/>
    <cellStyle name="Normal 4 2 2 7 2 3 2 2" xfId="15352"/>
    <cellStyle name="Normal 4 2 2 7 2 3 3" xfId="10870"/>
    <cellStyle name="Normal 4 2 2 7 2 4" xfId="3334"/>
    <cellStyle name="Normal 4 2 2 7 2 4 2" xfId="7816"/>
    <cellStyle name="Normal 4 2 2 7 2 4 2 2" xfId="16846"/>
    <cellStyle name="Normal 4 2 2 7 2 4 3" xfId="12364"/>
    <cellStyle name="Normal 4 2 2 7 2 5" xfId="4828"/>
    <cellStyle name="Normal 4 2 2 7 2 5 2" xfId="13858"/>
    <cellStyle name="Normal 4 2 2 7 2 6" xfId="9376"/>
    <cellStyle name="Normal 4 2 2 7 3" xfId="532"/>
    <cellStyle name="Normal 4 2 2 7 3 2" xfId="1279"/>
    <cellStyle name="Normal 4 2 2 7 3 2 2" xfId="2773"/>
    <cellStyle name="Normal 4 2 2 7 3 2 2 2" xfId="7255"/>
    <cellStyle name="Normal 4 2 2 7 3 2 2 2 2" xfId="16285"/>
    <cellStyle name="Normal 4 2 2 7 3 2 2 3" xfId="11803"/>
    <cellStyle name="Normal 4 2 2 7 3 2 3" xfId="4267"/>
    <cellStyle name="Normal 4 2 2 7 3 2 3 2" xfId="8749"/>
    <cellStyle name="Normal 4 2 2 7 3 2 3 2 2" xfId="17779"/>
    <cellStyle name="Normal 4 2 2 7 3 2 3 3" xfId="13297"/>
    <cellStyle name="Normal 4 2 2 7 3 2 4" xfId="5761"/>
    <cellStyle name="Normal 4 2 2 7 3 2 4 2" xfId="14791"/>
    <cellStyle name="Normal 4 2 2 7 3 2 5" xfId="10309"/>
    <cellStyle name="Normal 4 2 2 7 3 3" xfId="2026"/>
    <cellStyle name="Normal 4 2 2 7 3 3 2" xfId="6508"/>
    <cellStyle name="Normal 4 2 2 7 3 3 2 2" xfId="15538"/>
    <cellStyle name="Normal 4 2 2 7 3 3 3" xfId="11056"/>
    <cellStyle name="Normal 4 2 2 7 3 4" xfId="3520"/>
    <cellStyle name="Normal 4 2 2 7 3 4 2" xfId="8002"/>
    <cellStyle name="Normal 4 2 2 7 3 4 2 2" xfId="17032"/>
    <cellStyle name="Normal 4 2 2 7 3 4 3" xfId="12550"/>
    <cellStyle name="Normal 4 2 2 7 3 5" xfId="5014"/>
    <cellStyle name="Normal 4 2 2 7 3 5 2" xfId="14044"/>
    <cellStyle name="Normal 4 2 2 7 3 6" xfId="9562"/>
    <cellStyle name="Normal 4 2 2 7 4" xfId="718"/>
    <cellStyle name="Normal 4 2 2 7 4 2" xfId="1465"/>
    <cellStyle name="Normal 4 2 2 7 4 2 2" xfId="2959"/>
    <cellStyle name="Normal 4 2 2 7 4 2 2 2" xfId="7441"/>
    <cellStyle name="Normal 4 2 2 7 4 2 2 2 2" xfId="16471"/>
    <cellStyle name="Normal 4 2 2 7 4 2 2 3" xfId="11989"/>
    <cellStyle name="Normal 4 2 2 7 4 2 3" xfId="4453"/>
    <cellStyle name="Normal 4 2 2 7 4 2 3 2" xfId="8935"/>
    <cellStyle name="Normal 4 2 2 7 4 2 3 2 2" xfId="17965"/>
    <cellStyle name="Normal 4 2 2 7 4 2 3 3" xfId="13483"/>
    <cellStyle name="Normal 4 2 2 7 4 2 4" xfId="5947"/>
    <cellStyle name="Normal 4 2 2 7 4 2 4 2" xfId="14977"/>
    <cellStyle name="Normal 4 2 2 7 4 2 5" xfId="10495"/>
    <cellStyle name="Normal 4 2 2 7 4 3" xfId="2212"/>
    <cellStyle name="Normal 4 2 2 7 4 3 2" xfId="6694"/>
    <cellStyle name="Normal 4 2 2 7 4 3 2 2" xfId="15724"/>
    <cellStyle name="Normal 4 2 2 7 4 3 3" xfId="11242"/>
    <cellStyle name="Normal 4 2 2 7 4 4" xfId="3706"/>
    <cellStyle name="Normal 4 2 2 7 4 4 2" xfId="8188"/>
    <cellStyle name="Normal 4 2 2 7 4 4 2 2" xfId="17218"/>
    <cellStyle name="Normal 4 2 2 7 4 4 3" xfId="12736"/>
    <cellStyle name="Normal 4 2 2 7 4 5" xfId="5200"/>
    <cellStyle name="Normal 4 2 2 7 4 5 2" xfId="14230"/>
    <cellStyle name="Normal 4 2 2 7 4 6" xfId="9748"/>
    <cellStyle name="Normal 4 2 2 7 5" xfId="905"/>
    <cellStyle name="Normal 4 2 2 7 5 2" xfId="2399"/>
    <cellStyle name="Normal 4 2 2 7 5 2 2" xfId="6881"/>
    <cellStyle name="Normal 4 2 2 7 5 2 2 2" xfId="15911"/>
    <cellStyle name="Normal 4 2 2 7 5 2 3" xfId="11429"/>
    <cellStyle name="Normal 4 2 2 7 5 3" xfId="3893"/>
    <cellStyle name="Normal 4 2 2 7 5 3 2" xfId="8375"/>
    <cellStyle name="Normal 4 2 2 7 5 3 2 2" xfId="17405"/>
    <cellStyle name="Normal 4 2 2 7 5 3 3" xfId="12923"/>
    <cellStyle name="Normal 4 2 2 7 5 4" xfId="5387"/>
    <cellStyle name="Normal 4 2 2 7 5 4 2" xfId="14417"/>
    <cellStyle name="Normal 4 2 2 7 5 5" xfId="9935"/>
    <cellStyle name="Normal 4 2 2 7 6" xfId="1654"/>
    <cellStyle name="Normal 4 2 2 7 6 2" xfId="6136"/>
    <cellStyle name="Normal 4 2 2 7 6 2 2" xfId="15166"/>
    <cellStyle name="Normal 4 2 2 7 6 3" xfId="10684"/>
    <cellStyle name="Normal 4 2 2 7 7" xfId="3148"/>
    <cellStyle name="Normal 4 2 2 7 7 2" xfId="7630"/>
    <cellStyle name="Normal 4 2 2 7 7 2 2" xfId="16660"/>
    <cellStyle name="Normal 4 2 2 7 7 3" xfId="12178"/>
    <cellStyle name="Normal 4 2 2 7 8" xfId="4642"/>
    <cellStyle name="Normal 4 2 2 7 8 2" xfId="13672"/>
    <cellStyle name="Normal 4 2 2 7 9" xfId="9190"/>
    <cellStyle name="Normal 4 2 2 8" xfId="183"/>
    <cellStyle name="Normal 4 2 2 8 2" xfId="369"/>
    <cellStyle name="Normal 4 2 2 8 2 2" xfId="1112"/>
    <cellStyle name="Normal 4 2 2 8 2 2 2" xfId="2606"/>
    <cellStyle name="Normal 4 2 2 8 2 2 2 2" xfId="7088"/>
    <cellStyle name="Normal 4 2 2 8 2 2 2 2 2" xfId="16118"/>
    <cellStyle name="Normal 4 2 2 8 2 2 2 3" xfId="11636"/>
    <cellStyle name="Normal 4 2 2 8 2 2 3" xfId="4100"/>
    <cellStyle name="Normal 4 2 2 8 2 2 3 2" xfId="8582"/>
    <cellStyle name="Normal 4 2 2 8 2 2 3 2 2" xfId="17612"/>
    <cellStyle name="Normal 4 2 2 8 2 2 3 3" xfId="13130"/>
    <cellStyle name="Normal 4 2 2 8 2 2 4" xfId="5594"/>
    <cellStyle name="Normal 4 2 2 8 2 2 4 2" xfId="14624"/>
    <cellStyle name="Normal 4 2 2 8 2 2 5" xfId="10142"/>
    <cellStyle name="Normal 4 2 2 8 2 3" xfId="1863"/>
    <cellStyle name="Normal 4 2 2 8 2 3 2" xfId="6345"/>
    <cellStyle name="Normal 4 2 2 8 2 3 2 2" xfId="15375"/>
    <cellStyle name="Normal 4 2 2 8 2 3 3" xfId="10893"/>
    <cellStyle name="Normal 4 2 2 8 2 4" xfId="3357"/>
    <cellStyle name="Normal 4 2 2 8 2 4 2" xfId="7839"/>
    <cellStyle name="Normal 4 2 2 8 2 4 2 2" xfId="16869"/>
    <cellStyle name="Normal 4 2 2 8 2 4 3" xfId="12387"/>
    <cellStyle name="Normal 4 2 2 8 2 5" xfId="4851"/>
    <cellStyle name="Normal 4 2 2 8 2 5 2" xfId="13881"/>
    <cellStyle name="Normal 4 2 2 8 2 6" xfId="9399"/>
    <cellStyle name="Normal 4 2 2 8 3" xfId="555"/>
    <cellStyle name="Normal 4 2 2 8 3 2" xfId="1302"/>
    <cellStyle name="Normal 4 2 2 8 3 2 2" xfId="2796"/>
    <cellStyle name="Normal 4 2 2 8 3 2 2 2" xfId="7278"/>
    <cellStyle name="Normal 4 2 2 8 3 2 2 2 2" xfId="16308"/>
    <cellStyle name="Normal 4 2 2 8 3 2 2 3" xfId="11826"/>
    <cellStyle name="Normal 4 2 2 8 3 2 3" xfId="4290"/>
    <cellStyle name="Normal 4 2 2 8 3 2 3 2" xfId="8772"/>
    <cellStyle name="Normal 4 2 2 8 3 2 3 2 2" xfId="17802"/>
    <cellStyle name="Normal 4 2 2 8 3 2 3 3" xfId="13320"/>
    <cellStyle name="Normal 4 2 2 8 3 2 4" xfId="5784"/>
    <cellStyle name="Normal 4 2 2 8 3 2 4 2" xfId="14814"/>
    <cellStyle name="Normal 4 2 2 8 3 2 5" xfId="10332"/>
    <cellStyle name="Normal 4 2 2 8 3 3" xfId="2049"/>
    <cellStyle name="Normal 4 2 2 8 3 3 2" xfId="6531"/>
    <cellStyle name="Normal 4 2 2 8 3 3 2 2" xfId="15561"/>
    <cellStyle name="Normal 4 2 2 8 3 3 3" xfId="11079"/>
    <cellStyle name="Normal 4 2 2 8 3 4" xfId="3543"/>
    <cellStyle name="Normal 4 2 2 8 3 4 2" xfId="8025"/>
    <cellStyle name="Normal 4 2 2 8 3 4 2 2" xfId="17055"/>
    <cellStyle name="Normal 4 2 2 8 3 4 3" xfId="12573"/>
    <cellStyle name="Normal 4 2 2 8 3 5" xfId="5037"/>
    <cellStyle name="Normal 4 2 2 8 3 5 2" xfId="14067"/>
    <cellStyle name="Normal 4 2 2 8 3 6" xfId="9585"/>
    <cellStyle name="Normal 4 2 2 8 4" xfId="741"/>
    <cellStyle name="Normal 4 2 2 8 4 2" xfId="1488"/>
    <cellStyle name="Normal 4 2 2 8 4 2 2" xfId="2982"/>
    <cellStyle name="Normal 4 2 2 8 4 2 2 2" xfId="7464"/>
    <cellStyle name="Normal 4 2 2 8 4 2 2 2 2" xfId="16494"/>
    <cellStyle name="Normal 4 2 2 8 4 2 2 3" xfId="12012"/>
    <cellStyle name="Normal 4 2 2 8 4 2 3" xfId="4476"/>
    <cellStyle name="Normal 4 2 2 8 4 2 3 2" xfId="8958"/>
    <cellStyle name="Normal 4 2 2 8 4 2 3 2 2" xfId="17988"/>
    <cellStyle name="Normal 4 2 2 8 4 2 3 3" xfId="13506"/>
    <cellStyle name="Normal 4 2 2 8 4 2 4" xfId="5970"/>
    <cellStyle name="Normal 4 2 2 8 4 2 4 2" xfId="15000"/>
    <cellStyle name="Normal 4 2 2 8 4 2 5" xfId="10518"/>
    <cellStyle name="Normal 4 2 2 8 4 3" xfId="2235"/>
    <cellStyle name="Normal 4 2 2 8 4 3 2" xfId="6717"/>
    <cellStyle name="Normal 4 2 2 8 4 3 2 2" xfId="15747"/>
    <cellStyle name="Normal 4 2 2 8 4 3 3" xfId="11265"/>
    <cellStyle name="Normal 4 2 2 8 4 4" xfId="3729"/>
    <cellStyle name="Normal 4 2 2 8 4 4 2" xfId="8211"/>
    <cellStyle name="Normal 4 2 2 8 4 4 2 2" xfId="17241"/>
    <cellStyle name="Normal 4 2 2 8 4 4 3" xfId="12759"/>
    <cellStyle name="Normal 4 2 2 8 4 5" xfId="5223"/>
    <cellStyle name="Normal 4 2 2 8 4 5 2" xfId="14253"/>
    <cellStyle name="Normal 4 2 2 8 4 6" xfId="9771"/>
    <cellStyle name="Normal 4 2 2 8 5" xfId="928"/>
    <cellStyle name="Normal 4 2 2 8 5 2" xfId="2422"/>
    <cellStyle name="Normal 4 2 2 8 5 2 2" xfId="6904"/>
    <cellStyle name="Normal 4 2 2 8 5 2 2 2" xfId="15934"/>
    <cellStyle name="Normal 4 2 2 8 5 2 3" xfId="11452"/>
    <cellStyle name="Normal 4 2 2 8 5 3" xfId="3916"/>
    <cellStyle name="Normal 4 2 2 8 5 3 2" xfId="8398"/>
    <cellStyle name="Normal 4 2 2 8 5 3 2 2" xfId="17428"/>
    <cellStyle name="Normal 4 2 2 8 5 3 3" xfId="12946"/>
    <cellStyle name="Normal 4 2 2 8 5 4" xfId="5410"/>
    <cellStyle name="Normal 4 2 2 8 5 4 2" xfId="14440"/>
    <cellStyle name="Normal 4 2 2 8 5 5" xfId="9958"/>
    <cellStyle name="Normal 4 2 2 8 6" xfId="1677"/>
    <cellStyle name="Normal 4 2 2 8 6 2" xfId="6159"/>
    <cellStyle name="Normal 4 2 2 8 6 2 2" xfId="15189"/>
    <cellStyle name="Normal 4 2 2 8 6 3" xfId="10707"/>
    <cellStyle name="Normal 4 2 2 8 7" xfId="3171"/>
    <cellStyle name="Normal 4 2 2 8 7 2" xfId="7653"/>
    <cellStyle name="Normal 4 2 2 8 7 2 2" xfId="16683"/>
    <cellStyle name="Normal 4 2 2 8 7 3" xfId="12201"/>
    <cellStyle name="Normal 4 2 2 8 8" xfId="4665"/>
    <cellStyle name="Normal 4 2 2 8 8 2" xfId="13695"/>
    <cellStyle name="Normal 4 2 2 8 9" xfId="9213"/>
    <cellStyle name="Normal 4 2 2 9" xfId="206"/>
    <cellStyle name="Normal 4 2 2 9 2" xfId="951"/>
    <cellStyle name="Normal 4 2 2 9 2 2" xfId="2445"/>
    <cellStyle name="Normal 4 2 2 9 2 2 2" xfId="6927"/>
    <cellStyle name="Normal 4 2 2 9 2 2 2 2" xfId="15957"/>
    <cellStyle name="Normal 4 2 2 9 2 2 3" xfId="11475"/>
    <cellStyle name="Normal 4 2 2 9 2 3" xfId="3939"/>
    <cellStyle name="Normal 4 2 2 9 2 3 2" xfId="8421"/>
    <cellStyle name="Normal 4 2 2 9 2 3 2 2" xfId="17451"/>
    <cellStyle name="Normal 4 2 2 9 2 3 3" xfId="12969"/>
    <cellStyle name="Normal 4 2 2 9 2 4" xfId="5433"/>
    <cellStyle name="Normal 4 2 2 9 2 4 2" xfId="14463"/>
    <cellStyle name="Normal 4 2 2 9 2 5" xfId="9981"/>
    <cellStyle name="Normal 4 2 2 9 3" xfId="1700"/>
    <cellStyle name="Normal 4 2 2 9 3 2" xfId="6182"/>
    <cellStyle name="Normal 4 2 2 9 3 2 2" xfId="15212"/>
    <cellStyle name="Normal 4 2 2 9 3 3" xfId="10730"/>
    <cellStyle name="Normal 4 2 2 9 4" xfId="3194"/>
    <cellStyle name="Normal 4 2 2 9 4 2" xfId="7676"/>
    <cellStyle name="Normal 4 2 2 9 4 2 2" xfId="16706"/>
    <cellStyle name="Normal 4 2 2 9 4 3" xfId="12224"/>
    <cellStyle name="Normal 4 2 2 9 5" xfId="4688"/>
    <cellStyle name="Normal 4 2 2 9 5 2" xfId="13718"/>
    <cellStyle name="Normal 4 2 2 9 6" xfId="9236"/>
    <cellStyle name="Normal 4 2 3" xfId="33"/>
    <cellStyle name="Normal 4 2 3 2" xfId="219"/>
    <cellStyle name="Normal 4 2 3 2 2" xfId="964"/>
    <cellStyle name="Normal 4 2 3 2 2 2" xfId="2458"/>
    <cellStyle name="Normal 4 2 3 2 2 2 2" xfId="6940"/>
    <cellStyle name="Normal 4 2 3 2 2 2 2 2" xfId="15970"/>
    <cellStyle name="Normal 4 2 3 2 2 2 3" xfId="11488"/>
    <cellStyle name="Normal 4 2 3 2 2 3" xfId="3952"/>
    <cellStyle name="Normal 4 2 3 2 2 3 2" xfId="8434"/>
    <cellStyle name="Normal 4 2 3 2 2 3 2 2" xfId="17464"/>
    <cellStyle name="Normal 4 2 3 2 2 3 3" xfId="12982"/>
    <cellStyle name="Normal 4 2 3 2 2 4" xfId="5446"/>
    <cellStyle name="Normal 4 2 3 2 2 4 2" xfId="14476"/>
    <cellStyle name="Normal 4 2 3 2 2 5" xfId="9994"/>
    <cellStyle name="Normal 4 2 3 2 3" xfId="1713"/>
    <cellStyle name="Normal 4 2 3 2 3 2" xfId="6195"/>
    <cellStyle name="Normal 4 2 3 2 3 2 2" xfId="15225"/>
    <cellStyle name="Normal 4 2 3 2 3 3" xfId="10743"/>
    <cellStyle name="Normal 4 2 3 2 4" xfId="3207"/>
    <cellStyle name="Normal 4 2 3 2 4 2" xfId="7689"/>
    <cellStyle name="Normal 4 2 3 2 4 2 2" xfId="16719"/>
    <cellStyle name="Normal 4 2 3 2 4 3" xfId="12237"/>
    <cellStyle name="Normal 4 2 3 2 5" xfId="4701"/>
    <cellStyle name="Normal 4 2 3 2 5 2" xfId="13731"/>
    <cellStyle name="Normal 4 2 3 2 6" xfId="9249"/>
    <cellStyle name="Normal 4 2 3 3" xfId="405"/>
    <cellStyle name="Normal 4 2 3 3 2" xfId="1152"/>
    <cellStyle name="Normal 4 2 3 3 2 2" xfId="2646"/>
    <cellStyle name="Normal 4 2 3 3 2 2 2" xfId="7128"/>
    <cellStyle name="Normal 4 2 3 3 2 2 2 2" xfId="16158"/>
    <cellStyle name="Normal 4 2 3 3 2 2 3" xfId="11676"/>
    <cellStyle name="Normal 4 2 3 3 2 3" xfId="4140"/>
    <cellStyle name="Normal 4 2 3 3 2 3 2" xfId="8622"/>
    <cellStyle name="Normal 4 2 3 3 2 3 2 2" xfId="17652"/>
    <cellStyle name="Normal 4 2 3 3 2 3 3" xfId="13170"/>
    <cellStyle name="Normal 4 2 3 3 2 4" xfId="5634"/>
    <cellStyle name="Normal 4 2 3 3 2 4 2" xfId="14664"/>
    <cellStyle name="Normal 4 2 3 3 2 5" xfId="10182"/>
    <cellStyle name="Normal 4 2 3 3 3" xfId="1899"/>
    <cellStyle name="Normal 4 2 3 3 3 2" xfId="6381"/>
    <cellStyle name="Normal 4 2 3 3 3 2 2" xfId="15411"/>
    <cellStyle name="Normal 4 2 3 3 3 3" xfId="10929"/>
    <cellStyle name="Normal 4 2 3 3 4" xfId="3393"/>
    <cellStyle name="Normal 4 2 3 3 4 2" xfId="7875"/>
    <cellStyle name="Normal 4 2 3 3 4 2 2" xfId="16905"/>
    <cellStyle name="Normal 4 2 3 3 4 3" xfId="12423"/>
    <cellStyle name="Normal 4 2 3 3 5" xfId="4887"/>
    <cellStyle name="Normal 4 2 3 3 5 2" xfId="13917"/>
    <cellStyle name="Normal 4 2 3 3 6" xfId="9435"/>
    <cellStyle name="Normal 4 2 3 4" xfId="591"/>
    <cellStyle name="Normal 4 2 3 4 2" xfId="1338"/>
    <cellStyle name="Normal 4 2 3 4 2 2" xfId="2832"/>
    <cellStyle name="Normal 4 2 3 4 2 2 2" xfId="7314"/>
    <cellStyle name="Normal 4 2 3 4 2 2 2 2" xfId="16344"/>
    <cellStyle name="Normal 4 2 3 4 2 2 3" xfId="11862"/>
    <cellStyle name="Normal 4 2 3 4 2 3" xfId="4326"/>
    <cellStyle name="Normal 4 2 3 4 2 3 2" xfId="8808"/>
    <cellStyle name="Normal 4 2 3 4 2 3 2 2" xfId="17838"/>
    <cellStyle name="Normal 4 2 3 4 2 3 3" xfId="13356"/>
    <cellStyle name="Normal 4 2 3 4 2 4" xfId="5820"/>
    <cellStyle name="Normal 4 2 3 4 2 4 2" xfId="14850"/>
    <cellStyle name="Normal 4 2 3 4 2 5" xfId="10368"/>
    <cellStyle name="Normal 4 2 3 4 3" xfId="2085"/>
    <cellStyle name="Normal 4 2 3 4 3 2" xfId="6567"/>
    <cellStyle name="Normal 4 2 3 4 3 2 2" xfId="15597"/>
    <cellStyle name="Normal 4 2 3 4 3 3" xfId="11115"/>
    <cellStyle name="Normal 4 2 3 4 4" xfId="3579"/>
    <cellStyle name="Normal 4 2 3 4 4 2" xfId="8061"/>
    <cellStyle name="Normal 4 2 3 4 4 2 2" xfId="17091"/>
    <cellStyle name="Normal 4 2 3 4 4 3" xfId="12609"/>
    <cellStyle name="Normal 4 2 3 4 5" xfId="5073"/>
    <cellStyle name="Normal 4 2 3 4 5 2" xfId="14103"/>
    <cellStyle name="Normal 4 2 3 4 6" xfId="9621"/>
    <cellStyle name="Normal 4 2 3 5" xfId="778"/>
    <cellStyle name="Normal 4 2 3 5 2" xfId="2272"/>
    <cellStyle name="Normal 4 2 3 5 2 2" xfId="6754"/>
    <cellStyle name="Normal 4 2 3 5 2 2 2" xfId="15784"/>
    <cellStyle name="Normal 4 2 3 5 2 3" xfId="11302"/>
    <cellStyle name="Normal 4 2 3 5 3" xfId="3766"/>
    <cellStyle name="Normal 4 2 3 5 3 2" xfId="8248"/>
    <cellStyle name="Normal 4 2 3 5 3 2 2" xfId="17278"/>
    <cellStyle name="Normal 4 2 3 5 3 3" xfId="12796"/>
    <cellStyle name="Normal 4 2 3 5 4" xfId="5260"/>
    <cellStyle name="Normal 4 2 3 5 4 2" xfId="14290"/>
    <cellStyle name="Normal 4 2 3 5 5" xfId="9808"/>
    <cellStyle name="Normal 4 2 3 6" xfId="1527"/>
    <cellStyle name="Normal 4 2 3 6 2" xfId="6009"/>
    <cellStyle name="Normal 4 2 3 6 2 2" xfId="15039"/>
    <cellStyle name="Normal 4 2 3 6 3" xfId="10557"/>
    <cellStyle name="Normal 4 2 3 7" xfId="3021"/>
    <cellStyle name="Normal 4 2 3 7 2" xfId="7503"/>
    <cellStyle name="Normal 4 2 3 7 2 2" xfId="16533"/>
    <cellStyle name="Normal 4 2 3 7 3" xfId="12051"/>
    <cellStyle name="Normal 4 2 3 8" xfId="4515"/>
    <cellStyle name="Normal 4 2 3 8 2" xfId="13545"/>
    <cellStyle name="Normal 4 2 3 9" xfId="9063"/>
    <cellStyle name="Normal 4 2 4" xfId="56"/>
    <cellStyle name="Normal 4 2 4 2" xfId="242"/>
    <cellStyle name="Normal 4 2 4 2 2" xfId="987"/>
    <cellStyle name="Normal 4 2 4 2 2 2" xfId="2481"/>
    <cellStyle name="Normal 4 2 4 2 2 2 2" xfId="6963"/>
    <cellStyle name="Normal 4 2 4 2 2 2 2 2" xfId="15993"/>
    <cellStyle name="Normal 4 2 4 2 2 2 3" xfId="11511"/>
    <cellStyle name="Normal 4 2 4 2 2 3" xfId="3975"/>
    <cellStyle name="Normal 4 2 4 2 2 3 2" xfId="8457"/>
    <cellStyle name="Normal 4 2 4 2 2 3 2 2" xfId="17487"/>
    <cellStyle name="Normal 4 2 4 2 2 3 3" xfId="13005"/>
    <cellStyle name="Normal 4 2 4 2 2 4" xfId="5469"/>
    <cellStyle name="Normal 4 2 4 2 2 4 2" xfId="14499"/>
    <cellStyle name="Normal 4 2 4 2 2 5" xfId="10017"/>
    <cellStyle name="Normal 4 2 4 2 3" xfId="1736"/>
    <cellStyle name="Normal 4 2 4 2 3 2" xfId="6218"/>
    <cellStyle name="Normal 4 2 4 2 3 2 2" xfId="15248"/>
    <cellStyle name="Normal 4 2 4 2 3 3" xfId="10766"/>
    <cellStyle name="Normal 4 2 4 2 4" xfId="3230"/>
    <cellStyle name="Normal 4 2 4 2 4 2" xfId="7712"/>
    <cellStyle name="Normal 4 2 4 2 4 2 2" xfId="16742"/>
    <cellStyle name="Normal 4 2 4 2 4 3" xfId="12260"/>
    <cellStyle name="Normal 4 2 4 2 5" xfId="4724"/>
    <cellStyle name="Normal 4 2 4 2 5 2" xfId="13754"/>
    <cellStyle name="Normal 4 2 4 2 6" xfId="9272"/>
    <cellStyle name="Normal 4 2 4 3" xfId="428"/>
    <cellStyle name="Normal 4 2 4 3 2" xfId="1175"/>
    <cellStyle name="Normal 4 2 4 3 2 2" xfId="2669"/>
    <cellStyle name="Normal 4 2 4 3 2 2 2" xfId="7151"/>
    <cellStyle name="Normal 4 2 4 3 2 2 2 2" xfId="16181"/>
    <cellStyle name="Normal 4 2 4 3 2 2 3" xfId="11699"/>
    <cellStyle name="Normal 4 2 4 3 2 3" xfId="4163"/>
    <cellStyle name="Normal 4 2 4 3 2 3 2" xfId="8645"/>
    <cellStyle name="Normal 4 2 4 3 2 3 2 2" xfId="17675"/>
    <cellStyle name="Normal 4 2 4 3 2 3 3" xfId="13193"/>
    <cellStyle name="Normal 4 2 4 3 2 4" xfId="5657"/>
    <cellStyle name="Normal 4 2 4 3 2 4 2" xfId="14687"/>
    <cellStyle name="Normal 4 2 4 3 2 5" xfId="10205"/>
    <cellStyle name="Normal 4 2 4 3 3" xfId="1922"/>
    <cellStyle name="Normal 4 2 4 3 3 2" xfId="6404"/>
    <cellStyle name="Normal 4 2 4 3 3 2 2" xfId="15434"/>
    <cellStyle name="Normal 4 2 4 3 3 3" xfId="10952"/>
    <cellStyle name="Normal 4 2 4 3 4" xfId="3416"/>
    <cellStyle name="Normal 4 2 4 3 4 2" xfId="7898"/>
    <cellStyle name="Normal 4 2 4 3 4 2 2" xfId="16928"/>
    <cellStyle name="Normal 4 2 4 3 4 3" xfId="12446"/>
    <cellStyle name="Normal 4 2 4 3 5" xfId="4910"/>
    <cellStyle name="Normal 4 2 4 3 5 2" xfId="13940"/>
    <cellStyle name="Normal 4 2 4 3 6" xfId="9458"/>
    <cellStyle name="Normal 4 2 4 4" xfId="614"/>
    <cellStyle name="Normal 4 2 4 4 2" xfId="1361"/>
    <cellStyle name="Normal 4 2 4 4 2 2" xfId="2855"/>
    <cellStyle name="Normal 4 2 4 4 2 2 2" xfId="7337"/>
    <cellStyle name="Normal 4 2 4 4 2 2 2 2" xfId="16367"/>
    <cellStyle name="Normal 4 2 4 4 2 2 3" xfId="11885"/>
    <cellStyle name="Normal 4 2 4 4 2 3" xfId="4349"/>
    <cellStyle name="Normal 4 2 4 4 2 3 2" xfId="8831"/>
    <cellStyle name="Normal 4 2 4 4 2 3 2 2" xfId="17861"/>
    <cellStyle name="Normal 4 2 4 4 2 3 3" xfId="13379"/>
    <cellStyle name="Normal 4 2 4 4 2 4" xfId="5843"/>
    <cellStyle name="Normal 4 2 4 4 2 4 2" xfId="14873"/>
    <cellStyle name="Normal 4 2 4 4 2 5" xfId="10391"/>
    <cellStyle name="Normal 4 2 4 4 3" xfId="2108"/>
    <cellStyle name="Normal 4 2 4 4 3 2" xfId="6590"/>
    <cellStyle name="Normal 4 2 4 4 3 2 2" xfId="15620"/>
    <cellStyle name="Normal 4 2 4 4 3 3" xfId="11138"/>
    <cellStyle name="Normal 4 2 4 4 4" xfId="3602"/>
    <cellStyle name="Normal 4 2 4 4 4 2" xfId="8084"/>
    <cellStyle name="Normal 4 2 4 4 4 2 2" xfId="17114"/>
    <cellStyle name="Normal 4 2 4 4 4 3" xfId="12632"/>
    <cellStyle name="Normal 4 2 4 4 5" xfId="5096"/>
    <cellStyle name="Normal 4 2 4 4 5 2" xfId="14126"/>
    <cellStyle name="Normal 4 2 4 4 6" xfId="9644"/>
    <cellStyle name="Normal 4 2 4 5" xfId="801"/>
    <cellStyle name="Normal 4 2 4 5 2" xfId="2295"/>
    <cellStyle name="Normal 4 2 4 5 2 2" xfId="6777"/>
    <cellStyle name="Normal 4 2 4 5 2 2 2" xfId="15807"/>
    <cellStyle name="Normal 4 2 4 5 2 3" xfId="11325"/>
    <cellStyle name="Normal 4 2 4 5 3" xfId="3789"/>
    <cellStyle name="Normal 4 2 4 5 3 2" xfId="8271"/>
    <cellStyle name="Normal 4 2 4 5 3 2 2" xfId="17301"/>
    <cellStyle name="Normal 4 2 4 5 3 3" xfId="12819"/>
    <cellStyle name="Normal 4 2 4 5 4" xfId="5283"/>
    <cellStyle name="Normal 4 2 4 5 4 2" xfId="14313"/>
    <cellStyle name="Normal 4 2 4 5 5" xfId="9831"/>
    <cellStyle name="Normal 4 2 4 6" xfId="1550"/>
    <cellStyle name="Normal 4 2 4 6 2" xfId="6032"/>
    <cellStyle name="Normal 4 2 4 6 2 2" xfId="15062"/>
    <cellStyle name="Normal 4 2 4 6 3" xfId="10580"/>
    <cellStyle name="Normal 4 2 4 7" xfId="3044"/>
    <cellStyle name="Normal 4 2 4 7 2" xfId="7526"/>
    <cellStyle name="Normal 4 2 4 7 2 2" xfId="16556"/>
    <cellStyle name="Normal 4 2 4 7 3" xfId="12074"/>
    <cellStyle name="Normal 4 2 4 8" xfId="4538"/>
    <cellStyle name="Normal 4 2 4 8 2" xfId="13568"/>
    <cellStyle name="Normal 4 2 4 9" xfId="9086"/>
    <cellStyle name="Normal 4 2 5" xfId="80"/>
    <cellStyle name="Normal 4 2 5 2" xfId="266"/>
    <cellStyle name="Normal 4 2 5 2 2" xfId="1010"/>
    <cellStyle name="Normal 4 2 5 2 2 2" xfId="2504"/>
    <cellStyle name="Normal 4 2 5 2 2 2 2" xfId="6986"/>
    <cellStyle name="Normal 4 2 5 2 2 2 2 2" xfId="16016"/>
    <cellStyle name="Normal 4 2 5 2 2 2 3" xfId="11534"/>
    <cellStyle name="Normal 4 2 5 2 2 3" xfId="3998"/>
    <cellStyle name="Normal 4 2 5 2 2 3 2" xfId="8480"/>
    <cellStyle name="Normal 4 2 5 2 2 3 2 2" xfId="17510"/>
    <cellStyle name="Normal 4 2 5 2 2 3 3" xfId="13028"/>
    <cellStyle name="Normal 4 2 5 2 2 4" xfId="5492"/>
    <cellStyle name="Normal 4 2 5 2 2 4 2" xfId="14522"/>
    <cellStyle name="Normal 4 2 5 2 2 5" xfId="10040"/>
    <cellStyle name="Normal 4 2 5 2 3" xfId="1760"/>
    <cellStyle name="Normal 4 2 5 2 3 2" xfId="6242"/>
    <cellStyle name="Normal 4 2 5 2 3 2 2" xfId="15272"/>
    <cellStyle name="Normal 4 2 5 2 3 3" xfId="10790"/>
    <cellStyle name="Normal 4 2 5 2 4" xfId="3254"/>
    <cellStyle name="Normal 4 2 5 2 4 2" xfId="7736"/>
    <cellStyle name="Normal 4 2 5 2 4 2 2" xfId="16766"/>
    <cellStyle name="Normal 4 2 5 2 4 3" xfId="12284"/>
    <cellStyle name="Normal 4 2 5 2 5" xfId="4748"/>
    <cellStyle name="Normal 4 2 5 2 5 2" xfId="13778"/>
    <cellStyle name="Normal 4 2 5 2 6" xfId="9296"/>
    <cellStyle name="Normal 4 2 5 3" xfId="452"/>
    <cellStyle name="Normal 4 2 5 3 2" xfId="1199"/>
    <cellStyle name="Normal 4 2 5 3 2 2" xfId="2693"/>
    <cellStyle name="Normal 4 2 5 3 2 2 2" xfId="7175"/>
    <cellStyle name="Normal 4 2 5 3 2 2 2 2" xfId="16205"/>
    <cellStyle name="Normal 4 2 5 3 2 2 3" xfId="11723"/>
    <cellStyle name="Normal 4 2 5 3 2 3" xfId="4187"/>
    <cellStyle name="Normal 4 2 5 3 2 3 2" xfId="8669"/>
    <cellStyle name="Normal 4 2 5 3 2 3 2 2" xfId="17699"/>
    <cellStyle name="Normal 4 2 5 3 2 3 3" xfId="13217"/>
    <cellStyle name="Normal 4 2 5 3 2 4" xfId="5681"/>
    <cellStyle name="Normal 4 2 5 3 2 4 2" xfId="14711"/>
    <cellStyle name="Normal 4 2 5 3 2 5" xfId="10229"/>
    <cellStyle name="Normal 4 2 5 3 3" xfId="1946"/>
    <cellStyle name="Normal 4 2 5 3 3 2" xfId="6428"/>
    <cellStyle name="Normal 4 2 5 3 3 2 2" xfId="15458"/>
    <cellStyle name="Normal 4 2 5 3 3 3" xfId="10976"/>
    <cellStyle name="Normal 4 2 5 3 4" xfId="3440"/>
    <cellStyle name="Normal 4 2 5 3 4 2" xfId="7922"/>
    <cellStyle name="Normal 4 2 5 3 4 2 2" xfId="16952"/>
    <cellStyle name="Normal 4 2 5 3 4 3" xfId="12470"/>
    <cellStyle name="Normal 4 2 5 3 5" xfId="4934"/>
    <cellStyle name="Normal 4 2 5 3 5 2" xfId="13964"/>
    <cellStyle name="Normal 4 2 5 3 6" xfId="9482"/>
    <cellStyle name="Normal 4 2 5 4" xfId="638"/>
    <cellStyle name="Normal 4 2 5 4 2" xfId="1385"/>
    <cellStyle name="Normal 4 2 5 4 2 2" xfId="2879"/>
    <cellStyle name="Normal 4 2 5 4 2 2 2" xfId="7361"/>
    <cellStyle name="Normal 4 2 5 4 2 2 2 2" xfId="16391"/>
    <cellStyle name="Normal 4 2 5 4 2 2 3" xfId="11909"/>
    <cellStyle name="Normal 4 2 5 4 2 3" xfId="4373"/>
    <cellStyle name="Normal 4 2 5 4 2 3 2" xfId="8855"/>
    <cellStyle name="Normal 4 2 5 4 2 3 2 2" xfId="17885"/>
    <cellStyle name="Normal 4 2 5 4 2 3 3" xfId="13403"/>
    <cellStyle name="Normal 4 2 5 4 2 4" xfId="5867"/>
    <cellStyle name="Normal 4 2 5 4 2 4 2" xfId="14897"/>
    <cellStyle name="Normal 4 2 5 4 2 5" xfId="10415"/>
    <cellStyle name="Normal 4 2 5 4 3" xfId="2132"/>
    <cellStyle name="Normal 4 2 5 4 3 2" xfId="6614"/>
    <cellStyle name="Normal 4 2 5 4 3 2 2" xfId="15644"/>
    <cellStyle name="Normal 4 2 5 4 3 3" xfId="11162"/>
    <cellStyle name="Normal 4 2 5 4 4" xfId="3626"/>
    <cellStyle name="Normal 4 2 5 4 4 2" xfId="8108"/>
    <cellStyle name="Normal 4 2 5 4 4 2 2" xfId="17138"/>
    <cellStyle name="Normal 4 2 5 4 4 3" xfId="12656"/>
    <cellStyle name="Normal 4 2 5 4 5" xfId="5120"/>
    <cellStyle name="Normal 4 2 5 4 5 2" xfId="14150"/>
    <cellStyle name="Normal 4 2 5 4 6" xfId="9668"/>
    <cellStyle name="Normal 4 2 5 5" xfId="825"/>
    <cellStyle name="Normal 4 2 5 5 2" xfId="2319"/>
    <cellStyle name="Normal 4 2 5 5 2 2" xfId="6801"/>
    <cellStyle name="Normal 4 2 5 5 2 2 2" xfId="15831"/>
    <cellStyle name="Normal 4 2 5 5 2 3" xfId="11349"/>
    <cellStyle name="Normal 4 2 5 5 3" xfId="3813"/>
    <cellStyle name="Normal 4 2 5 5 3 2" xfId="8295"/>
    <cellStyle name="Normal 4 2 5 5 3 2 2" xfId="17325"/>
    <cellStyle name="Normal 4 2 5 5 3 3" xfId="12843"/>
    <cellStyle name="Normal 4 2 5 5 4" xfId="5307"/>
    <cellStyle name="Normal 4 2 5 5 4 2" xfId="14337"/>
    <cellStyle name="Normal 4 2 5 5 5" xfId="9855"/>
    <cellStyle name="Normal 4 2 5 6" xfId="1574"/>
    <cellStyle name="Normal 4 2 5 6 2" xfId="6056"/>
    <cellStyle name="Normal 4 2 5 6 2 2" xfId="15086"/>
    <cellStyle name="Normal 4 2 5 6 3" xfId="10604"/>
    <cellStyle name="Normal 4 2 5 7" xfId="3068"/>
    <cellStyle name="Normal 4 2 5 7 2" xfId="7550"/>
    <cellStyle name="Normal 4 2 5 7 2 2" xfId="16580"/>
    <cellStyle name="Normal 4 2 5 7 3" xfId="12098"/>
    <cellStyle name="Normal 4 2 5 8" xfId="4562"/>
    <cellStyle name="Normal 4 2 5 8 2" xfId="13592"/>
    <cellStyle name="Normal 4 2 5 9" xfId="9110"/>
    <cellStyle name="Normal 4 2 6" xfId="111"/>
    <cellStyle name="Normal 4 2 6 2" xfId="297"/>
    <cellStyle name="Normal 4 2 6 2 2" xfId="1040"/>
    <cellStyle name="Normal 4 2 6 2 2 2" xfId="2534"/>
    <cellStyle name="Normal 4 2 6 2 2 2 2" xfId="7016"/>
    <cellStyle name="Normal 4 2 6 2 2 2 2 2" xfId="16046"/>
    <cellStyle name="Normal 4 2 6 2 2 2 3" xfId="11564"/>
    <cellStyle name="Normal 4 2 6 2 2 3" xfId="4028"/>
    <cellStyle name="Normal 4 2 6 2 2 3 2" xfId="8510"/>
    <cellStyle name="Normal 4 2 6 2 2 3 2 2" xfId="17540"/>
    <cellStyle name="Normal 4 2 6 2 2 3 3" xfId="13058"/>
    <cellStyle name="Normal 4 2 6 2 2 4" xfId="5522"/>
    <cellStyle name="Normal 4 2 6 2 2 4 2" xfId="14552"/>
    <cellStyle name="Normal 4 2 6 2 2 5" xfId="10070"/>
    <cellStyle name="Normal 4 2 6 2 3" xfId="1791"/>
    <cellStyle name="Normal 4 2 6 2 3 2" xfId="6273"/>
    <cellStyle name="Normal 4 2 6 2 3 2 2" xfId="15303"/>
    <cellStyle name="Normal 4 2 6 2 3 3" xfId="10821"/>
    <cellStyle name="Normal 4 2 6 2 4" xfId="3285"/>
    <cellStyle name="Normal 4 2 6 2 4 2" xfId="7767"/>
    <cellStyle name="Normal 4 2 6 2 4 2 2" xfId="16797"/>
    <cellStyle name="Normal 4 2 6 2 4 3" xfId="12315"/>
    <cellStyle name="Normal 4 2 6 2 5" xfId="4779"/>
    <cellStyle name="Normal 4 2 6 2 5 2" xfId="13809"/>
    <cellStyle name="Normal 4 2 6 2 6" xfId="9327"/>
    <cellStyle name="Normal 4 2 6 3" xfId="483"/>
    <cellStyle name="Normal 4 2 6 3 2" xfId="1230"/>
    <cellStyle name="Normal 4 2 6 3 2 2" xfId="2724"/>
    <cellStyle name="Normal 4 2 6 3 2 2 2" xfId="7206"/>
    <cellStyle name="Normal 4 2 6 3 2 2 2 2" xfId="16236"/>
    <cellStyle name="Normal 4 2 6 3 2 2 3" xfId="11754"/>
    <cellStyle name="Normal 4 2 6 3 2 3" xfId="4218"/>
    <cellStyle name="Normal 4 2 6 3 2 3 2" xfId="8700"/>
    <cellStyle name="Normal 4 2 6 3 2 3 2 2" xfId="17730"/>
    <cellStyle name="Normal 4 2 6 3 2 3 3" xfId="13248"/>
    <cellStyle name="Normal 4 2 6 3 2 4" xfId="5712"/>
    <cellStyle name="Normal 4 2 6 3 2 4 2" xfId="14742"/>
    <cellStyle name="Normal 4 2 6 3 2 5" xfId="10260"/>
    <cellStyle name="Normal 4 2 6 3 3" xfId="1977"/>
    <cellStyle name="Normal 4 2 6 3 3 2" xfId="6459"/>
    <cellStyle name="Normal 4 2 6 3 3 2 2" xfId="15489"/>
    <cellStyle name="Normal 4 2 6 3 3 3" xfId="11007"/>
    <cellStyle name="Normal 4 2 6 3 4" xfId="3471"/>
    <cellStyle name="Normal 4 2 6 3 4 2" xfId="7953"/>
    <cellStyle name="Normal 4 2 6 3 4 2 2" xfId="16983"/>
    <cellStyle name="Normal 4 2 6 3 4 3" xfId="12501"/>
    <cellStyle name="Normal 4 2 6 3 5" xfId="4965"/>
    <cellStyle name="Normal 4 2 6 3 5 2" xfId="13995"/>
    <cellStyle name="Normal 4 2 6 3 6" xfId="9513"/>
    <cellStyle name="Normal 4 2 6 4" xfId="669"/>
    <cellStyle name="Normal 4 2 6 4 2" xfId="1416"/>
    <cellStyle name="Normal 4 2 6 4 2 2" xfId="2910"/>
    <cellStyle name="Normal 4 2 6 4 2 2 2" xfId="7392"/>
    <cellStyle name="Normal 4 2 6 4 2 2 2 2" xfId="16422"/>
    <cellStyle name="Normal 4 2 6 4 2 2 3" xfId="11940"/>
    <cellStyle name="Normal 4 2 6 4 2 3" xfId="4404"/>
    <cellStyle name="Normal 4 2 6 4 2 3 2" xfId="8886"/>
    <cellStyle name="Normal 4 2 6 4 2 3 2 2" xfId="17916"/>
    <cellStyle name="Normal 4 2 6 4 2 3 3" xfId="13434"/>
    <cellStyle name="Normal 4 2 6 4 2 4" xfId="5898"/>
    <cellStyle name="Normal 4 2 6 4 2 4 2" xfId="14928"/>
    <cellStyle name="Normal 4 2 6 4 2 5" xfId="10446"/>
    <cellStyle name="Normal 4 2 6 4 3" xfId="2163"/>
    <cellStyle name="Normal 4 2 6 4 3 2" xfId="6645"/>
    <cellStyle name="Normal 4 2 6 4 3 2 2" xfId="15675"/>
    <cellStyle name="Normal 4 2 6 4 3 3" xfId="11193"/>
    <cellStyle name="Normal 4 2 6 4 4" xfId="3657"/>
    <cellStyle name="Normal 4 2 6 4 4 2" xfId="8139"/>
    <cellStyle name="Normal 4 2 6 4 4 2 2" xfId="17169"/>
    <cellStyle name="Normal 4 2 6 4 4 3" xfId="12687"/>
    <cellStyle name="Normal 4 2 6 4 5" xfId="5151"/>
    <cellStyle name="Normal 4 2 6 4 5 2" xfId="14181"/>
    <cellStyle name="Normal 4 2 6 4 6" xfId="9699"/>
    <cellStyle name="Normal 4 2 6 5" xfId="856"/>
    <cellStyle name="Normal 4 2 6 5 2" xfId="2350"/>
    <cellStyle name="Normal 4 2 6 5 2 2" xfId="6832"/>
    <cellStyle name="Normal 4 2 6 5 2 2 2" xfId="15862"/>
    <cellStyle name="Normal 4 2 6 5 2 3" xfId="11380"/>
    <cellStyle name="Normal 4 2 6 5 3" xfId="3844"/>
    <cellStyle name="Normal 4 2 6 5 3 2" xfId="8326"/>
    <cellStyle name="Normal 4 2 6 5 3 2 2" xfId="17356"/>
    <cellStyle name="Normal 4 2 6 5 3 3" xfId="12874"/>
    <cellStyle name="Normal 4 2 6 5 4" xfId="5338"/>
    <cellStyle name="Normal 4 2 6 5 4 2" xfId="14368"/>
    <cellStyle name="Normal 4 2 6 5 5" xfId="9886"/>
    <cellStyle name="Normal 4 2 6 6" xfId="1605"/>
    <cellStyle name="Normal 4 2 6 6 2" xfId="6087"/>
    <cellStyle name="Normal 4 2 6 6 2 2" xfId="15117"/>
    <cellStyle name="Normal 4 2 6 6 3" xfId="10635"/>
    <cellStyle name="Normal 4 2 6 7" xfId="3099"/>
    <cellStyle name="Normal 4 2 6 7 2" xfId="7581"/>
    <cellStyle name="Normal 4 2 6 7 2 2" xfId="16611"/>
    <cellStyle name="Normal 4 2 6 7 3" xfId="12129"/>
    <cellStyle name="Normal 4 2 6 8" xfId="4593"/>
    <cellStyle name="Normal 4 2 6 8 2" xfId="13623"/>
    <cellStyle name="Normal 4 2 6 9" xfId="9141"/>
    <cellStyle name="Normal 4 2 7" xfId="127"/>
    <cellStyle name="Normal 4 2 7 2" xfId="313"/>
    <cellStyle name="Normal 4 2 7 2 2" xfId="1056"/>
    <cellStyle name="Normal 4 2 7 2 2 2" xfId="2550"/>
    <cellStyle name="Normal 4 2 7 2 2 2 2" xfId="7032"/>
    <cellStyle name="Normal 4 2 7 2 2 2 2 2" xfId="16062"/>
    <cellStyle name="Normal 4 2 7 2 2 2 3" xfId="11580"/>
    <cellStyle name="Normal 4 2 7 2 2 3" xfId="4044"/>
    <cellStyle name="Normal 4 2 7 2 2 3 2" xfId="8526"/>
    <cellStyle name="Normal 4 2 7 2 2 3 2 2" xfId="17556"/>
    <cellStyle name="Normal 4 2 7 2 2 3 3" xfId="13074"/>
    <cellStyle name="Normal 4 2 7 2 2 4" xfId="5538"/>
    <cellStyle name="Normal 4 2 7 2 2 4 2" xfId="14568"/>
    <cellStyle name="Normal 4 2 7 2 2 5" xfId="10086"/>
    <cellStyle name="Normal 4 2 7 2 3" xfId="1807"/>
    <cellStyle name="Normal 4 2 7 2 3 2" xfId="6289"/>
    <cellStyle name="Normal 4 2 7 2 3 2 2" xfId="15319"/>
    <cellStyle name="Normal 4 2 7 2 3 3" xfId="10837"/>
    <cellStyle name="Normal 4 2 7 2 4" xfId="3301"/>
    <cellStyle name="Normal 4 2 7 2 4 2" xfId="7783"/>
    <cellStyle name="Normal 4 2 7 2 4 2 2" xfId="16813"/>
    <cellStyle name="Normal 4 2 7 2 4 3" xfId="12331"/>
    <cellStyle name="Normal 4 2 7 2 5" xfId="4795"/>
    <cellStyle name="Normal 4 2 7 2 5 2" xfId="13825"/>
    <cellStyle name="Normal 4 2 7 2 6" xfId="9343"/>
    <cellStyle name="Normal 4 2 7 3" xfId="499"/>
    <cellStyle name="Normal 4 2 7 3 2" xfId="1246"/>
    <cellStyle name="Normal 4 2 7 3 2 2" xfId="2740"/>
    <cellStyle name="Normal 4 2 7 3 2 2 2" xfId="7222"/>
    <cellStyle name="Normal 4 2 7 3 2 2 2 2" xfId="16252"/>
    <cellStyle name="Normal 4 2 7 3 2 2 3" xfId="11770"/>
    <cellStyle name="Normal 4 2 7 3 2 3" xfId="4234"/>
    <cellStyle name="Normal 4 2 7 3 2 3 2" xfId="8716"/>
    <cellStyle name="Normal 4 2 7 3 2 3 2 2" xfId="17746"/>
    <cellStyle name="Normal 4 2 7 3 2 3 3" xfId="13264"/>
    <cellStyle name="Normal 4 2 7 3 2 4" xfId="5728"/>
    <cellStyle name="Normal 4 2 7 3 2 4 2" xfId="14758"/>
    <cellStyle name="Normal 4 2 7 3 2 5" xfId="10276"/>
    <cellStyle name="Normal 4 2 7 3 3" xfId="1993"/>
    <cellStyle name="Normal 4 2 7 3 3 2" xfId="6475"/>
    <cellStyle name="Normal 4 2 7 3 3 2 2" xfId="15505"/>
    <cellStyle name="Normal 4 2 7 3 3 3" xfId="11023"/>
    <cellStyle name="Normal 4 2 7 3 4" xfId="3487"/>
    <cellStyle name="Normal 4 2 7 3 4 2" xfId="7969"/>
    <cellStyle name="Normal 4 2 7 3 4 2 2" xfId="16999"/>
    <cellStyle name="Normal 4 2 7 3 4 3" xfId="12517"/>
    <cellStyle name="Normal 4 2 7 3 5" xfId="4981"/>
    <cellStyle name="Normal 4 2 7 3 5 2" xfId="14011"/>
    <cellStyle name="Normal 4 2 7 3 6" xfId="9529"/>
    <cellStyle name="Normal 4 2 7 4" xfId="685"/>
    <cellStyle name="Normal 4 2 7 4 2" xfId="1432"/>
    <cellStyle name="Normal 4 2 7 4 2 2" xfId="2926"/>
    <cellStyle name="Normal 4 2 7 4 2 2 2" xfId="7408"/>
    <cellStyle name="Normal 4 2 7 4 2 2 2 2" xfId="16438"/>
    <cellStyle name="Normal 4 2 7 4 2 2 3" xfId="11956"/>
    <cellStyle name="Normal 4 2 7 4 2 3" xfId="4420"/>
    <cellStyle name="Normal 4 2 7 4 2 3 2" xfId="8902"/>
    <cellStyle name="Normal 4 2 7 4 2 3 2 2" xfId="17932"/>
    <cellStyle name="Normal 4 2 7 4 2 3 3" xfId="13450"/>
    <cellStyle name="Normal 4 2 7 4 2 4" xfId="5914"/>
    <cellStyle name="Normal 4 2 7 4 2 4 2" xfId="14944"/>
    <cellStyle name="Normal 4 2 7 4 2 5" xfId="10462"/>
    <cellStyle name="Normal 4 2 7 4 3" xfId="2179"/>
    <cellStyle name="Normal 4 2 7 4 3 2" xfId="6661"/>
    <cellStyle name="Normal 4 2 7 4 3 2 2" xfId="15691"/>
    <cellStyle name="Normal 4 2 7 4 3 3" xfId="11209"/>
    <cellStyle name="Normal 4 2 7 4 4" xfId="3673"/>
    <cellStyle name="Normal 4 2 7 4 4 2" xfId="8155"/>
    <cellStyle name="Normal 4 2 7 4 4 2 2" xfId="17185"/>
    <cellStyle name="Normal 4 2 7 4 4 3" xfId="12703"/>
    <cellStyle name="Normal 4 2 7 4 5" xfId="5167"/>
    <cellStyle name="Normal 4 2 7 4 5 2" xfId="14197"/>
    <cellStyle name="Normal 4 2 7 4 6" xfId="9715"/>
    <cellStyle name="Normal 4 2 7 5" xfId="872"/>
    <cellStyle name="Normal 4 2 7 5 2" xfId="2366"/>
    <cellStyle name="Normal 4 2 7 5 2 2" xfId="6848"/>
    <cellStyle name="Normal 4 2 7 5 2 2 2" xfId="15878"/>
    <cellStyle name="Normal 4 2 7 5 2 3" xfId="11396"/>
    <cellStyle name="Normal 4 2 7 5 3" xfId="3860"/>
    <cellStyle name="Normal 4 2 7 5 3 2" xfId="8342"/>
    <cellStyle name="Normal 4 2 7 5 3 2 2" xfId="17372"/>
    <cellStyle name="Normal 4 2 7 5 3 3" xfId="12890"/>
    <cellStyle name="Normal 4 2 7 5 4" xfId="5354"/>
    <cellStyle name="Normal 4 2 7 5 4 2" xfId="14384"/>
    <cellStyle name="Normal 4 2 7 5 5" xfId="9902"/>
    <cellStyle name="Normal 4 2 7 6" xfId="1621"/>
    <cellStyle name="Normal 4 2 7 6 2" xfId="6103"/>
    <cellStyle name="Normal 4 2 7 6 2 2" xfId="15133"/>
    <cellStyle name="Normal 4 2 7 6 3" xfId="10651"/>
    <cellStyle name="Normal 4 2 7 7" xfId="3115"/>
    <cellStyle name="Normal 4 2 7 7 2" xfId="7597"/>
    <cellStyle name="Normal 4 2 7 7 2 2" xfId="16627"/>
    <cellStyle name="Normal 4 2 7 7 3" xfId="12145"/>
    <cellStyle name="Normal 4 2 7 8" xfId="4609"/>
    <cellStyle name="Normal 4 2 7 8 2" xfId="13639"/>
    <cellStyle name="Normal 4 2 7 9" xfId="9157"/>
    <cellStyle name="Normal 4 2 8" xfId="150"/>
    <cellStyle name="Normal 4 2 8 2" xfId="336"/>
    <cellStyle name="Normal 4 2 8 2 2" xfId="1079"/>
    <cellStyle name="Normal 4 2 8 2 2 2" xfId="2573"/>
    <cellStyle name="Normal 4 2 8 2 2 2 2" xfId="7055"/>
    <cellStyle name="Normal 4 2 8 2 2 2 2 2" xfId="16085"/>
    <cellStyle name="Normal 4 2 8 2 2 2 3" xfId="11603"/>
    <cellStyle name="Normal 4 2 8 2 2 3" xfId="4067"/>
    <cellStyle name="Normal 4 2 8 2 2 3 2" xfId="8549"/>
    <cellStyle name="Normal 4 2 8 2 2 3 2 2" xfId="17579"/>
    <cellStyle name="Normal 4 2 8 2 2 3 3" xfId="13097"/>
    <cellStyle name="Normal 4 2 8 2 2 4" xfId="5561"/>
    <cellStyle name="Normal 4 2 8 2 2 4 2" xfId="14591"/>
    <cellStyle name="Normal 4 2 8 2 2 5" xfId="10109"/>
    <cellStyle name="Normal 4 2 8 2 3" xfId="1830"/>
    <cellStyle name="Normal 4 2 8 2 3 2" xfId="6312"/>
    <cellStyle name="Normal 4 2 8 2 3 2 2" xfId="15342"/>
    <cellStyle name="Normal 4 2 8 2 3 3" xfId="10860"/>
    <cellStyle name="Normal 4 2 8 2 4" xfId="3324"/>
    <cellStyle name="Normal 4 2 8 2 4 2" xfId="7806"/>
    <cellStyle name="Normal 4 2 8 2 4 2 2" xfId="16836"/>
    <cellStyle name="Normal 4 2 8 2 4 3" xfId="12354"/>
    <cellStyle name="Normal 4 2 8 2 5" xfId="4818"/>
    <cellStyle name="Normal 4 2 8 2 5 2" xfId="13848"/>
    <cellStyle name="Normal 4 2 8 2 6" xfId="9366"/>
    <cellStyle name="Normal 4 2 8 3" xfId="522"/>
    <cellStyle name="Normal 4 2 8 3 2" xfId="1269"/>
    <cellStyle name="Normal 4 2 8 3 2 2" xfId="2763"/>
    <cellStyle name="Normal 4 2 8 3 2 2 2" xfId="7245"/>
    <cellStyle name="Normal 4 2 8 3 2 2 2 2" xfId="16275"/>
    <cellStyle name="Normal 4 2 8 3 2 2 3" xfId="11793"/>
    <cellStyle name="Normal 4 2 8 3 2 3" xfId="4257"/>
    <cellStyle name="Normal 4 2 8 3 2 3 2" xfId="8739"/>
    <cellStyle name="Normal 4 2 8 3 2 3 2 2" xfId="17769"/>
    <cellStyle name="Normal 4 2 8 3 2 3 3" xfId="13287"/>
    <cellStyle name="Normal 4 2 8 3 2 4" xfId="5751"/>
    <cellStyle name="Normal 4 2 8 3 2 4 2" xfId="14781"/>
    <cellStyle name="Normal 4 2 8 3 2 5" xfId="10299"/>
    <cellStyle name="Normal 4 2 8 3 3" xfId="2016"/>
    <cellStyle name="Normal 4 2 8 3 3 2" xfId="6498"/>
    <cellStyle name="Normal 4 2 8 3 3 2 2" xfId="15528"/>
    <cellStyle name="Normal 4 2 8 3 3 3" xfId="11046"/>
    <cellStyle name="Normal 4 2 8 3 4" xfId="3510"/>
    <cellStyle name="Normal 4 2 8 3 4 2" xfId="7992"/>
    <cellStyle name="Normal 4 2 8 3 4 2 2" xfId="17022"/>
    <cellStyle name="Normal 4 2 8 3 4 3" xfId="12540"/>
    <cellStyle name="Normal 4 2 8 3 5" xfId="5004"/>
    <cellStyle name="Normal 4 2 8 3 5 2" xfId="14034"/>
    <cellStyle name="Normal 4 2 8 3 6" xfId="9552"/>
    <cellStyle name="Normal 4 2 8 4" xfId="708"/>
    <cellStyle name="Normal 4 2 8 4 2" xfId="1455"/>
    <cellStyle name="Normal 4 2 8 4 2 2" xfId="2949"/>
    <cellStyle name="Normal 4 2 8 4 2 2 2" xfId="7431"/>
    <cellStyle name="Normal 4 2 8 4 2 2 2 2" xfId="16461"/>
    <cellStyle name="Normal 4 2 8 4 2 2 3" xfId="11979"/>
    <cellStyle name="Normal 4 2 8 4 2 3" xfId="4443"/>
    <cellStyle name="Normal 4 2 8 4 2 3 2" xfId="8925"/>
    <cellStyle name="Normal 4 2 8 4 2 3 2 2" xfId="17955"/>
    <cellStyle name="Normal 4 2 8 4 2 3 3" xfId="13473"/>
    <cellStyle name="Normal 4 2 8 4 2 4" xfId="5937"/>
    <cellStyle name="Normal 4 2 8 4 2 4 2" xfId="14967"/>
    <cellStyle name="Normal 4 2 8 4 2 5" xfId="10485"/>
    <cellStyle name="Normal 4 2 8 4 3" xfId="2202"/>
    <cellStyle name="Normal 4 2 8 4 3 2" xfId="6684"/>
    <cellStyle name="Normal 4 2 8 4 3 2 2" xfId="15714"/>
    <cellStyle name="Normal 4 2 8 4 3 3" xfId="11232"/>
    <cellStyle name="Normal 4 2 8 4 4" xfId="3696"/>
    <cellStyle name="Normal 4 2 8 4 4 2" xfId="8178"/>
    <cellStyle name="Normal 4 2 8 4 4 2 2" xfId="17208"/>
    <cellStyle name="Normal 4 2 8 4 4 3" xfId="12726"/>
    <cellStyle name="Normal 4 2 8 4 5" xfId="5190"/>
    <cellStyle name="Normal 4 2 8 4 5 2" xfId="14220"/>
    <cellStyle name="Normal 4 2 8 4 6" xfId="9738"/>
    <cellStyle name="Normal 4 2 8 5" xfId="895"/>
    <cellStyle name="Normal 4 2 8 5 2" xfId="2389"/>
    <cellStyle name="Normal 4 2 8 5 2 2" xfId="6871"/>
    <cellStyle name="Normal 4 2 8 5 2 2 2" xfId="15901"/>
    <cellStyle name="Normal 4 2 8 5 2 3" xfId="11419"/>
    <cellStyle name="Normal 4 2 8 5 3" xfId="3883"/>
    <cellStyle name="Normal 4 2 8 5 3 2" xfId="8365"/>
    <cellStyle name="Normal 4 2 8 5 3 2 2" xfId="17395"/>
    <cellStyle name="Normal 4 2 8 5 3 3" xfId="12913"/>
    <cellStyle name="Normal 4 2 8 5 4" xfId="5377"/>
    <cellStyle name="Normal 4 2 8 5 4 2" xfId="14407"/>
    <cellStyle name="Normal 4 2 8 5 5" xfId="9925"/>
    <cellStyle name="Normal 4 2 8 6" xfId="1644"/>
    <cellStyle name="Normal 4 2 8 6 2" xfId="6126"/>
    <cellStyle name="Normal 4 2 8 6 2 2" xfId="15156"/>
    <cellStyle name="Normal 4 2 8 6 3" xfId="10674"/>
    <cellStyle name="Normal 4 2 8 7" xfId="3138"/>
    <cellStyle name="Normal 4 2 8 7 2" xfId="7620"/>
    <cellStyle name="Normal 4 2 8 7 2 2" xfId="16650"/>
    <cellStyle name="Normal 4 2 8 7 3" xfId="12168"/>
    <cellStyle name="Normal 4 2 8 8" xfId="4632"/>
    <cellStyle name="Normal 4 2 8 8 2" xfId="13662"/>
    <cellStyle name="Normal 4 2 8 9" xfId="9180"/>
    <cellStyle name="Normal 4 2 9" xfId="173"/>
    <cellStyle name="Normal 4 2 9 2" xfId="359"/>
    <cellStyle name="Normal 4 2 9 2 2" xfId="1102"/>
    <cellStyle name="Normal 4 2 9 2 2 2" xfId="2596"/>
    <cellStyle name="Normal 4 2 9 2 2 2 2" xfId="7078"/>
    <cellStyle name="Normal 4 2 9 2 2 2 2 2" xfId="16108"/>
    <cellStyle name="Normal 4 2 9 2 2 2 3" xfId="11626"/>
    <cellStyle name="Normal 4 2 9 2 2 3" xfId="4090"/>
    <cellStyle name="Normal 4 2 9 2 2 3 2" xfId="8572"/>
    <cellStyle name="Normal 4 2 9 2 2 3 2 2" xfId="17602"/>
    <cellStyle name="Normal 4 2 9 2 2 3 3" xfId="13120"/>
    <cellStyle name="Normal 4 2 9 2 2 4" xfId="5584"/>
    <cellStyle name="Normal 4 2 9 2 2 4 2" xfId="14614"/>
    <cellStyle name="Normal 4 2 9 2 2 5" xfId="10132"/>
    <cellStyle name="Normal 4 2 9 2 3" xfId="1853"/>
    <cellStyle name="Normal 4 2 9 2 3 2" xfId="6335"/>
    <cellStyle name="Normal 4 2 9 2 3 2 2" xfId="15365"/>
    <cellStyle name="Normal 4 2 9 2 3 3" xfId="10883"/>
    <cellStyle name="Normal 4 2 9 2 4" xfId="3347"/>
    <cellStyle name="Normal 4 2 9 2 4 2" xfId="7829"/>
    <cellStyle name="Normal 4 2 9 2 4 2 2" xfId="16859"/>
    <cellStyle name="Normal 4 2 9 2 4 3" xfId="12377"/>
    <cellStyle name="Normal 4 2 9 2 5" xfId="4841"/>
    <cellStyle name="Normal 4 2 9 2 5 2" xfId="13871"/>
    <cellStyle name="Normal 4 2 9 2 6" xfId="9389"/>
    <cellStyle name="Normal 4 2 9 3" xfId="545"/>
    <cellStyle name="Normal 4 2 9 3 2" xfId="1292"/>
    <cellStyle name="Normal 4 2 9 3 2 2" xfId="2786"/>
    <cellStyle name="Normal 4 2 9 3 2 2 2" xfId="7268"/>
    <cellStyle name="Normal 4 2 9 3 2 2 2 2" xfId="16298"/>
    <cellStyle name="Normal 4 2 9 3 2 2 3" xfId="11816"/>
    <cellStyle name="Normal 4 2 9 3 2 3" xfId="4280"/>
    <cellStyle name="Normal 4 2 9 3 2 3 2" xfId="8762"/>
    <cellStyle name="Normal 4 2 9 3 2 3 2 2" xfId="17792"/>
    <cellStyle name="Normal 4 2 9 3 2 3 3" xfId="13310"/>
    <cellStyle name="Normal 4 2 9 3 2 4" xfId="5774"/>
    <cellStyle name="Normal 4 2 9 3 2 4 2" xfId="14804"/>
    <cellStyle name="Normal 4 2 9 3 2 5" xfId="10322"/>
    <cellStyle name="Normal 4 2 9 3 3" xfId="2039"/>
    <cellStyle name="Normal 4 2 9 3 3 2" xfId="6521"/>
    <cellStyle name="Normal 4 2 9 3 3 2 2" xfId="15551"/>
    <cellStyle name="Normal 4 2 9 3 3 3" xfId="11069"/>
    <cellStyle name="Normal 4 2 9 3 4" xfId="3533"/>
    <cellStyle name="Normal 4 2 9 3 4 2" xfId="8015"/>
    <cellStyle name="Normal 4 2 9 3 4 2 2" xfId="17045"/>
    <cellStyle name="Normal 4 2 9 3 4 3" xfId="12563"/>
    <cellStyle name="Normal 4 2 9 3 5" xfId="5027"/>
    <cellStyle name="Normal 4 2 9 3 5 2" xfId="14057"/>
    <cellStyle name="Normal 4 2 9 3 6" xfId="9575"/>
    <cellStyle name="Normal 4 2 9 4" xfId="731"/>
    <cellStyle name="Normal 4 2 9 4 2" xfId="1478"/>
    <cellStyle name="Normal 4 2 9 4 2 2" xfId="2972"/>
    <cellStyle name="Normal 4 2 9 4 2 2 2" xfId="7454"/>
    <cellStyle name="Normal 4 2 9 4 2 2 2 2" xfId="16484"/>
    <cellStyle name="Normal 4 2 9 4 2 2 3" xfId="12002"/>
    <cellStyle name="Normal 4 2 9 4 2 3" xfId="4466"/>
    <cellStyle name="Normal 4 2 9 4 2 3 2" xfId="8948"/>
    <cellStyle name="Normal 4 2 9 4 2 3 2 2" xfId="17978"/>
    <cellStyle name="Normal 4 2 9 4 2 3 3" xfId="13496"/>
    <cellStyle name="Normal 4 2 9 4 2 4" xfId="5960"/>
    <cellStyle name="Normal 4 2 9 4 2 4 2" xfId="14990"/>
    <cellStyle name="Normal 4 2 9 4 2 5" xfId="10508"/>
    <cellStyle name="Normal 4 2 9 4 3" xfId="2225"/>
    <cellStyle name="Normal 4 2 9 4 3 2" xfId="6707"/>
    <cellStyle name="Normal 4 2 9 4 3 2 2" xfId="15737"/>
    <cellStyle name="Normal 4 2 9 4 3 3" xfId="11255"/>
    <cellStyle name="Normal 4 2 9 4 4" xfId="3719"/>
    <cellStyle name="Normal 4 2 9 4 4 2" xfId="8201"/>
    <cellStyle name="Normal 4 2 9 4 4 2 2" xfId="17231"/>
    <cellStyle name="Normal 4 2 9 4 4 3" xfId="12749"/>
    <cellStyle name="Normal 4 2 9 4 5" xfId="5213"/>
    <cellStyle name="Normal 4 2 9 4 5 2" xfId="14243"/>
    <cellStyle name="Normal 4 2 9 4 6" xfId="9761"/>
    <cellStyle name="Normal 4 2 9 5" xfId="918"/>
    <cellStyle name="Normal 4 2 9 5 2" xfId="2412"/>
    <cellStyle name="Normal 4 2 9 5 2 2" xfId="6894"/>
    <cellStyle name="Normal 4 2 9 5 2 2 2" xfId="15924"/>
    <cellStyle name="Normal 4 2 9 5 2 3" xfId="11442"/>
    <cellStyle name="Normal 4 2 9 5 3" xfId="3906"/>
    <cellStyle name="Normal 4 2 9 5 3 2" xfId="8388"/>
    <cellStyle name="Normal 4 2 9 5 3 2 2" xfId="17418"/>
    <cellStyle name="Normal 4 2 9 5 3 3" xfId="12936"/>
    <cellStyle name="Normal 4 2 9 5 4" xfId="5400"/>
    <cellStyle name="Normal 4 2 9 5 4 2" xfId="14430"/>
    <cellStyle name="Normal 4 2 9 5 5" xfId="9948"/>
    <cellStyle name="Normal 4 2 9 6" xfId="1667"/>
    <cellStyle name="Normal 4 2 9 6 2" xfId="6149"/>
    <cellStyle name="Normal 4 2 9 6 2 2" xfId="15179"/>
    <cellStyle name="Normal 4 2 9 6 3" xfId="10697"/>
    <cellStyle name="Normal 4 2 9 7" xfId="3161"/>
    <cellStyle name="Normal 4 2 9 7 2" xfId="7643"/>
    <cellStyle name="Normal 4 2 9 7 2 2" xfId="16673"/>
    <cellStyle name="Normal 4 2 9 7 3" xfId="12191"/>
    <cellStyle name="Normal 4 2 9 8" xfId="4655"/>
    <cellStyle name="Normal 4 2 9 8 2" xfId="13685"/>
    <cellStyle name="Normal 4 2 9 9" xfId="9203"/>
    <cellStyle name="Normal 4 3" xfId="15"/>
    <cellStyle name="Normal 4 3 10" xfId="387"/>
    <cellStyle name="Normal 4 3 10 2" xfId="1134"/>
    <cellStyle name="Normal 4 3 10 2 2" xfId="2628"/>
    <cellStyle name="Normal 4 3 10 2 2 2" xfId="7110"/>
    <cellStyle name="Normal 4 3 10 2 2 2 2" xfId="16140"/>
    <cellStyle name="Normal 4 3 10 2 2 3" xfId="11658"/>
    <cellStyle name="Normal 4 3 10 2 3" xfId="4122"/>
    <cellStyle name="Normal 4 3 10 2 3 2" xfId="8604"/>
    <cellStyle name="Normal 4 3 10 2 3 2 2" xfId="17634"/>
    <cellStyle name="Normal 4 3 10 2 3 3" xfId="13152"/>
    <cellStyle name="Normal 4 3 10 2 4" xfId="5616"/>
    <cellStyle name="Normal 4 3 10 2 4 2" xfId="14646"/>
    <cellStyle name="Normal 4 3 10 2 5" xfId="10164"/>
    <cellStyle name="Normal 4 3 10 3" xfId="1881"/>
    <cellStyle name="Normal 4 3 10 3 2" xfId="6363"/>
    <cellStyle name="Normal 4 3 10 3 2 2" xfId="15393"/>
    <cellStyle name="Normal 4 3 10 3 3" xfId="10911"/>
    <cellStyle name="Normal 4 3 10 4" xfId="3375"/>
    <cellStyle name="Normal 4 3 10 4 2" xfId="7857"/>
    <cellStyle name="Normal 4 3 10 4 2 2" xfId="16887"/>
    <cellStyle name="Normal 4 3 10 4 3" xfId="12405"/>
    <cellStyle name="Normal 4 3 10 5" xfId="4869"/>
    <cellStyle name="Normal 4 3 10 5 2" xfId="13899"/>
    <cellStyle name="Normal 4 3 10 6" xfId="9417"/>
    <cellStyle name="Normal 4 3 11" xfId="573"/>
    <cellStyle name="Normal 4 3 11 2" xfId="1320"/>
    <cellStyle name="Normal 4 3 11 2 2" xfId="2814"/>
    <cellStyle name="Normal 4 3 11 2 2 2" xfId="7296"/>
    <cellStyle name="Normal 4 3 11 2 2 2 2" xfId="16326"/>
    <cellStyle name="Normal 4 3 11 2 2 3" xfId="11844"/>
    <cellStyle name="Normal 4 3 11 2 3" xfId="4308"/>
    <cellStyle name="Normal 4 3 11 2 3 2" xfId="8790"/>
    <cellStyle name="Normal 4 3 11 2 3 2 2" xfId="17820"/>
    <cellStyle name="Normal 4 3 11 2 3 3" xfId="13338"/>
    <cellStyle name="Normal 4 3 11 2 4" xfId="5802"/>
    <cellStyle name="Normal 4 3 11 2 4 2" xfId="14832"/>
    <cellStyle name="Normal 4 3 11 2 5" xfId="10350"/>
    <cellStyle name="Normal 4 3 11 3" xfId="2067"/>
    <cellStyle name="Normal 4 3 11 3 2" xfId="6549"/>
    <cellStyle name="Normal 4 3 11 3 2 2" xfId="15579"/>
    <cellStyle name="Normal 4 3 11 3 3" xfId="11097"/>
    <cellStyle name="Normal 4 3 11 4" xfId="3561"/>
    <cellStyle name="Normal 4 3 11 4 2" xfId="8043"/>
    <cellStyle name="Normal 4 3 11 4 2 2" xfId="17073"/>
    <cellStyle name="Normal 4 3 11 4 3" xfId="12591"/>
    <cellStyle name="Normal 4 3 11 5" xfId="5055"/>
    <cellStyle name="Normal 4 3 11 5 2" xfId="14085"/>
    <cellStyle name="Normal 4 3 11 6" xfId="9603"/>
    <cellStyle name="Normal 4 3 12" xfId="760"/>
    <cellStyle name="Normal 4 3 12 2" xfId="2254"/>
    <cellStyle name="Normal 4 3 12 2 2" xfId="6736"/>
    <cellStyle name="Normal 4 3 12 2 2 2" xfId="15766"/>
    <cellStyle name="Normal 4 3 12 2 3" xfId="11284"/>
    <cellStyle name="Normal 4 3 12 3" xfId="3748"/>
    <cellStyle name="Normal 4 3 12 3 2" xfId="8230"/>
    <cellStyle name="Normal 4 3 12 3 2 2" xfId="17260"/>
    <cellStyle name="Normal 4 3 12 3 3" xfId="12778"/>
    <cellStyle name="Normal 4 3 12 4" xfId="5242"/>
    <cellStyle name="Normal 4 3 12 4 2" xfId="14272"/>
    <cellStyle name="Normal 4 3 12 5" xfId="9790"/>
    <cellStyle name="Normal 4 3 13" xfId="1509"/>
    <cellStyle name="Normal 4 3 13 2" xfId="5991"/>
    <cellStyle name="Normal 4 3 13 2 2" xfId="15021"/>
    <cellStyle name="Normal 4 3 13 3" xfId="10539"/>
    <cellStyle name="Normal 4 3 14" xfId="3003"/>
    <cellStyle name="Normal 4 3 14 2" xfId="7485"/>
    <cellStyle name="Normal 4 3 14 2 2" xfId="16515"/>
    <cellStyle name="Normal 4 3 14 3" xfId="12033"/>
    <cellStyle name="Normal 4 3 15" xfId="4497"/>
    <cellStyle name="Normal 4 3 15 2" xfId="13527"/>
    <cellStyle name="Normal 4 3 16" xfId="9045"/>
    <cellStyle name="Normal 4 3 2" xfId="38"/>
    <cellStyle name="Normal 4 3 2 2" xfId="224"/>
    <cellStyle name="Normal 4 3 2 2 2" xfId="969"/>
    <cellStyle name="Normal 4 3 2 2 2 2" xfId="2463"/>
    <cellStyle name="Normal 4 3 2 2 2 2 2" xfId="6945"/>
    <cellStyle name="Normal 4 3 2 2 2 2 2 2" xfId="15975"/>
    <cellStyle name="Normal 4 3 2 2 2 2 3" xfId="11493"/>
    <cellStyle name="Normal 4 3 2 2 2 3" xfId="3957"/>
    <cellStyle name="Normal 4 3 2 2 2 3 2" xfId="8439"/>
    <cellStyle name="Normal 4 3 2 2 2 3 2 2" xfId="17469"/>
    <cellStyle name="Normal 4 3 2 2 2 3 3" xfId="12987"/>
    <cellStyle name="Normal 4 3 2 2 2 4" xfId="5451"/>
    <cellStyle name="Normal 4 3 2 2 2 4 2" xfId="14481"/>
    <cellStyle name="Normal 4 3 2 2 2 5" xfId="9999"/>
    <cellStyle name="Normal 4 3 2 2 3" xfId="1718"/>
    <cellStyle name="Normal 4 3 2 2 3 2" xfId="6200"/>
    <cellStyle name="Normal 4 3 2 2 3 2 2" xfId="15230"/>
    <cellStyle name="Normal 4 3 2 2 3 3" xfId="10748"/>
    <cellStyle name="Normal 4 3 2 2 4" xfId="3212"/>
    <cellStyle name="Normal 4 3 2 2 4 2" xfId="7694"/>
    <cellStyle name="Normal 4 3 2 2 4 2 2" xfId="16724"/>
    <cellStyle name="Normal 4 3 2 2 4 3" xfId="12242"/>
    <cellStyle name="Normal 4 3 2 2 5" xfId="4706"/>
    <cellStyle name="Normal 4 3 2 2 5 2" xfId="13736"/>
    <cellStyle name="Normal 4 3 2 2 6" xfId="9254"/>
    <cellStyle name="Normal 4 3 2 3" xfId="410"/>
    <cellStyle name="Normal 4 3 2 3 2" xfId="1157"/>
    <cellStyle name="Normal 4 3 2 3 2 2" xfId="2651"/>
    <cellStyle name="Normal 4 3 2 3 2 2 2" xfId="7133"/>
    <cellStyle name="Normal 4 3 2 3 2 2 2 2" xfId="16163"/>
    <cellStyle name="Normal 4 3 2 3 2 2 3" xfId="11681"/>
    <cellStyle name="Normal 4 3 2 3 2 3" xfId="4145"/>
    <cellStyle name="Normal 4 3 2 3 2 3 2" xfId="8627"/>
    <cellStyle name="Normal 4 3 2 3 2 3 2 2" xfId="17657"/>
    <cellStyle name="Normal 4 3 2 3 2 3 3" xfId="13175"/>
    <cellStyle name="Normal 4 3 2 3 2 4" xfId="5639"/>
    <cellStyle name="Normal 4 3 2 3 2 4 2" xfId="14669"/>
    <cellStyle name="Normal 4 3 2 3 2 5" xfId="10187"/>
    <cellStyle name="Normal 4 3 2 3 3" xfId="1904"/>
    <cellStyle name="Normal 4 3 2 3 3 2" xfId="6386"/>
    <cellStyle name="Normal 4 3 2 3 3 2 2" xfId="15416"/>
    <cellStyle name="Normal 4 3 2 3 3 3" xfId="10934"/>
    <cellStyle name="Normal 4 3 2 3 4" xfId="3398"/>
    <cellStyle name="Normal 4 3 2 3 4 2" xfId="7880"/>
    <cellStyle name="Normal 4 3 2 3 4 2 2" xfId="16910"/>
    <cellStyle name="Normal 4 3 2 3 4 3" xfId="12428"/>
    <cellStyle name="Normal 4 3 2 3 5" xfId="4892"/>
    <cellStyle name="Normal 4 3 2 3 5 2" xfId="13922"/>
    <cellStyle name="Normal 4 3 2 3 6" xfId="9440"/>
    <cellStyle name="Normal 4 3 2 4" xfId="596"/>
    <cellStyle name="Normal 4 3 2 4 2" xfId="1343"/>
    <cellStyle name="Normal 4 3 2 4 2 2" xfId="2837"/>
    <cellStyle name="Normal 4 3 2 4 2 2 2" xfId="7319"/>
    <cellStyle name="Normal 4 3 2 4 2 2 2 2" xfId="16349"/>
    <cellStyle name="Normal 4 3 2 4 2 2 3" xfId="11867"/>
    <cellStyle name="Normal 4 3 2 4 2 3" xfId="4331"/>
    <cellStyle name="Normal 4 3 2 4 2 3 2" xfId="8813"/>
    <cellStyle name="Normal 4 3 2 4 2 3 2 2" xfId="17843"/>
    <cellStyle name="Normal 4 3 2 4 2 3 3" xfId="13361"/>
    <cellStyle name="Normal 4 3 2 4 2 4" xfId="5825"/>
    <cellStyle name="Normal 4 3 2 4 2 4 2" xfId="14855"/>
    <cellStyle name="Normal 4 3 2 4 2 5" xfId="10373"/>
    <cellStyle name="Normal 4 3 2 4 3" xfId="2090"/>
    <cellStyle name="Normal 4 3 2 4 3 2" xfId="6572"/>
    <cellStyle name="Normal 4 3 2 4 3 2 2" xfId="15602"/>
    <cellStyle name="Normal 4 3 2 4 3 3" xfId="11120"/>
    <cellStyle name="Normal 4 3 2 4 4" xfId="3584"/>
    <cellStyle name="Normal 4 3 2 4 4 2" xfId="8066"/>
    <cellStyle name="Normal 4 3 2 4 4 2 2" xfId="17096"/>
    <cellStyle name="Normal 4 3 2 4 4 3" xfId="12614"/>
    <cellStyle name="Normal 4 3 2 4 5" xfId="5078"/>
    <cellStyle name="Normal 4 3 2 4 5 2" xfId="14108"/>
    <cellStyle name="Normal 4 3 2 4 6" xfId="9626"/>
    <cellStyle name="Normal 4 3 2 5" xfId="783"/>
    <cellStyle name="Normal 4 3 2 5 2" xfId="2277"/>
    <cellStyle name="Normal 4 3 2 5 2 2" xfId="6759"/>
    <cellStyle name="Normal 4 3 2 5 2 2 2" xfId="15789"/>
    <cellStyle name="Normal 4 3 2 5 2 3" xfId="11307"/>
    <cellStyle name="Normal 4 3 2 5 3" xfId="3771"/>
    <cellStyle name="Normal 4 3 2 5 3 2" xfId="8253"/>
    <cellStyle name="Normal 4 3 2 5 3 2 2" xfId="17283"/>
    <cellStyle name="Normal 4 3 2 5 3 3" xfId="12801"/>
    <cellStyle name="Normal 4 3 2 5 4" xfId="5265"/>
    <cellStyle name="Normal 4 3 2 5 4 2" xfId="14295"/>
    <cellStyle name="Normal 4 3 2 5 5" xfId="9813"/>
    <cellStyle name="Normal 4 3 2 6" xfId="1532"/>
    <cellStyle name="Normal 4 3 2 6 2" xfId="6014"/>
    <cellStyle name="Normal 4 3 2 6 2 2" xfId="15044"/>
    <cellStyle name="Normal 4 3 2 6 3" xfId="10562"/>
    <cellStyle name="Normal 4 3 2 7" xfId="3026"/>
    <cellStyle name="Normal 4 3 2 7 2" xfId="7508"/>
    <cellStyle name="Normal 4 3 2 7 2 2" xfId="16538"/>
    <cellStyle name="Normal 4 3 2 7 3" xfId="12056"/>
    <cellStyle name="Normal 4 3 2 8" xfId="4520"/>
    <cellStyle name="Normal 4 3 2 8 2" xfId="13550"/>
    <cellStyle name="Normal 4 3 2 9" xfId="9068"/>
    <cellStyle name="Normal 4 3 3" xfId="61"/>
    <cellStyle name="Normal 4 3 3 2" xfId="247"/>
    <cellStyle name="Normal 4 3 3 2 2" xfId="992"/>
    <cellStyle name="Normal 4 3 3 2 2 2" xfId="2486"/>
    <cellStyle name="Normal 4 3 3 2 2 2 2" xfId="6968"/>
    <cellStyle name="Normal 4 3 3 2 2 2 2 2" xfId="15998"/>
    <cellStyle name="Normal 4 3 3 2 2 2 3" xfId="11516"/>
    <cellStyle name="Normal 4 3 3 2 2 3" xfId="3980"/>
    <cellStyle name="Normal 4 3 3 2 2 3 2" xfId="8462"/>
    <cellStyle name="Normal 4 3 3 2 2 3 2 2" xfId="17492"/>
    <cellStyle name="Normal 4 3 3 2 2 3 3" xfId="13010"/>
    <cellStyle name="Normal 4 3 3 2 2 4" xfId="5474"/>
    <cellStyle name="Normal 4 3 3 2 2 4 2" xfId="14504"/>
    <cellStyle name="Normal 4 3 3 2 2 5" xfId="10022"/>
    <cellStyle name="Normal 4 3 3 2 3" xfId="1741"/>
    <cellStyle name="Normal 4 3 3 2 3 2" xfId="6223"/>
    <cellStyle name="Normal 4 3 3 2 3 2 2" xfId="15253"/>
    <cellStyle name="Normal 4 3 3 2 3 3" xfId="10771"/>
    <cellStyle name="Normal 4 3 3 2 4" xfId="3235"/>
    <cellStyle name="Normal 4 3 3 2 4 2" xfId="7717"/>
    <cellStyle name="Normal 4 3 3 2 4 2 2" xfId="16747"/>
    <cellStyle name="Normal 4 3 3 2 4 3" xfId="12265"/>
    <cellStyle name="Normal 4 3 3 2 5" xfId="4729"/>
    <cellStyle name="Normal 4 3 3 2 5 2" xfId="13759"/>
    <cellStyle name="Normal 4 3 3 2 6" xfId="9277"/>
    <cellStyle name="Normal 4 3 3 3" xfId="433"/>
    <cellStyle name="Normal 4 3 3 3 2" xfId="1180"/>
    <cellStyle name="Normal 4 3 3 3 2 2" xfId="2674"/>
    <cellStyle name="Normal 4 3 3 3 2 2 2" xfId="7156"/>
    <cellStyle name="Normal 4 3 3 3 2 2 2 2" xfId="16186"/>
    <cellStyle name="Normal 4 3 3 3 2 2 3" xfId="11704"/>
    <cellStyle name="Normal 4 3 3 3 2 3" xfId="4168"/>
    <cellStyle name="Normal 4 3 3 3 2 3 2" xfId="8650"/>
    <cellStyle name="Normal 4 3 3 3 2 3 2 2" xfId="17680"/>
    <cellStyle name="Normal 4 3 3 3 2 3 3" xfId="13198"/>
    <cellStyle name="Normal 4 3 3 3 2 4" xfId="5662"/>
    <cellStyle name="Normal 4 3 3 3 2 4 2" xfId="14692"/>
    <cellStyle name="Normal 4 3 3 3 2 5" xfId="10210"/>
    <cellStyle name="Normal 4 3 3 3 3" xfId="1927"/>
    <cellStyle name="Normal 4 3 3 3 3 2" xfId="6409"/>
    <cellStyle name="Normal 4 3 3 3 3 2 2" xfId="15439"/>
    <cellStyle name="Normal 4 3 3 3 3 3" xfId="10957"/>
    <cellStyle name="Normal 4 3 3 3 4" xfId="3421"/>
    <cellStyle name="Normal 4 3 3 3 4 2" xfId="7903"/>
    <cellStyle name="Normal 4 3 3 3 4 2 2" xfId="16933"/>
    <cellStyle name="Normal 4 3 3 3 4 3" xfId="12451"/>
    <cellStyle name="Normal 4 3 3 3 5" xfId="4915"/>
    <cellStyle name="Normal 4 3 3 3 5 2" xfId="13945"/>
    <cellStyle name="Normal 4 3 3 3 6" xfId="9463"/>
    <cellStyle name="Normal 4 3 3 4" xfId="619"/>
    <cellStyle name="Normal 4 3 3 4 2" xfId="1366"/>
    <cellStyle name="Normal 4 3 3 4 2 2" xfId="2860"/>
    <cellStyle name="Normal 4 3 3 4 2 2 2" xfId="7342"/>
    <cellStyle name="Normal 4 3 3 4 2 2 2 2" xfId="16372"/>
    <cellStyle name="Normal 4 3 3 4 2 2 3" xfId="11890"/>
    <cellStyle name="Normal 4 3 3 4 2 3" xfId="4354"/>
    <cellStyle name="Normal 4 3 3 4 2 3 2" xfId="8836"/>
    <cellStyle name="Normal 4 3 3 4 2 3 2 2" xfId="17866"/>
    <cellStyle name="Normal 4 3 3 4 2 3 3" xfId="13384"/>
    <cellStyle name="Normal 4 3 3 4 2 4" xfId="5848"/>
    <cellStyle name="Normal 4 3 3 4 2 4 2" xfId="14878"/>
    <cellStyle name="Normal 4 3 3 4 2 5" xfId="10396"/>
    <cellStyle name="Normal 4 3 3 4 3" xfId="2113"/>
    <cellStyle name="Normal 4 3 3 4 3 2" xfId="6595"/>
    <cellStyle name="Normal 4 3 3 4 3 2 2" xfId="15625"/>
    <cellStyle name="Normal 4 3 3 4 3 3" xfId="11143"/>
    <cellStyle name="Normal 4 3 3 4 4" xfId="3607"/>
    <cellStyle name="Normal 4 3 3 4 4 2" xfId="8089"/>
    <cellStyle name="Normal 4 3 3 4 4 2 2" xfId="17119"/>
    <cellStyle name="Normal 4 3 3 4 4 3" xfId="12637"/>
    <cellStyle name="Normal 4 3 3 4 5" xfId="5101"/>
    <cellStyle name="Normal 4 3 3 4 5 2" xfId="14131"/>
    <cellStyle name="Normal 4 3 3 4 6" xfId="9649"/>
    <cellStyle name="Normal 4 3 3 5" xfId="806"/>
    <cellStyle name="Normal 4 3 3 5 2" xfId="2300"/>
    <cellStyle name="Normal 4 3 3 5 2 2" xfId="6782"/>
    <cellStyle name="Normal 4 3 3 5 2 2 2" xfId="15812"/>
    <cellStyle name="Normal 4 3 3 5 2 3" xfId="11330"/>
    <cellStyle name="Normal 4 3 3 5 3" xfId="3794"/>
    <cellStyle name="Normal 4 3 3 5 3 2" xfId="8276"/>
    <cellStyle name="Normal 4 3 3 5 3 2 2" xfId="17306"/>
    <cellStyle name="Normal 4 3 3 5 3 3" xfId="12824"/>
    <cellStyle name="Normal 4 3 3 5 4" xfId="5288"/>
    <cellStyle name="Normal 4 3 3 5 4 2" xfId="14318"/>
    <cellStyle name="Normal 4 3 3 5 5" xfId="9836"/>
    <cellStyle name="Normal 4 3 3 6" xfId="1555"/>
    <cellStyle name="Normal 4 3 3 6 2" xfId="6037"/>
    <cellStyle name="Normal 4 3 3 6 2 2" xfId="15067"/>
    <cellStyle name="Normal 4 3 3 6 3" xfId="10585"/>
    <cellStyle name="Normal 4 3 3 7" xfId="3049"/>
    <cellStyle name="Normal 4 3 3 7 2" xfId="7531"/>
    <cellStyle name="Normal 4 3 3 7 2 2" xfId="16561"/>
    <cellStyle name="Normal 4 3 3 7 3" xfId="12079"/>
    <cellStyle name="Normal 4 3 3 8" xfId="4543"/>
    <cellStyle name="Normal 4 3 3 8 2" xfId="13573"/>
    <cellStyle name="Normal 4 3 3 9" xfId="9091"/>
    <cellStyle name="Normal 4 3 4" xfId="85"/>
    <cellStyle name="Normal 4 3 4 2" xfId="271"/>
    <cellStyle name="Normal 4 3 4 2 2" xfId="1015"/>
    <cellStyle name="Normal 4 3 4 2 2 2" xfId="2509"/>
    <cellStyle name="Normal 4 3 4 2 2 2 2" xfId="6991"/>
    <cellStyle name="Normal 4 3 4 2 2 2 2 2" xfId="16021"/>
    <cellStyle name="Normal 4 3 4 2 2 2 3" xfId="11539"/>
    <cellStyle name="Normal 4 3 4 2 2 3" xfId="4003"/>
    <cellStyle name="Normal 4 3 4 2 2 3 2" xfId="8485"/>
    <cellStyle name="Normal 4 3 4 2 2 3 2 2" xfId="17515"/>
    <cellStyle name="Normal 4 3 4 2 2 3 3" xfId="13033"/>
    <cellStyle name="Normal 4 3 4 2 2 4" xfId="5497"/>
    <cellStyle name="Normal 4 3 4 2 2 4 2" xfId="14527"/>
    <cellStyle name="Normal 4 3 4 2 2 5" xfId="10045"/>
    <cellStyle name="Normal 4 3 4 2 3" xfId="1765"/>
    <cellStyle name="Normal 4 3 4 2 3 2" xfId="6247"/>
    <cellStyle name="Normal 4 3 4 2 3 2 2" xfId="15277"/>
    <cellStyle name="Normal 4 3 4 2 3 3" xfId="10795"/>
    <cellStyle name="Normal 4 3 4 2 4" xfId="3259"/>
    <cellStyle name="Normal 4 3 4 2 4 2" xfId="7741"/>
    <cellStyle name="Normal 4 3 4 2 4 2 2" xfId="16771"/>
    <cellStyle name="Normal 4 3 4 2 4 3" xfId="12289"/>
    <cellStyle name="Normal 4 3 4 2 5" xfId="4753"/>
    <cellStyle name="Normal 4 3 4 2 5 2" xfId="13783"/>
    <cellStyle name="Normal 4 3 4 2 6" xfId="9301"/>
    <cellStyle name="Normal 4 3 4 3" xfId="457"/>
    <cellStyle name="Normal 4 3 4 3 2" xfId="1204"/>
    <cellStyle name="Normal 4 3 4 3 2 2" xfId="2698"/>
    <cellStyle name="Normal 4 3 4 3 2 2 2" xfId="7180"/>
    <cellStyle name="Normal 4 3 4 3 2 2 2 2" xfId="16210"/>
    <cellStyle name="Normal 4 3 4 3 2 2 3" xfId="11728"/>
    <cellStyle name="Normal 4 3 4 3 2 3" xfId="4192"/>
    <cellStyle name="Normal 4 3 4 3 2 3 2" xfId="8674"/>
    <cellStyle name="Normal 4 3 4 3 2 3 2 2" xfId="17704"/>
    <cellStyle name="Normal 4 3 4 3 2 3 3" xfId="13222"/>
    <cellStyle name="Normal 4 3 4 3 2 4" xfId="5686"/>
    <cellStyle name="Normal 4 3 4 3 2 4 2" xfId="14716"/>
    <cellStyle name="Normal 4 3 4 3 2 5" xfId="10234"/>
    <cellStyle name="Normal 4 3 4 3 3" xfId="1951"/>
    <cellStyle name="Normal 4 3 4 3 3 2" xfId="6433"/>
    <cellStyle name="Normal 4 3 4 3 3 2 2" xfId="15463"/>
    <cellStyle name="Normal 4 3 4 3 3 3" xfId="10981"/>
    <cellStyle name="Normal 4 3 4 3 4" xfId="3445"/>
    <cellStyle name="Normal 4 3 4 3 4 2" xfId="7927"/>
    <cellStyle name="Normal 4 3 4 3 4 2 2" xfId="16957"/>
    <cellStyle name="Normal 4 3 4 3 4 3" xfId="12475"/>
    <cellStyle name="Normal 4 3 4 3 5" xfId="4939"/>
    <cellStyle name="Normal 4 3 4 3 5 2" xfId="13969"/>
    <cellStyle name="Normal 4 3 4 3 6" xfId="9487"/>
    <cellStyle name="Normal 4 3 4 4" xfId="643"/>
    <cellStyle name="Normal 4 3 4 4 2" xfId="1390"/>
    <cellStyle name="Normal 4 3 4 4 2 2" xfId="2884"/>
    <cellStyle name="Normal 4 3 4 4 2 2 2" xfId="7366"/>
    <cellStyle name="Normal 4 3 4 4 2 2 2 2" xfId="16396"/>
    <cellStyle name="Normal 4 3 4 4 2 2 3" xfId="11914"/>
    <cellStyle name="Normal 4 3 4 4 2 3" xfId="4378"/>
    <cellStyle name="Normal 4 3 4 4 2 3 2" xfId="8860"/>
    <cellStyle name="Normal 4 3 4 4 2 3 2 2" xfId="17890"/>
    <cellStyle name="Normal 4 3 4 4 2 3 3" xfId="13408"/>
    <cellStyle name="Normal 4 3 4 4 2 4" xfId="5872"/>
    <cellStyle name="Normal 4 3 4 4 2 4 2" xfId="14902"/>
    <cellStyle name="Normal 4 3 4 4 2 5" xfId="10420"/>
    <cellStyle name="Normal 4 3 4 4 3" xfId="2137"/>
    <cellStyle name="Normal 4 3 4 4 3 2" xfId="6619"/>
    <cellStyle name="Normal 4 3 4 4 3 2 2" xfId="15649"/>
    <cellStyle name="Normal 4 3 4 4 3 3" xfId="11167"/>
    <cellStyle name="Normal 4 3 4 4 4" xfId="3631"/>
    <cellStyle name="Normal 4 3 4 4 4 2" xfId="8113"/>
    <cellStyle name="Normal 4 3 4 4 4 2 2" xfId="17143"/>
    <cellStyle name="Normal 4 3 4 4 4 3" xfId="12661"/>
    <cellStyle name="Normal 4 3 4 4 5" xfId="5125"/>
    <cellStyle name="Normal 4 3 4 4 5 2" xfId="14155"/>
    <cellStyle name="Normal 4 3 4 4 6" xfId="9673"/>
    <cellStyle name="Normal 4 3 4 5" xfId="830"/>
    <cellStyle name="Normal 4 3 4 5 2" xfId="2324"/>
    <cellStyle name="Normal 4 3 4 5 2 2" xfId="6806"/>
    <cellStyle name="Normal 4 3 4 5 2 2 2" xfId="15836"/>
    <cellStyle name="Normal 4 3 4 5 2 3" xfId="11354"/>
    <cellStyle name="Normal 4 3 4 5 3" xfId="3818"/>
    <cellStyle name="Normal 4 3 4 5 3 2" xfId="8300"/>
    <cellStyle name="Normal 4 3 4 5 3 2 2" xfId="17330"/>
    <cellStyle name="Normal 4 3 4 5 3 3" xfId="12848"/>
    <cellStyle name="Normal 4 3 4 5 4" xfId="5312"/>
    <cellStyle name="Normal 4 3 4 5 4 2" xfId="14342"/>
    <cellStyle name="Normal 4 3 4 5 5" xfId="9860"/>
    <cellStyle name="Normal 4 3 4 6" xfId="1579"/>
    <cellStyle name="Normal 4 3 4 6 2" xfId="6061"/>
    <cellStyle name="Normal 4 3 4 6 2 2" xfId="15091"/>
    <cellStyle name="Normal 4 3 4 6 3" xfId="10609"/>
    <cellStyle name="Normal 4 3 4 7" xfId="3073"/>
    <cellStyle name="Normal 4 3 4 7 2" xfId="7555"/>
    <cellStyle name="Normal 4 3 4 7 2 2" xfId="16585"/>
    <cellStyle name="Normal 4 3 4 7 3" xfId="12103"/>
    <cellStyle name="Normal 4 3 4 8" xfId="4567"/>
    <cellStyle name="Normal 4 3 4 8 2" xfId="13597"/>
    <cellStyle name="Normal 4 3 4 9" xfId="9115"/>
    <cellStyle name="Normal 4 3 5" xfId="113"/>
    <cellStyle name="Normal 4 3 5 2" xfId="299"/>
    <cellStyle name="Normal 4 3 5 2 2" xfId="1042"/>
    <cellStyle name="Normal 4 3 5 2 2 2" xfId="2536"/>
    <cellStyle name="Normal 4 3 5 2 2 2 2" xfId="7018"/>
    <cellStyle name="Normal 4 3 5 2 2 2 2 2" xfId="16048"/>
    <cellStyle name="Normal 4 3 5 2 2 2 3" xfId="11566"/>
    <cellStyle name="Normal 4 3 5 2 2 3" xfId="4030"/>
    <cellStyle name="Normal 4 3 5 2 2 3 2" xfId="8512"/>
    <cellStyle name="Normal 4 3 5 2 2 3 2 2" xfId="17542"/>
    <cellStyle name="Normal 4 3 5 2 2 3 3" xfId="13060"/>
    <cellStyle name="Normal 4 3 5 2 2 4" xfId="5524"/>
    <cellStyle name="Normal 4 3 5 2 2 4 2" xfId="14554"/>
    <cellStyle name="Normal 4 3 5 2 2 5" xfId="10072"/>
    <cellStyle name="Normal 4 3 5 2 3" xfId="1793"/>
    <cellStyle name="Normal 4 3 5 2 3 2" xfId="6275"/>
    <cellStyle name="Normal 4 3 5 2 3 2 2" xfId="15305"/>
    <cellStyle name="Normal 4 3 5 2 3 3" xfId="10823"/>
    <cellStyle name="Normal 4 3 5 2 4" xfId="3287"/>
    <cellStyle name="Normal 4 3 5 2 4 2" xfId="7769"/>
    <cellStyle name="Normal 4 3 5 2 4 2 2" xfId="16799"/>
    <cellStyle name="Normal 4 3 5 2 4 3" xfId="12317"/>
    <cellStyle name="Normal 4 3 5 2 5" xfId="4781"/>
    <cellStyle name="Normal 4 3 5 2 5 2" xfId="13811"/>
    <cellStyle name="Normal 4 3 5 2 6" xfId="9329"/>
    <cellStyle name="Normal 4 3 5 3" xfId="485"/>
    <cellStyle name="Normal 4 3 5 3 2" xfId="1232"/>
    <cellStyle name="Normal 4 3 5 3 2 2" xfId="2726"/>
    <cellStyle name="Normal 4 3 5 3 2 2 2" xfId="7208"/>
    <cellStyle name="Normal 4 3 5 3 2 2 2 2" xfId="16238"/>
    <cellStyle name="Normal 4 3 5 3 2 2 3" xfId="11756"/>
    <cellStyle name="Normal 4 3 5 3 2 3" xfId="4220"/>
    <cellStyle name="Normal 4 3 5 3 2 3 2" xfId="8702"/>
    <cellStyle name="Normal 4 3 5 3 2 3 2 2" xfId="17732"/>
    <cellStyle name="Normal 4 3 5 3 2 3 3" xfId="13250"/>
    <cellStyle name="Normal 4 3 5 3 2 4" xfId="5714"/>
    <cellStyle name="Normal 4 3 5 3 2 4 2" xfId="14744"/>
    <cellStyle name="Normal 4 3 5 3 2 5" xfId="10262"/>
    <cellStyle name="Normal 4 3 5 3 3" xfId="1979"/>
    <cellStyle name="Normal 4 3 5 3 3 2" xfId="6461"/>
    <cellStyle name="Normal 4 3 5 3 3 2 2" xfId="15491"/>
    <cellStyle name="Normal 4 3 5 3 3 3" xfId="11009"/>
    <cellStyle name="Normal 4 3 5 3 4" xfId="3473"/>
    <cellStyle name="Normal 4 3 5 3 4 2" xfId="7955"/>
    <cellStyle name="Normal 4 3 5 3 4 2 2" xfId="16985"/>
    <cellStyle name="Normal 4 3 5 3 4 3" xfId="12503"/>
    <cellStyle name="Normal 4 3 5 3 5" xfId="4967"/>
    <cellStyle name="Normal 4 3 5 3 5 2" xfId="13997"/>
    <cellStyle name="Normal 4 3 5 3 6" xfId="9515"/>
    <cellStyle name="Normal 4 3 5 4" xfId="671"/>
    <cellStyle name="Normal 4 3 5 4 2" xfId="1418"/>
    <cellStyle name="Normal 4 3 5 4 2 2" xfId="2912"/>
    <cellStyle name="Normal 4 3 5 4 2 2 2" xfId="7394"/>
    <cellStyle name="Normal 4 3 5 4 2 2 2 2" xfId="16424"/>
    <cellStyle name="Normal 4 3 5 4 2 2 3" xfId="11942"/>
    <cellStyle name="Normal 4 3 5 4 2 3" xfId="4406"/>
    <cellStyle name="Normal 4 3 5 4 2 3 2" xfId="8888"/>
    <cellStyle name="Normal 4 3 5 4 2 3 2 2" xfId="17918"/>
    <cellStyle name="Normal 4 3 5 4 2 3 3" xfId="13436"/>
    <cellStyle name="Normal 4 3 5 4 2 4" xfId="5900"/>
    <cellStyle name="Normal 4 3 5 4 2 4 2" xfId="14930"/>
    <cellStyle name="Normal 4 3 5 4 2 5" xfId="10448"/>
    <cellStyle name="Normal 4 3 5 4 3" xfId="2165"/>
    <cellStyle name="Normal 4 3 5 4 3 2" xfId="6647"/>
    <cellStyle name="Normal 4 3 5 4 3 2 2" xfId="15677"/>
    <cellStyle name="Normal 4 3 5 4 3 3" xfId="11195"/>
    <cellStyle name="Normal 4 3 5 4 4" xfId="3659"/>
    <cellStyle name="Normal 4 3 5 4 4 2" xfId="8141"/>
    <cellStyle name="Normal 4 3 5 4 4 2 2" xfId="17171"/>
    <cellStyle name="Normal 4 3 5 4 4 3" xfId="12689"/>
    <cellStyle name="Normal 4 3 5 4 5" xfId="5153"/>
    <cellStyle name="Normal 4 3 5 4 5 2" xfId="14183"/>
    <cellStyle name="Normal 4 3 5 4 6" xfId="9701"/>
    <cellStyle name="Normal 4 3 5 5" xfId="858"/>
    <cellStyle name="Normal 4 3 5 5 2" xfId="2352"/>
    <cellStyle name="Normal 4 3 5 5 2 2" xfId="6834"/>
    <cellStyle name="Normal 4 3 5 5 2 2 2" xfId="15864"/>
    <cellStyle name="Normal 4 3 5 5 2 3" xfId="11382"/>
    <cellStyle name="Normal 4 3 5 5 3" xfId="3846"/>
    <cellStyle name="Normal 4 3 5 5 3 2" xfId="8328"/>
    <cellStyle name="Normal 4 3 5 5 3 2 2" xfId="17358"/>
    <cellStyle name="Normal 4 3 5 5 3 3" xfId="12876"/>
    <cellStyle name="Normal 4 3 5 5 4" xfId="5340"/>
    <cellStyle name="Normal 4 3 5 5 4 2" xfId="14370"/>
    <cellStyle name="Normal 4 3 5 5 5" xfId="9888"/>
    <cellStyle name="Normal 4 3 5 6" xfId="1607"/>
    <cellStyle name="Normal 4 3 5 6 2" xfId="6089"/>
    <cellStyle name="Normal 4 3 5 6 2 2" xfId="15119"/>
    <cellStyle name="Normal 4 3 5 6 3" xfId="10637"/>
    <cellStyle name="Normal 4 3 5 7" xfId="3101"/>
    <cellStyle name="Normal 4 3 5 7 2" xfId="7583"/>
    <cellStyle name="Normal 4 3 5 7 2 2" xfId="16613"/>
    <cellStyle name="Normal 4 3 5 7 3" xfId="12131"/>
    <cellStyle name="Normal 4 3 5 8" xfId="4595"/>
    <cellStyle name="Normal 4 3 5 8 2" xfId="13625"/>
    <cellStyle name="Normal 4 3 5 9" xfId="9143"/>
    <cellStyle name="Normal 4 3 6" xfId="132"/>
    <cellStyle name="Normal 4 3 6 2" xfId="318"/>
    <cellStyle name="Normal 4 3 6 2 2" xfId="1061"/>
    <cellStyle name="Normal 4 3 6 2 2 2" xfId="2555"/>
    <cellStyle name="Normal 4 3 6 2 2 2 2" xfId="7037"/>
    <cellStyle name="Normal 4 3 6 2 2 2 2 2" xfId="16067"/>
    <cellStyle name="Normal 4 3 6 2 2 2 3" xfId="11585"/>
    <cellStyle name="Normal 4 3 6 2 2 3" xfId="4049"/>
    <cellStyle name="Normal 4 3 6 2 2 3 2" xfId="8531"/>
    <cellStyle name="Normal 4 3 6 2 2 3 2 2" xfId="17561"/>
    <cellStyle name="Normal 4 3 6 2 2 3 3" xfId="13079"/>
    <cellStyle name="Normal 4 3 6 2 2 4" xfId="5543"/>
    <cellStyle name="Normal 4 3 6 2 2 4 2" xfId="14573"/>
    <cellStyle name="Normal 4 3 6 2 2 5" xfId="10091"/>
    <cellStyle name="Normal 4 3 6 2 3" xfId="1812"/>
    <cellStyle name="Normal 4 3 6 2 3 2" xfId="6294"/>
    <cellStyle name="Normal 4 3 6 2 3 2 2" xfId="15324"/>
    <cellStyle name="Normal 4 3 6 2 3 3" xfId="10842"/>
    <cellStyle name="Normal 4 3 6 2 4" xfId="3306"/>
    <cellStyle name="Normal 4 3 6 2 4 2" xfId="7788"/>
    <cellStyle name="Normal 4 3 6 2 4 2 2" xfId="16818"/>
    <cellStyle name="Normal 4 3 6 2 4 3" xfId="12336"/>
    <cellStyle name="Normal 4 3 6 2 5" xfId="4800"/>
    <cellStyle name="Normal 4 3 6 2 5 2" xfId="13830"/>
    <cellStyle name="Normal 4 3 6 2 6" xfId="9348"/>
    <cellStyle name="Normal 4 3 6 3" xfId="504"/>
    <cellStyle name="Normal 4 3 6 3 2" xfId="1251"/>
    <cellStyle name="Normal 4 3 6 3 2 2" xfId="2745"/>
    <cellStyle name="Normal 4 3 6 3 2 2 2" xfId="7227"/>
    <cellStyle name="Normal 4 3 6 3 2 2 2 2" xfId="16257"/>
    <cellStyle name="Normal 4 3 6 3 2 2 3" xfId="11775"/>
    <cellStyle name="Normal 4 3 6 3 2 3" xfId="4239"/>
    <cellStyle name="Normal 4 3 6 3 2 3 2" xfId="8721"/>
    <cellStyle name="Normal 4 3 6 3 2 3 2 2" xfId="17751"/>
    <cellStyle name="Normal 4 3 6 3 2 3 3" xfId="13269"/>
    <cellStyle name="Normal 4 3 6 3 2 4" xfId="5733"/>
    <cellStyle name="Normal 4 3 6 3 2 4 2" xfId="14763"/>
    <cellStyle name="Normal 4 3 6 3 2 5" xfId="10281"/>
    <cellStyle name="Normal 4 3 6 3 3" xfId="1998"/>
    <cellStyle name="Normal 4 3 6 3 3 2" xfId="6480"/>
    <cellStyle name="Normal 4 3 6 3 3 2 2" xfId="15510"/>
    <cellStyle name="Normal 4 3 6 3 3 3" xfId="11028"/>
    <cellStyle name="Normal 4 3 6 3 4" xfId="3492"/>
    <cellStyle name="Normal 4 3 6 3 4 2" xfId="7974"/>
    <cellStyle name="Normal 4 3 6 3 4 2 2" xfId="17004"/>
    <cellStyle name="Normal 4 3 6 3 4 3" xfId="12522"/>
    <cellStyle name="Normal 4 3 6 3 5" xfId="4986"/>
    <cellStyle name="Normal 4 3 6 3 5 2" xfId="14016"/>
    <cellStyle name="Normal 4 3 6 3 6" xfId="9534"/>
    <cellStyle name="Normal 4 3 6 4" xfId="690"/>
    <cellStyle name="Normal 4 3 6 4 2" xfId="1437"/>
    <cellStyle name="Normal 4 3 6 4 2 2" xfId="2931"/>
    <cellStyle name="Normal 4 3 6 4 2 2 2" xfId="7413"/>
    <cellStyle name="Normal 4 3 6 4 2 2 2 2" xfId="16443"/>
    <cellStyle name="Normal 4 3 6 4 2 2 3" xfId="11961"/>
    <cellStyle name="Normal 4 3 6 4 2 3" xfId="4425"/>
    <cellStyle name="Normal 4 3 6 4 2 3 2" xfId="8907"/>
    <cellStyle name="Normal 4 3 6 4 2 3 2 2" xfId="17937"/>
    <cellStyle name="Normal 4 3 6 4 2 3 3" xfId="13455"/>
    <cellStyle name="Normal 4 3 6 4 2 4" xfId="5919"/>
    <cellStyle name="Normal 4 3 6 4 2 4 2" xfId="14949"/>
    <cellStyle name="Normal 4 3 6 4 2 5" xfId="10467"/>
    <cellStyle name="Normal 4 3 6 4 3" xfId="2184"/>
    <cellStyle name="Normal 4 3 6 4 3 2" xfId="6666"/>
    <cellStyle name="Normal 4 3 6 4 3 2 2" xfId="15696"/>
    <cellStyle name="Normal 4 3 6 4 3 3" xfId="11214"/>
    <cellStyle name="Normal 4 3 6 4 4" xfId="3678"/>
    <cellStyle name="Normal 4 3 6 4 4 2" xfId="8160"/>
    <cellStyle name="Normal 4 3 6 4 4 2 2" xfId="17190"/>
    <cellStyle name="Normal 4 3 6 4 4 3" xfId="12708"/>
    <cellStyle name="Normal 4 3 6 4 5" xfId="5172"/>
    <cellStyle name="Normal 4 3 6 4 5 2" xfId="14202"/>
    <cellStyle name="Normal 4 3 6 4 6" xfId="9720"/>
    <cellStyle name="Normal 4 3 6 5" xfId="877"/>
    <cellStyle name="Normal 4 3 6 5 2" xfId="2371"/>
    <cellStyle name="Normal 4 3 6 5 2 2" xfId="6853"/>
    <cellStyle name="Normal 4 3 6 5 2 2 2" xfId="15883"/>
    <cellStyle name="Normal 4 3 6 5 2 3" xfId="11401"/>
    <cellStyle name="Normal 4 3 6 5 3" xfId="3865"/>
    <cellStyle name="Normal 4 3 6 5 3 2" xfId="8347"/>
    <cellStyle name="Normal 4 3 6 5 3 2 2" xfId="17377"/>
    <cellStyle name="Normal 4 3 6 5 3 3" xfId="12895"/>
    <cellStyle name="Normal 4 3 6 5 4" xfId="5359"/>
    <cellStyle name="Normal 4 3 6 5 4 2" xfId="14389"/>
    <cellStyle name="Normal 4 3 6 5 5" xfId="9907"/>
    <cellStyle name="Normal 4 3 6 6" xfId="1626"/>
    <cellStyle name="Normal 4 3 6 6 2" xfId="6108"/>
    <cellStyle name="Normal 4 3 6 6 2 2" xfId="15138"/>
    <cellStyle name="Normal 4 3 6 6 3" xfId="10656"/>
    <cellStyle name="Normal 4 3 6 7" xfId="3120"/>
    <cellStyle name="Normal 4 3 6 7 2" xfId="7602"/>
    <cellStyle name="Normal 4 3 6 7 2 2" xfId="16632"/>
    <cellStyle name="Normal 4 3 6 7 3" xfId="12150"/>
    <cellStyle name="Normal 4 3 6 8" xfId="4614"/>
    <cellStyle name="Normal 4 3 6 8 2" xfId="13644"/>
    <cellStyle name="Normal 4 3 6 9" xfId="9162"/>
    <cellStyle name="Normal 4 3 7" xfId="155"/>
    <cellStyle name="Normal 4 3 7 2" xfId="341"/>
    <cellStyle name="Normal 4 3 7 2 2" xfId="1084"/>
    <cellStyle name="Normal 4 3 7 2 2 2" xfId="2578"/>
    <cellStyle name="Normal 4 3 7 2 2 2 2" xfId="7060"/>
    <cellStyle name="Normal 4 3 7 2 2 2 2 2" xfId="16090"/>
    <cellStyle name="Normal 4 3 7 2 2 2 3" xfId="11608"/>
    <cellStyle name="Normal 4 3 7 2 2 3" xfId="4072"/>
    <cellStyle name="Normal 4 3 7 2 2 3 2" xfId="8554"/>
    <cellStyle name="Normal 4 3 7 2 2 3 2 2" xfId="17584"/>
    <cellStyle name="Normal 4 3 7 2 2 3 3" xfId="13102"/>
    <cellStyle name="Normal 4 3 7 2 2 4" xfId="5566"/>
    <cellStyle name="Normal 4 3 7 2 2 4 2" xfId="14596"/>
    <cellStyle name="Normal 4 3 7 2 2 5" xfId="10114"/>
    <cellStyle name="Normal 4 3 7 2 3" xfId="1835"/>
    <cellStyle name="Normal 4 3 7 2 3 2" xfId="6317"/>
    <cellStyle name="Normal 4 3 7 2 3 2 2" xfId="15347"/>
    <cellStyle name="Normal 4 3 7 2 3 3" xfId="10865"/>
    <cellStyle name="Normal 4 3 7 2 4" xfId="3329"/>
    <cellStyle name="Normal 4 3 7 2 4 2" xfId="7811"/>
    <cellStyle name="Normal 4 3 7 2 4 2 2" xfId="16841"/>
    <cellStyle name="Normal 4 3 7 2 4 3" xfId="12359"/>
    <cellStyle name="Normal 4 3 7 2 5" xfId="4823"/>
    <cellStyle name="Normal 4 3 7 2 5 2" xfId="13853"/>
    <cellStyle name="Normal 4 3 7 2 6" xfId="9371"/>
    <cellStyle name="Normal 4 3 7 3" xfId="527"/>
    <cellStyle name="Normal 4 3 7 3 2" xfId="1274"/>
    <cellStyle name="Normal 4 3 7 3 2 2" xfId="2768"/>
    <cellStyle name="Normal 4 3 7 3 2 2 2" xfId="7250"/>
    <cellStyle name="Normal 4 3 7 3 2 2 2 2" xfId="16280"/>
    <cellStyle name="Normal 4 3 7 3 2 2 3" xfId="11798"/>
    <cellStyle name="Normal 4 3 7 3 2 3" xfId="4262"/>
    <cellStyle name="Normal 4 3 7 3 2 3 2" xfId="8744"/>
    <cellStyle name="Normal 4 3 7 3 2 3 2 2" xfId="17774"/>
    <cellStyle name="Normal 4 3 7 3 2 3 3" xfId="13292"/>
    <cellStyle name="Normal 4 3 7 3 2 4" xfId="5756"/>
    <cellStyle name="Normal 4 3 7 3 2 4 2" xfId="14786"/>
    <cellStyle name="Normal 4 3 7 3 2 5" xfId="10304"/>
    <cellStyle name="Normal 4 3 7 3 3" xfId="2021"/>
    <cellStyle name="Normal 4 3 7 3 3 2" xfId="6503"/>
    <cellStyle name="Normal 4 3 7 3 3 2 2" xfId="15533"/>
    <cellStyle name="Normal 4 3 7 3 3 3" xfId="11051"/>
    <cellStyle name="Normal 4 3 7 3 4" xfId="3515"/>
    <cellStyle name="Normal 4 3 7 3 4 2" xfId="7997"/>
    <cellStyle name="Normal 4 3 7 3 4 2 2" xfId="17027"/>
    <cellStyle name="Normal 4 3 7 3 4 3" xfId="12545"/>
    <cellStyle name="Normal 4 3 7 3 5" xfId="5009"/>
    <cellStyle name="Normal 4 3 7 3 5 2" xfId="14039"/>
    <cellStyle name="Normal 4 3 7 3 6" xfId="9557"/>
    <cellStyle name="Normal 4 3 7 4" xfId="713"/>
    <cellStyle name="Normal 4 3 7 4 2" xfId="1460"/>
    <cellStyle name="Normal 4 3 7 4 2 2" xfId="2954"/>
    <cellStyle name="Normal 4 3 7 4 2 2 2" xfId="7436"/>
    <cellStyle name="Normal 4 3 7 4 2 2 2 2" xfId="16466"/>
    <cellStyle name="Normal 4 3 7 4 2 2 3" xfId="11984"/>
    <cellStyle name="Normal 4 3 7 4 2 3" xfId="4448"/>
    <cellStyle name="Normal 4 3 7 4 2 3 2" xfId="8930"/>
    <cellStyle name="Normal 4 3 7 4 2 3 2 2" xfId="17960"/>
    <cellStyle name="Normal 4 3 7 4 2 3 3" xfId="13478"/>
    <cellStyle name="Normal 4 3 7 4 2 4" xfId="5942"/>
    <cellStyle name="Normal 4 3 7 4 2 4 2" xfId="14972"/>
    <cellStyle name="Normal 4 3 7 4 2 5" xfId="10490"/>
    <cellStyle name="Normal 4 3 7 4 3" xfId="2207"/>
    <cellStyle name="Normal 4 3 7 4 3 2" xfId="6689"/>
    <cellStyle name="Normal 4 3 7 4 3 2 2" xfId="15719"/>
    <cellStyle name="Normal 4 3 7 4 3 3" xfId="11237"/>
    <cellStyle name="Normal 4 3 7 4 4" xfId="3701"/>
    <cellStyle name="Normal 4 3 7 4 4 2" xfId="8183"/>
    <cellStyle name="Normal 4 3 7 4 4 2 2" xfId="17213"/>
    <cellStyle name="Normal 4 3 7 4 4 3" xfId="12731"/>
    <cellStyle name="Normal 4 3 7 4 5" xfId="5195"/>
    <cellStyle name="Normal 4 3 7 4 5 2" xfId="14225"/>
    <cellStyle name="Normal 4 3 7 4 6" xfId="9743"/>
    <cellStyle name="Normal 4 3 7 5" xfId="900"/>
    <cellStyle name="Normal 4 3 7 5 2" xfId="2394"/>
    <cellStyle name="Normal 4 3 7 5 2 2" xfId="6876"/>
    <cellStyle name="Normal 4 3 7 5 2 2 2" xfId="15906"/>
    <cellStyle name="Normal 4 3 7 5 2 3" xfId="11424"/>
    <cellStyle name="Normal 4 3 7 5 3" xfId="3888"/>
    <cellStyle name="Normal 4 3 7 5 3 2" xfId="8370"/>
    <cellStyle name="Normal 4 3 7 5 3 2 2" xfId="17400"/>
    <cellStyle name="Normal 4 3 7 5 3 3" xfId="12918"/>
    <cellStyle name="Normal 4 3 7 5 4" xfId="5382"/>
    <cellStyle name="Normal 4 3 7 5 4 2" xfId="14412"/>
    <cellStyle name="Normal 4 3 7 5 5" xfId="9930"/>
    <cellStyle name="Normal 4 3 7 6" xfId="1649"/>
    <cellStyle name="Normal 4 3 7 6 2" xfId="6131"/>
    <cellStyle name="Normal 4 3 7 6 2 2" xfId="15161"/>
    <cellStyle name="Normal 4 3 7 6 3" xfId="10679"/>
    <cellStyle name="Normal 4 3 7 7" xfId="3143"/>
    <cellStyle name="Normal 4 3 7 7 2" xfId="7625"/>
    <cellStyle name="Normal 4 3 7 7 2 2" xfId="16655"/>
    <cellStyle name="Normal 4 3 7 7 3" xfId="12173"/>
    <cellStyle name="Normal 4 3 7 8" xfId="4637"/>
    <cellStyle name="Normal 4 3 7 8 2" xfId="13667"/>
    <cellStyle name="Normal 4 3 7 9" xfId="9185"/>
    <cellStyle name="Normal 4 3 8" xfId="178"/>
    <cellStyle name="Normal 4 3 8 2" xfId="364"/>
    <cellStyle name="Normal 4 3 8 2 2" xfId="1107"/>
    <cellStyle name="Normal 4 3 8 2 2 2" xfId="2601"/>
    <cellStyle name="Normal 4 3 8 2 2 2 2" xfId="7083"/>
    <cellStyle name="Normal 4 3 8 2 2 2 2 2" xfId="16113"/>
    <cellStyle name="Normal 4 3 8 2 2 2 3" xfId="11631"/>
    <cellStyle name="Normal 4 3 8 2 2 3" xfId="4095"/>
    <cellStyle name="Normal 4 3 8 2 2 3 2" xfId="8577"/>
    <cellStyle name="Normal 4 3 8 2 2 3 2 2" xfId="17607"/>
    <cellStyle name="Normal 4 3 8 2 2 3 3" xfId="13125"/>
    <cellStyle name="Normal 4 3 8 2 2 4" xfId="5589"/>
    <cellStyle name="Normal 4 3 8 2 2 4 2" xfId="14619"/>
    <cellStyle name="Normal 4 3 8 2 2 5" xfId="10137"/>
    <cellStyle name="Normal 4 3 8 2 3" xfId="1858"/>
    <cellStyle name="Normal 4 3 8 2 3 2" xfId="6340"/>
    <cellStyle name="Normal 4 3 8 2 3 2 2" xfId="15370"/>
    <cellStyle name="Normal 4 3 8 2 3 3" xfId="10888"/>
    <cellStyle name="Normal 4 3 8 2 4" xfId="3352"/>
    <cellStyle name="Normal 4 3 8 2 4 2" xfId="7834"/>
    <cellStyle name="Normal 4 3 8 2 4 2 2" xfId="16864"/>
    <cellStyle name="Normal 4 3 8 2 4 3" xfId="12382"/>
    <cellStyle name="Normal 4 3 8 2 5" xfId="4846"/>
    <cellStyle name="Normal 4 3 8 2 5 2" xfId="13876"/>
    <cellStyle name="Normal 4 3 8 2 6" xfId="9394"/>
    <cellStyle name="Normal 4 3 8 3" xfId="550"/>
    <cellStyle name="Normal 4 3 8 3 2" xfId="1297"/>
    <cellStyle name="Normal 4 3 8 3 2 2" xfId="2791"/>
    <cellStyle name="Normal 4 3 8 3 2 2 2" xfId="7273"/>
    <cellStyle name="Normal 4 3 8 3 2 2 2 2" xfId="16303"/>
    <cellStyle name="Normal 4 3 8 3 2 2 3" xfId="11821"/>
    <cellStyle name="Normal 4 3 8 3 2 3" xfId="4285"/>
    <cellStyle name="Normal 4 3 8 3 2 3 2" xfId="8767"/>
    <cellStyle name="Normal 4 3 8 3 2 3 2 2" xfId="17797"/>
    <cellStyle name="Normal 4 3 8 3 2 3 3" xfId="13315"/>
    <cellStyle name="Normal 4 3 8 3 2 4" xfId="5779"/>
    <cellStyle name="Normal 4 3 8 3 2 4 2" xfId="14809"/>
    <cellStyle name="Normal 4 3 8 3 2 5" xfId="10327"/>
    <cellStyle name="Normal 4 3 8 3 3" xfId="2044"/>
    <cellStyle name="Normal 4 3 8 3 3 2" xfId="6526"/>
    <cellStyle name="Normal 4 3 8 3 3 2 2" xfId="15556"/>
    <cellStyle name="Normal 4 3 8 3 3 3" xfId="11074"/>
    <cellStyle name="Normal 4 3 8 3 4" xfId="3538"/>
    <cellStyle name="Normal 4 3 8 3 4 2" xfId="8020"/>
    <cellStyle name="Normal 4 3 8 3 4 2 2" xfId="17050"/>
    <cellStyle name="Normal 4 3 8 3 4 3" xfId="12568"/>
    <cellStyle name="Normal 4 3 8 3 5" xfId="5032"/>
    <cellStyle name="Normal 4 3 8 3 5 2" xfId="14062"/>
    <cellStyle name="Normal 4 3 8 3 6" xfId="9580"/>
    <cellStyle name="Normal 4 3 8 4" xfId="736"/>
    <cellStyle name="Normal 4 3 8 4 2" xfId="1483"/>
    <cellStyle name="Normal 4 3 8 4 2 2" xfId="2977"/>
    <cellStyle name="Normal 4 3 8 4 2 2 2" xfId="7459"/>
    <cellStyle name="Normal 4 3 8 4 2 2 2 2" xfId="16489"/>
    <cellStyle name="Normal 4 3 8 4 2 2 3" xfId="12007"/>
    <cellStyle name="Normal 4 3 8 4 2 3" xfId="4471"/>
    <cellStyle name="Normal 4 3 8 4 2 3 2" xfId="8953"/>
    <cellStyle name="Normal 4 3 8 4 2 3 2 2" xfId="17983"/>
    <cellStyle name="Normal 4 3 8 4 2 3 3" xfId="13501"/>
    <cellStyle name="Normal 4 3 8 4 2 4" xfId="5965"/>
    <cellStyle name="Normal 4 3 8 4 2 4 2" xfId="14995"/>
    <cellStyle name="Normal 4 3 8 4 2 5" xfId="10513"/>
    <cellStyle name="Normal 4 3 8 4 3" xfId="2230"/>
    <cellStyle name="Normal 4 3 8 4 3 2" xfId="6712"/>
    <cellStyle name="Normal 4 3 8 4 3 2 2" xfId="15742"/>
    <cellStyle name="Normal 4 3 8 4 3 3" xfId="11260"/>
    <cellStyle name="Normal 4 3 8 4 4" xfId="3724"/>
    <cellStyle name="Normal 4 3 8 4 4 2" xfId="8206"/>
    <cellStyle name="Normal 4 3 8 4 4 2 2" xfId="17236"/>
    <cellStyle name="Normal 4 3 8 4 4 3" xfId="12754"/>
    <cellStyle name="Normal 4 3 8 4 5" xfId="5218"/>
    <cellStyle name="Normal 4 3 8 4 5 2" xfId="14248"/>
    <cellStyle name="Normal 4 3 8 4 6" xfId="9766"/>
    <cellStyle name="Normal 4 3 8 5" xfId="923"/>
    <cellStyle name="Normal 4 3 8 5 2" xfId="2417"/>
    <cellStyle name="Normal 4 3 8 5 2 2" xfId="6899"/>
    <cellStyle name="Normal 4 3 8 5 2 2 2" xfId="15929"/>
    <cellStyle name="Normal 4 3 8 5 2 3" xfId="11447"/>
    <cellStyle name="Normal 4 3 8 5 3" xfId="3911"/>
    <cellStyle name="Normal 4 3 8 5 3 2" xfId="8393"/>
    <cellStyle name="Normal 4 3 8 5 3 2 2" xfId="17423"/>
    <cellStyle name="Normal 4 3 8 5 3 3" xfId="12941"/>
    <cellStyle name="Normal 4 3 8 5 4" xfId="5405"/>
    <cellStyle name="Normal 4 3 8 5 4 2" xfId="14435"/>
    <cellStyle name="Normal 4 3 8 5 5" xfId="9953"/>
    <cellStyle name="Normal 4 3 8 6" xfId="1672"/>
    <cellStyle name="Normal 4 3 8 6 2" xfId="6154"/>
    <cellStyle name="Normal 4 3 8 6 2 2" xfId="15184"/>
    <cellStyle name="Normal 4 3 8 6 3" xfId="10702"/>
    <cellStyle name="Normal 4 3 8 7" xfId="3166"/>
    <cellStyle name="Normal 4 3 8 7 2" xfId="7648"/>
    <cellStyle name="Normal 4 3 8 7 2 2" xfId="16678"/>
    <cellStyle name="Normal 4 3 8 7 3" xfId="12196"/>
    <cellStyle name="Normal 4 3 8 8" xfId="4660"/>
    <cellStyle name="Normal 4 3 8 8 2" xfId="13690"/>
    <cellStyle name="Normal 4 3 8 9" xfId="9208"/>
    <cellStyle name="Normal 4 3 9" xfId="201"/>
    <cellStyle name="Normal 4 3 9 2" xfId="946"/>
    <cellStyle name="Normal 4 3 9 2 2" xfId="2440"/>
    <cellStyle name="Normal 4 3 9 2 2 2" xfId="6922"/>
    <cellStyle name="Normal 4 3 9 2 2 2 2" xfId="15952"/>
    <cellStyle name="Normal 4 3 9 2 2 3" xfId="11470"/>
    <cellStyle name="Normal 4 3 9 2 3" xfId="3934"/>
    <cellStyle name="Normal 4 3 9 2 3 2" xfId="8416"/>
    <cellStyle name="Normal 4 3 9 2 3 2 2" xfId="17446"/>
    <cellStyle name="Normal 4 3 9 2 3 3" xfId="12964"/>
    <cellStyle name="Normal 4 3 9 2 4" xfId="5428"/>
    <cellStyle name="Normal 4 3 9 2 4 2" xfId="14458"/>
    <cellStyle name="Normal 4 3 9 2 5" xfId="9976"/>
    <cellStyle name="Normal 4 3 9 3" xfId="1695"/>
    <cellStyle name="Normal 4 3 9 3 2" xfId="6177"/>
    <cellStyle name="Normal 4 3 9 3 2 2" xfId="15207"/>
    <cellStyle name="Normal 4 3 9 3 3" xfId="10725"/>
    <cellStyle name="Normal 4 3 9 4" xfId="3189"/>
    <cellStyle name="Normal 4 3 9 4 2" xfId="7671"/>
    <cellStyle name="Normal 4 3 9 4 2 2" xfId="16701"/>
    <cellStyle name="Normal 4 3 9 4 3" xfId="12219"/>
    <cellStyle name="Normal 4 3 9 5" xfId="4683"/>
    <cellStyle name="Normal 4 3 9 5 2" xfId="13713"/>
    <cellStyle name="Normal 4 3 9 6" xfId="9231"/>
    <cellStyle name="Normal 4 4" xfId="28"/>
    <cellStyle name="Normal 4 4 2" xfId="214"/>
    <cellStyle name="Normal 4 4 2 2" xfId="959"/>
    <cellStyle name="Normal 4 4 2 2 2" xfId="2453"/>
    <cellStyle name="Normal 4 4 2 2 2 2" xfId="6935"/>
    <cellStyle name="Normal 4 4 2 2 2 2 2" xfId="15965"/>
    <cellStyle name="Normal 4 4 2 2 2 3" xfId="11483"/>
    <cellStyle name="Normal 4 4 2 2 3" xfId="3947"/>
    <cellStyle name="Normal 4 4 2 2 3 2" xfId="8429"/>
    <cellStyle name="Normal 4 4 2 2 3 2 2" xfId="17459"/>
    <cellStyle name="Normal 4 4 2 2 3 3" xfId="12977"/>
    <cellStyle name="Normal 4 4 2 2 4" xfId="5441"/>
    <cellStyle name="Normal 4 4 2 2 4 2" xfId="14471"/>
    <cellStyle name="Normal 4 4 2 2 5" xfId="9989"/>
    <cellStyle name="Normal 4 4 2 3" xfId="1708"/>
    <cellStyle name="Normal 4 4 2 3 2" xfId="6190"/>
    <cellStyle name="Normal 4 4 2 3 2 2" xfId="15220"/>
    <cellStyle name="Normal 4 4 2 3 3" xfId="10738"/>
    <cellStyle name="Normal 4 4 2 4" xfId="3202"/>
    <cellStyle name="Normal 4 4 2 4 2" xfId="7684"/>
    <cellStyle name="Normal 4 4 2 4 2 2" xfId="16714"/>
    <cellStyle name="Normal 4 4 2 4 3" xfId="12232"/>
    <cellStyle name="Normal 4 4 2 5" xfId="4696"/>
    <cellStyle name="Normal 4 4 2 5 2" xfId="13726"/>
    <cellStyle name="Normal 4 4 2 6" xfId="9244"/>
    <cellStyle name="Normal 4 4 3" xfId="400"/>
    <cellStyle name="Normal 4 4 3 2" xfId="1147"/>
    <cellStyle name="Normal 4 4 3 2 2" xfId="2641"/>
    <cellStyle name="Normal 4 4 3 2 2 2" xfId="7123"/>
    <cellStyle name="Normal 4 4 3 2 2 2 2" xfId="16153"/>
    <cellStyle name="Normal 4 4 3 2 2 3" xfId="11671"/>
    <cellStyle name="Normal 4 4 3 2 3" xfId="4135"/>
    <cellStyle name="Normal 4 4 3 2 3 2" xfId="8617"/>
    <cellStyle name="Normal 4 4 3 2 3 2 2" xfId="17647"/>
    <cellStyle name="Normal 4 4 3 2 3 3" xfId="13165"/>
    <cellStyle name="Normal 4 4 3 2 4" xfId="5629"/>
    <cellStyle name="Normal 4 4 3 2 4 2" xfId="14659"/>
    <cellStyle name="Normal 4 4 3 2 5" xfId="10177"/>
    <cellStyle name="Normal 4 4 3 3" xfId="1894"/>
    <cellStyle name="Normal 4 4 3 3 2" xfId="6376"/>
    <cellStyle name="Normal 4 4 3 3 2 2" xfId="15406"/>
    <cellStyle name="Normal 4 4 3 3 3" xfId="10924"/>
    <cellStyle name="Normal 4 4 3 4" xfId="3388"/>
    <cellStyle name="Normal 4 4 3 4 2" xfId="7870"/>
    <cellStyle name="Normal 4 4 3 4 2 2" xfId="16900"/>
    <cellStyle name="Normal 4 4 3 4 3" xfId="12418"/>
    <cellStyle name="Normal 4 4 3 5" xfId="4882"/>
    <cellStyle name="Normal 4 4 3 5 2" xfId="13912"/>
    <cellStyle name="Normal 4 4 3 6" xfId="9430"/>
    <cellStyle name="Normal 4 4 4" xfId="586"/>
    <cellStyle name="Normal 4 4 4 2" xfId="1333"/>
    <cellStyle name="Normal 4 4 4 2 2" xfId="2827"/>
    <cellStyle name="Normal 4 4 4 2 2 2" xfId="7309"/>
    <cellStyle name="Normal 4 4 4 2 2 2 2" xfId="16339"/>
    <cellStyle name="Normal 4 4 4 2 2 3" xfId="11857"/>
    <cellStyle name="Normal 4 4 4 2 3" xfId="4321"/>
    <cellStyle name="Normal 4 4 4 2 3 2" xfId="8803"/>
    <cellStyle name="Normal 4 4 4 2 3 2 2" xfId="17833"/>
    <cellStyle name="Normal 4 4 4 2 3 3" xfId="13351"/>
    <cellStyle name="Normal 4 4 4 2 4" xfId="5815"/>
    <cellStyle name="Normal 4 4 4 2 4 2" xfId="14845"/>
    <cellStyle name="Normal 4 4 4 2 5" xfId="10363"/>
    <cellStyle name="Normal 4 4 4 3" xfId="2080"/>
    <cellStyle name="Normal 4 4 4 3 2" xfId="6562"/>
    <cellStyle name="Normal 4 4 4 3 2 2" xfId="15592"/>
    <cellStyle name="Normal 4 4 4 3 3" xfId="11110"/>
    <cellStyle name="Normal 4 4 4 4" xfId="3574"/>
    <cellStyle name="Normal 4 4 4 4 2" xfId="8056"/>
    <cellStyle name="Normal 4 4 4 4 2 2" xfId="17086"/>
    <cellStyle name="Normal 4 4 4 4 3" xfId="12604"/>
    <cellStyle name="Normal 4 4 4 5" xfId="5068"/>
    <cellStyle name="Normal 4 4 4 5 2" xfId="14098"/>
    <cellStyle name="Normal 4 4 4 6" xfId="9616"/>
    <cellStyle name="Normal 4 4 5" xfId="773"/>
    <cellStyle name="Normal 4 4 5 2" xfId="2267"/>
    <cellStyle name="Normal 4 4 5 2 2" xfId="6749"/>
    <cellStyle name="Normal 4 4 5 2 2 2" xfId="15779"/>
    <cellStyle name="Normal 4 4 5 2 3" xfId="11297"/>
    <cellStyle name="Normal 4 4 5 3" xfId="3761"/>
    <cellStyle name="Normal 4 4 5 3 2" xfId="8243"/>
    <cellStyle name="Normal 4 4 5 3 2 2" xfId="17273"/>
    <cellStyle name="Normal 4 4 5 3 3" xfId="12791"/>
    <cellStyle name="Normal 4 4 5 4" xfId="5255"/>
    <cellStyle name="Normal 4 4 5 4 2" xfId="14285"/>
    <cellStyle name="Normal 4 4 5 5" xfId="9803"/>
    <cellStyle name="Normal 4 4 6" xfId="1522"/>
    <cellStyle name="Normal 4 4 6 2" xfId="6004"/>
    <cellStyle name="Normal 4 4 6 2 2" xfId="15034"/>
    <cellStyle name="Normal 4 4 6 3" xfId="10552"/>
    <cellStyle name="Normal 4 4 7" xfId="3016"/>
    <cellStyle name="Normal 4 4 7 2" xfId="7498"/>
    <cellStyle name="Normal 4 4 7 2 2" xfId="16528"/>
    <cellStyle name="Normal 4 4 7 3" xfId="12046"/>
    <cellStyle name="Normal 4 4 8" xfId="4510"/>
    <cellStyle name="Normal 4 4 8 2" xfId="13540"/>
    <cellStyle name="Normal 4 4 9" xfId="9058"/>
    <cellStyle name="Normal 4 5" xfId="51"/>
    <cellStyle name="Normal 4 5 2" xfId="237"/>
    <cellStyle name="Normal 4 5 2 2" xfId="982"/>
    <cellStyle name="Normal 4 5 2 2 2" xfId="2476"/>
    <cellStyle name="Normal 4 5 2 2 2 2" xfId="6958"/>
    <cellStyle name="Normal 4 5 2 2 2 2 2" xfId="15988"/>
    <cellStyle name="Normal 4 5 2 2 2 3" xfId="11506"/>
    <cellStyle name="Normal 4 5 2 2 3" xfId="3970"/>
    <cellStyle name="Normal 4 5 2 2 3 2" xfId="8452"/>
    <cellStyle name="Normal 4 5 2 2 3 2 2" xfId="17482"/>
    <cellStyle name="Normal 4 5 2 2 3 3" xfId="13000"/>
    <cellStyle name="Normal 4 5 2 2 4" xfId="5464"/>
    <cellStyle name="Normal 4 5 2 2 4 2" xfId="14494"/>
    <cellStyle name="Normal 4 5 2 2 5" xfId="10012"/>
    <cellStyle name="Normal 4 5 2 3" xfId="1731"/>
    <cellStyle name="Normal 4 5 2 3 2" xfId="6213"/>
    <cellStyle name="Normal 4 5 2 3 2 2" xfId="15243"/>
    <cellStyle name="Normal 4 5 2 3 3" xfId="10761"/>
    <cellStyle name="Normal 4 5 2 4" xfId="3225"/>
    <cellStyle name="Normal 4 5 2 4 2" xfId="7707"/>
    <cellStyle name="Normal 4 5 2 4 2 2" xfId="16737"/>
    <cellStyle name="Normal 4 5 2 4 3" xfId="12255"/>
    <cellStyle name="Normal 4 5 2 5" xfId="4719"/>
    <cellStyle name="Normal 4 5 2 5 2" xfId="13749"/>
    <cellStyle name="Normal 4 5 2 6" xfId="9267"/>
    <cellStyle name="Normal 4 5 3" xfId="423"/>
    <cellStyle name="Normal 4 5 3 2" xfId="1170"/>
    <cellStyle name="Normal 4 5 3 2 2" xfId="2664"/>
    <cellStyle name="Normal 4 5 3 2 2 2" xfId="7146"/>
    <cellStyle name="Normal 4 5 3 2 2 2 2" xfId="16176"/>
    <cellStyle name="Normal 4 5 3 2 2 3" xfId="11694"/>
    <cellStyle name="Normal 4 5 3 2 3" xfId="4158"/>
    <cellStyle name="Normal 4 5 3 2 3 2" xfId="8640"/>
    <cellStyle name="Normal 4 5 3 2 3 2 2" xfId="17670"/>
    <cellStyle name="Normal 4 5 3 2 3 3" xfId="13188"/>
    <cellStyle name="Normal 4 5 3 2 4" xfId="5652"/>
    <cellStyle name="Normal 4 5 3 2 4 2" xfId="14682"/>
    <cellStyle name="Normal 4 5 3 2 5" xfId="10200"/>
    <cellStyle name="Normal 4 5 3 3" xfId="1917"/>
    <cellStyle name="Normal 4 5 3 3 2" xfId="6399"/>
    <cellStyle name="Normal 4 5 3 3 2 2" xfId="15429"/>
    <cellStyle name="Normal 4 5 3 3 3" xfId="10947"/>
    <cellStyle name="Normal 4 5 3 4" xfId="3411"/>
    <cellStyle name="Normal 4 5 3 4 2" xfId="7893"/>
    <cellStyle name="Normal 4 5 3 4 2 2" xfId="16923"/>
    <cellStyle name="Normal 4 5 3 4 3" xfId="12441"/>
    <cellStyle name="Normal 4 5 3 5" xfId="4905"/>
    <cellStyle name="Normal 4 5 3 5 2" xfId="13935"/>
    <cellStyle name="Normal 4 5 3 6" xfId="9453"/>
    <cellStyle name="Normal 4 5 4" xfId="609"/>
    <cellStyle name="Normal 4 5 4 2" xfId="1356"/>
    <cellStyle name="Normal 4 5 4 2 2" xfId="2850"/>
    <cellStyle name="Normal 4 5 4 2 2 2" xfId="7332"/>
    <cellStyle name="Normal 4 5 4 2 2 2 2" xfId="16362"/>
    <cellStyle name="Normal 4 5 4 2 2 3" xfId="11880"/>
    <cellStyle name="Normal 4 5 4 2 3" xfId="4344"/>
    <cellStyle name="Normal 4 5 4 2 3 2" xfId="8826"/>
    <cellStyle name="Normal 4 5 4 2 3 2 2" xfId="17856"/>
    <cellStyle name="Normal 4 5 4 2 3 3" xfId="13374"/>
    <cellStyle name="Normal 4 5 4 2 4" xfId="5838"/>
    <cellStyle name="Normal 4 5 4 2 4 2" xfId="14868"/>
    <cellStyle name="Normal 4 5 4 2 5" xfId="10386"/>
    <cellStyle name="Normal 4 5 4 3" xfId="2103"/>
    <cellStyle name="Normal 4 5 4 3 2" xfId="6585"/>
    <cellStyle name="Normal 4 5 4 3 2 2" xfId="15615"/>
    <cellStyle name="Normal 4 5 4 3 3" xfId="11133"/>
    <cellStyle name="Normal 4 5 4 4" xfId="3597"/>
    <cellStyle name="Normal 4 5 4 4 2" xfId="8079"/>
    <cellStyle name="Normal 4 5 4 4 2 2" xfId="17109"/>
    <cellStyle name="Normal 4 5 4 4 3" xfId="12627"/>
    <cellStyle name="Normal 4 5 4 5" xfId="5091"/>
    <cellStyle name="Normal 4 5 4 5 2" xfId="14121"/>
    <cellStyle name="Normal 4 5 4 6" xfId="9639"/>
    <cellStyle name="Normal 4 5 5" xfId="796"/>
    <cellStyle name="Normal 4 5 5 2" xfId="2290"/>
    <cellStyle name="Normal 4 5 5 2 2" xfId="6772"/>
    <cellStyle name="Normal 4 5 5 2 2 2" xfId="15802"/>
    <cellStyle name="Normal 4 5 5 2 3" xfId="11320"/>
    <cellStyle name="Normal 4 5 5 3" xfId="3784"/>
    <cellStyle name="Normal 4 5 5 3 2" xfId="8266"/>
    <cellStyle name="Normal 4 5 5 3 2 2" xfId="17296"/>
    <cellStyle name="Normal 4 5 5 3 3" xfId="12814"/>
    <cellStyle name="Normal 4 5 5 4" xfId="5278"/>
    <cellStyle name="Normal 4 5 5 4 2" xfId="14308"/>
    <cellStyle name="Normal 4 5 5 5" xfId="9826"/>
    <cellStyle name="Normal 4 5 6" xfId="1545"/>
    <cellStyle name="Normal 4 5 6 2" xfId="6027"/>
    <cellStyle name="Normal 4 5 6 2 2" xfId="15057"/>
    <cellStyle name="Normal 4 5 6 3" xfId="10575"/>
    <cellStyle name="Normal 4 5 7" xfId="3039"/>
    <cellStyle name="Normal 4 5 7 2" xfId="7521"/>
    <cellStyle name="Normal 4 5 7 2 2" xfId="16551"/>
    <cellStyle name="Normal 4 5 7 3" xfId="12069"/>
    <cellStyle name="Normal 4 5 8" xfId="4533"/>
    <cellStyle name="Normal 4 5 8 2" xfId="13563"/>
    <cellStyle name="Normal 4 5 9" xfId="9081"/>
    <cellStyle name="Normal 4 6" xfId="75"/>
    <cellStyle name="Normal 4 6 2" xfId="261"/>
    <cellStyle name="Normal 4 6 2 2" xfId="1005"/>
    <cellStyle name="Normal 4 6 2 2 2" xfId="2499"/>
    <cellStyle name="Normal 4 6 2 2 2 2" xfId="6981"/>
    <cellStyle name="Normal 4 6 2 2 2 2 2" xfId="16011"/>
    <cellStyle name="Normal 4 6 2 2 2 3" xfId="11529"/>
    <cellStyle name="Normal 4 6 2 2 3" xfId="3993"/>
    <cellStyle name="Normal 4 6 2 2 3 2" xfId="8475"/>
    <cellStyle name="Normal 4 6 2 2 3 2 2" xfId="17505"/>
    <cellStyle name="Normal 4 6 2 2 3 3" xfId="13023"/>
    <cellStyle name="Normal 4 6 2 2 4" xfId="5487"/>
    <cellStyle name="Normal 4 6 2 2 4 2" xfId="14517"/>
    <cellStyle name="Normal 4 6 2 2 5" xfId="10035"/>
    <cellStyle name="Normal 4 6 2 3" xfId="1755"/>
    <cellStyle name="Normal 4 6 2 3 2" xfId="6237"/>
    <cellStyle name="Normal 4 6 2 3 2 2" xfId="15267"/>
    <cellStyle name="Normal 4 6 2 3 3" xfId="10785"/>
    <cellStyle name="Normal 4 6 2 4" xfId="3249"/>
    <cellStyle name="Normal 4 6 2 4 2" xfId="7731"/>
    <cellStyle name="Normal 4 6 2 4 2 2" xfId="16761"/>
    <cellStyle name="Normal 4 6 2 4 3" xfId="12279"/>
    <cellStyle name="Normal 4 6 2 5" xfId="4743"/>
    <cellStyle name="Normal 4 6 2 5 2" xfId="13773"/>
    <cellStyle name="Normal 4 6 2 6" xfId="9291"/>
    <cellStyle name="Normal 4 6 3" xfId="447"/>
    <cellStyle name="Normal 4 6 3 2" xfId="1194"/>
    <cellStyle name="Normal 4 6 3 2 2" xfId="2688"/>
    <cellStyle name="Normal 4 6 3 2 2 2" xfId="7170"/>
    <cellStyle name="Normal 4 6 3 2 2 2 2" xfId="16200"/>
    <cellStyle name="Normal 4 6 3 2 2 3" xfId="11718"/>
    <cellStyle name="Normal 4 6 3 2 3" xfId="4182"/>
    <cellStyle name="Normal 4 6 3 2 3 2" xfId="8664"/>
    <cellStyle name="Normal 4 6 3 2 3 2 2" xfId="17694"/>
    <cellStyle name="Normal 4 6 3 2 3 3" xfId="13212"/>
    <cellStyle name="Normal 4 6 3 2 4" xfId="5676"/>
    <cellStyle name="Normal 4 6 3 2 4 2" xfId="14706"/>
    <cellStyle name="Normal 4 6 3 2 5" xfId="10224"/>
    <cellStyle name="Normal 4 6 3 3" xfId="1941"/>
    <cellStyle name="Normal 4 6 3 3 2" xfId="6423"/>
    <cellStyle name="Normal 4 6 3 3 2 2" xfId="15453"/>
    <cellStyle name="Normal 4 6 3 3 3" xfId="10971"/>
    <cellStyle name="Normal 4 6 3 4" xfId="3435"/>
    <cellStyle name="Normal 4 6 3 4 2" xfId="7917"/>
    <cellStyle name="Normal 4 6 3 4 2 2" xfId="16947"/>
    <cellStyle name="Normal 4 6 3 4 3" xfId="12465"/>
    <cellStyle name="Normal 4 6 3 5" xfId="4929"/>
    <cellStyle name="Normal 4 6 3 5 2" xfId="13959"/>
    <cellStyle name="Normal 4 6 3 6" xfId="9477"/>
    <cellStyle name="Normal 4 6 4" xfId="633"/>
    <cellStyle name="Normal 4 6 4 2" xfId="1380"/>
    <cellStyle name="Normal 4 6 4 2 2" xfId="2874"/>
    <cellStyle name="Normal 4 6 4 2 2 2" xfId="7356"/>
    <cellStyle name="Normal 4 6 4 2 2 2 2" xfId="16386"/>
    <cellStyle name="Normal 4 6 4 2 2 3" xfId="11904"/>
    <cellStyle name="Normal 4 6 4 2 3" xfId="4368"/>
    <cellStyle name="Normal 4 6 4 2 3 2" xfId="8850"/>
    <cellStyle name="Normal 4 6 4 2 3 2 2" xfId="17880"/>
    <cellStyle name="Normal 4 6 4 2 3 3" xfId="13398"/>
    <cellStyle name="Normal 4 6 4 2 4" xfId="5862"/>
    <cellStyle name="Normal 4 6 4 2 4 2" xfId="14892"/>
    <cellStyle name="Normal 4 6 4 2 5" xfId="10410"/>
    <cellStyle name="Normal 4 6 4 3" xfId="2127"/>
    <cellStyle name="Normal 4 6 4 3 2" xfId="6609"/>
    <cellStyle name="Normal 4 6 4 3 2 2" xfId="15639"/>
    <cellStyle name="Normal 4 6 4 3 3" xfId="11157"/>
    <cellStyle name="Normal 4 6 4 4" xfId="3621"/>
    <cellStyle name="Normal 4 6 4 4 2" xfId="8103"/>
    <cellStyle name="Normal 4 6 4 4 2 2" xfId="17133"/>
    <cellStyle name="Normal 4 6 4 4 3" xfId="12651"/>
    <cellStyle name="Normal 4 6 4 5" xfId="5115"/>
    <cellStyle name="Normal 4 6 4 5 2" xfId="14145"/>
    <cellStyle name="Normal 4 6 4 6" xfId="9663"/>
    <cellStyle name="Normal 4 6 5" xfId="820"/>
    <cellStyle name="Normal 4 6 5 2" xfId="2314"/>
    <cellStyle name="Normal 4 6 5 2 2" xfId="6796"/>
    <cellStyle name="Normal 4 6 5 2 2 2" xfId="15826"/>
    <cellStyle name="Normal 4 6 5 2 3" xfId="11344"/>
    <cellStyle name="Normal 4 6 5 3" xfId="3808"/>
    <cellStyle name="Normal 4 6 5 3 2" xfId="8290"/>
    <cellStyle name="Normal 4 6 5 3 2 2" xfId="17320"/>
    <cellStyle name="Normal 4 6 5 3 3" xfId="12838"/>
    <cellStyle name="Normal 4 6 5 4" xfId="5302"/>
    <cellStyle name="Normal 4 6 5 4 2" xfId="14332"/>
    <cellStyle name="Normal 4 6 5 5" xfId="9850"/>
    <cellStyle name="Normal 4 6 6" xfId="1569"/>
    <cellStyle name="Normal 4 6 6 2" xfId="6051"/>
    <cellStyle name="Normal 4 6 6 2 2" xfId="15081"/>
    <cellStyle name="Normal 4 6 6 3" xfId="10599"/>
    <cellStyle name="Normal 4 6 7" xfId="3063"/>
    <cellStyle name="Normal 4 6 7 2" xfId="7545"/>
    <cellStyle name="Normal 4 6 7 2 2" xfId="16575"/>
    <cellStyle name="Normal 4 6 7 3" xfId="12093"/>
    <cellStyle name="Normal 4 6 8" xfId="4557"/>
    <cellStyle name="Normal 4 6 8 2" xfId="13587"/>
    <cellStyle name="Normal 4 6 9" xfId="9105"/>
    <cellStyle name="Normal 4 7" xfId="110"/>
    <cellStyle name="Normal 4 7 2" xfId="296"/>
    <cellStyle name="Normal 4 7 2 2" xfId="1039"/>
    <cellStyle name="Normal 4 7 2 2 2" xfId="2533"/>
    <cellStyle name="Normal 4 7 2 2 2 2" xfId="7015"/>
    <cellStyle name="Normal 4 7 2 2 2 2 2" xfId="16045"/>
    <cellStyle name="Normal 4 7 2 2 2 3" xfId="11563"/>
    <cellStyle name="Normal 4 7 2 2 3" xfId="4027"/>
    <cellStyle name="Normal 4 7 2 2 3 2" xfId="8509"/>
    <cellStyle name="Normal 4 7 2 2 3 2 2" xfId="17539"/>
    <cellStyle name="Normal 4 7 2 2 3 3" xfId="13057"/>
    <cellStyle name="Normal 4 7 2 2 4" xfId="5521"/>
    <cellStyle name="Normal 4 7 2 2 4 2" xfId="14551"/>
    <cellStyle name="Normal 4 7 2 2 5" xfId="10069"/>
    <cellStyle name="Normal 4 7 2 3" xfId="1790"/>
    <cellStyle name="Normal 4 7 2 3 2" xfId="6272"/>
    <cellStyle name="Normal 4 7 2 3 2 2" xfId="15302"/>
    <cellStyle name="Normal 4 7 2 3 3" xfId="10820"/>
    <cellStyle name="Normal 4 7 2 4" xfId="3284"/>
    <cellStyle name="Normal 4 7 2 4 2" xfId="7766"/>
    <cellStyle name="Normal 4 7 2 4 2 2" xfId="16796"/>
    <cellStyle name="Normal 4 7 2 4 3" xfId="12314"/>
    <cellStyle name="Normal 4 7 2 5" xfId="4778"/>
    <cellStyle name="Normal 4 7 2 5 2" xfId="13808"/>
    <cellStyle name="Normal 4 7 2 6" xfId="9326"/>
    <cellStyle name="Normal 4 7 3" xfId="482"/>
    <cellStyle name="Normal 4 7 3 2" xfId="1229"/>
    <cellStyle name="Normal 4 7 3 2 2" xfId="2723"/>
    <cellStyle name="Normal 4 7 3 2 2 2" xfId="7205"/>
    <cellStyle name="Normal 4 7 3 2 2 2 2" xfId="16235"/>
    <cellStyle name="Normal 4 7 3 2 2 3" xfId="11753"/>
    <cellStyle name="Normal 4 7 3 2 3" xfId="4217"/>
    <cellStyle name="Normal 4 7 3 2 3 2" xfId="8699"/>
    <cellStyle name="Normal 4 7 3 2 3 2 2" xfId="17729"/>
    <cellStyle name="Normal 4 7 3 2 3 3" xfId="13247"/>
    <cellStyle name="Normal 4 7 3 2 4" xfId="5711"/>
    <cellStyle name="Normal 4 7 3 2 4 2" xfId="14741"/>
    <cellStyle name="Normal 4 7 3 2 5" xfId="10259"/>
    <cellStyle name="Normal 4 7 3 3" xfId="1976"/>
    <cellStyle name="Normal 4 7 3 3 2" xfId="6458"/>
    <cellStyle name="Normal 4 7 3 3 2 2" xfId="15488"/>
    <cellStyle name="Normal 4 7 3 3 3" xfId="11006"/>
    <cellStyle name="Normal 4 7 3 4" xfId="3470"/>
    <cellStyle name="Normal 4 7 3 4 2" xfId="7952"/>
    <cellStyle name="Normal 4 7 3 4 2 2" xfId="16982"/>
    <cellStyle name="Normal 4 7 3 4 3" xfId="12500"/>
    <cellStyle name="Normal 4 7 3 5" xfId="4964"/>
    <cellStyle name="Normal 4 7 3 5 2" xfId="13994"/>
    <cellStyle name="Normal 4 7 3 6" xfId="9512"/>
    <cellStyle name="Normal 4 7 4" xfId="668"/>
    <cellStyle name="Normal 4 7 4 2" xfId="1415"/>
    <cellStyle name="Normal 4 7 4 2 2" xfId="2909"/>
    <cellStyle name="Normal 4 7 4 2 2 2" xfId="7391"/>
    <cellStyle name="Normal 4 7 4 2 2 2 2" xfId="16421"/>
    <cellStyle name="Normal 4 7 4 2 2 3" xfId="11939"/>
    <cellStyle name="Normal 4 7 4 2 3" xfId="4403"/>
    <cellStyle name="Normal 4 7 4 2 3 2" xfId="8885"/>
    <cellStyle name="Normal 4 7 4 2 3 2 2" xfId="17915"/>
    <cellStyle name="Normal 4 7 4 2 3 3" xfId="13433"/>
    <cellStyle name="Normal 4 7 4 2 4" xfId="5897"/>
    <cellStyle name="Normal 4 7 4 2 4 2" xfId="14927"/>
    <cellStyle name="Normal 4 7 4 2 5" xfId="10445"/>
    <cellStyle name="Normal 4 7 4 3" xfId="2162"/>
    <cellStyle name="Normal 4 7 4 3 2" xfId="6644"/>
    <cellStyle name="Normal 4 7 4 3 2 2" xfId="15674"/>
    <cellStyle name="Normal 4 7 4 3 3" xfId="11192"/>
    <cellStyle name="Normal 4 7 4 4" xfId="3656"/>
    <cellStyle name="Normal 4 7 4 4 2" xfId="8138"/>
    <cellStyle name="Normal 4 7 4 4 2 2" xfId="17168"/>
    <cellStyle name="Normal 4 7 4 4 3" xfId="12686"/>
    <cellStyle name="Normal 4 7 4 5" xfId="5150"/>
    <cellStyle name="Normal 4 7 4 5 2" xfId="14180"/>
    <cellStyle name="Normal 4 7 4 6" xfId="9698"/>
    <cellStyle name="Normal 4 7 5" xfId="855"/>
    <cellStyle name="Normal 4 7 5 2" xfId="2349"/>
    <cellStyle name="Normal 4 7 5 2 2" xfId="6831"/>
    <cellStyle name="Normal 4 7 5 2 2 2" xfId="15861"/>
    <cellStyle name="Normal 4 7 5 2 3" xfId="11379"/>
    <cellStyle name="Normal 4 7 5 3" xfId="3843"/>
    <cellStyle name="Normal 4 7 5 3 2" xfId="8325"/>
    <cellStyle name="Normal 4 7 5 3 2 2" xfId="17355"/>
    <cellStyle name="Normal 4 7 5 3 3" xfId="12873"/>
    <cellStyle name="Normal 4 7 5 4" xfId="5337"/>
    <cellStyle name="Normal 4 7 5 4 2" xfId="14367"/>
    <cellStyle name="Normal 4 7 5 5" xfId="9885"/>
    <cellStyle name="Normal 4 7 6" xfId="1604"/>
    <cellStyle name="Normal 4 7 6 2" xfId="6086"/>
    <cellStyle name="Normal 4 7 6 2 2" xfId="15116"/>
    <cellStyle name="Normal 4 7 6 3" xfId="10634"/>
    <cellStyle name="Normal 4 7 7" xfId="3098"/>
    <cellStyle name="Normal 4 7 7 2" xfId="7580"/>
    <cellStyle name="Normal 4 7 7 2 2" xfId="16610"/>
    <cellStyle name="Normal 4 7 7 3" xfId="12128"/>
    <cellStyle name="Normal 4 7 8" xfId="4592"/>
    <cellStyle name="Normal 4 7 8 2" xfId="13622"/>
    <cellStyle name="Normal 4 7 9" xfId="9140"/>
    <cellStyle name="Normal 4 8" xfId="122"/>
    <cellStyle name="Normal 4 8 2" xfId="308"/>
    <cellStyle name="Normal 4 8 2 2" xfId="1051"/>
    <cellStyle name="Normal 4 8 2 2 2" xfId="2545"/>
    <cellStyle name="Normal 4 8 2 2 2 2" xfId="7027"/>
    <cellStyle name="Normal 4 8 2 2 2 2 2" xfId="16057"/>
    <cellStyle name="Normal 4 8 2 2 2 3" xfId="11575"/>
    <cellStyle name="Normal 4 8 2 2 3" xfId="4039"/>
    <cellStyle name="Normal 4 8 2 2 3 2" xfId="8521"/>
    <cellStyle name="Normal 4 8 2 2 3 2 2" xfId="17551"/>
    <cellStyle name="Normal 4 8 2 2 3 3" xfId="13069"/>
    <cellStyle name="Normal 4 8 2 2 4" xfId="5533"/>
    <cellStyle name="Normal 4 8 2 2 4 2" xfId="14563"/>
    <cellStyle name="Normal 4 8 2 2 5" xfId="10081"/>
    <cellStyle name="Normal 4 8 2 3" xfId="1802"/>
    <cellStyle name="Normal 4 8 2 3 2" xfId="6284"/>
    <cellStyle name="Normal 4 8 2 3 2 2" xfId="15314"/>
    <cellStyle name="Normal 4 8 2 3 3" xfId="10832"/>
    <cellStyle name="Normal 4 8 2 4" xfId="3296"/>
    <cellStyle name="Normal 4 8 2 4 2" xfId="7778"/>
    <cellStyle name="Normal 4 8 2 4 2 2" xfId="16808"/>
    <cellStyle name="Normal 4 8 2 4 3" xfId="12326"/>
    <cellStyle name="Normal 4 8 2 5" xfId="4790"/>
    <cellStyle name="Normal 4 8 2 5 2" xfId="13820"/>
    <cellStyle name="Normal 4 8 2 6" xfId="9338"/>
    <cellStyle name="Normal 4 8 3" xfId="494"/>
    <cellStyle name="Normal 4 8 3 2" xfId="1241"/>
    <cellStyle name="Normal 4 8 3 2 2" xfId="2735"/>
    <cellStyle name="Normal 4 8 3 2 2 2" xfId="7217"/>
    <cellStyle name="Normal 4 8 3 2 2 2 2" xfId="16247"/>
    <cellStyle name="Normal 4 8 3 2 2 3" xfId="11765"/>
    <cellStyle name="Normal 4 8 3 2 3" xfId="4229"/>
    <cellStyle name="Normal 4 8 3 2 3 2" xfId="8711"/>
    <cellStyle name="Normal 4 8 3 2 3 2 2" xfId="17741"/>
    <cellStyle name="Normal 4 8 3 2 3 3" xfId="13259"/>
    <cellStyle name="Normal 4 8 3 2 4" xfId="5723"/>
    <cellStyle name="Normal 4 8 3 2 4 2" xfId="14753"/>
    <cellStyle name="Normal 4 8 3 2 5" xfId="10271"/>
    <cellStyle name="Normal 4 8 3 3" xfId="1988"/>
    <cellStyle name="Normal 4 8 3 3 2" xfId="6470"/>
    <cellStyle name="Normal 4 8 3 3 2 2" xfId="15500"/>
    <cellStyle name="Normal 4 8 3 3 3" xfId="11018"/>
    <cellStyle name="Normal 4 8 3 4" xfId="3482"/>
    <cellStyle name="Normal 4 8 3 4 2" xfId="7964"/>
    <cellStyle name="Normal 4 8 3 4 2 2" xfId="16994"/>
    <cellStyle name="Normal 4 8 3 4 3" xfId="12512"/>
    <cellStyle name="Normal 4 8 3 5" xfId="4976"/>
    <cellStyle name="Normal 4 8 3 5 2" xfId="14006"/>
    <cellStyle name="Normal 4 8 3 6" xfId="9524"/>
    <cellStyle name="Normal 4 8 4" xfId="680"/>
    <cellStyle name="Normal 4 8 4 2" xfId="1427"/>
    <cellStyle name="Normal 4 8 4 2 2" xfId="2921"/>
    <cellStyle name="Normal 4 8 4 2 2 2" xfId="7403"/>
    <cellStyle name="Normal 4 8 4 2 2 2 2" xfId="16433"/>
    <cellStyle name="Normal 4 8 4 2 2 3" xfId="11951"/>
    <cellStyle name="Normal 4 8 4 2 3" xfId="4415"/>
    <cellStyle name="Normal 4 8 4 2 3 2" xfId="8897"/>
    <cellStyle name="Normal 4 8 4 2 3 2 2" xfId="17927"/>
    <cellStyle name="Normal 4 8 4 2 3 3" xfId="13445"/>
    <cellStyle name="Normal 4 8 4 2 4" xfId="5909"/>
    <cellStyle name="Normal 4 8 4 2 4 2" xfId="14939"/>
    <cellStyle name="Normal 4 8 4 2 5" xfId="10457"/>
    <cellStyle name="Normal 4 8 4 3" xfId="2174"/>
    <cellStyle name="Normal 4 8 4 3 2" xfId="6656"/>
    <cellStyle name="Normal 4 8 4 3 2 2" xfId="15686"/>
    <cellStyle name="Normal 4 8 4 3 3" xfId="11204"/>
    <cellStyle name="Normal 4 8 4 4" xfId="3668"/>
    <cellStyle name="Normal 4 8 4 4 2" xfId="8150"/>
    <cellStyle name="Normal 4 8 4 4 2 2" xfId="17180"/>
    <cellStyle name="Normal 4 8 4 4 3" xfId="12698"/>
    <cellStyle name="Normal 4 8 4 5" xfId="5162"/>
    <cellStyle name="Normal 4 8 4 5 2" xfId="14192"/>
    <cellStyle name="Normal 4 8 4 6" xfId="9710"/>
    <cellStyle name="Normal 4 8 5" xfId="867"/>
    <cellStyle name="Normal 4 8 5 2" xfId="2361"/>
    <cellStyle name="Normal 4 8 5 2 2" xfId="6843"/>
    <cellStyle name="Normal 4 8 5 2 2 2" xfId="15873"/>
    <cellStyle name="Normal 4 8 5 2 3" xfId="11391"/>
    <cellStyle name="Normal 4 8 5 3" xfId="3855"/>
    <cellStyle name="Normal 4 8 5 3 2" xfId="8337"/>
    <cellStyle name="Normal 4 8 5 3 2 2" xfId="17367"/>
    <cellStyle name="Normal 4 8 5 3 3" xfId="12885"/>
    <cellStyle name="Normal 4 8 5 4" xfId="5349"/>
    <cellStyle name="Normal 4 8 5 4 2" xfId="14379"/>
    <cellStyle name="Normal 4 8 5 5" xfId="9897"/>
    <cellStyle name="Normal 4 8 6" xfId="1616"/>
    <cellStyle name="Normal 4 8 6 2" xfId="6098"/>
    <cellStyle name="Normal 4 8 6 2 2" xfId="15128"/>
    <cellStyle name="Normal 4 8 6 3" xfId="10646"/>
    <cellStyle name="Normal 4 8 7" xfId="3110"/>
    <cellStyle name="Normal 4 8 7 2" xfId="7592"/>
    <cellStyle name="Normal 4 8 7 2 2" xfId="16622"/>
    <cellStyle name="Normal 4 8 7 3" xfId="12140"/>
    <cellStyle name="Normal 4 8 8" xfId="4604"/>
    <cellStyle name="Normal 4 8 8 2" xfId="13634"/>
    <cellStyle name="Normal 4 8 9" xfId="9152"/>
    <cellStyle name="Normal 4 9" xfId="145"/>
    <cellStyle name="Normal 4 9 2" xfId="331"/>
    <cellStyle name="Normal 4 9 2 2" xfId="1074"/>
    <cellStyle name="Normal 4 9 2 2 2" xfId="2568"/>
    <cellStyle name="Normal 4 9 2 2 2 2" xfId="7050"/>
    <cellStyle name="Normal 4 9 2 2 2 2 2" xfId="16080"/>
    <cellStyle name="Normal 4 9 2 2 2 3" xfId="11598"/>
    <cellStyle name="Normal 4 9 2 2 3" xfId="4062"/>
    <cellStyle name="Normal 4 9 2 2 3 2" xfId="8544"/>
    <cellStyle name="Normal 4 9 2 2 3 2 2" xfId="17574"/>
    <cellStyle name="Normal 4 9 2 2 3 3" xfId="13092"/>
    <cellStyle name="Normal 4 9 2 2 4" xfId="5556"/>
    <cellStyle name="Normal 4 9 2 2 4 2" xfId="14586"/>
    <cellStyle name="Normal 4 9 2 2 5" xfId="10104"/>
    <cellStyle name="Normal 4 9 2 3" xfId="1825"/>
    <cellStyle name="Normal 4 9 2 3 2" xfId="6307"/>
    <cellStyle name="Normal 4 9 2 3 2 2" xfId="15337"/>
    <cellStyle name="Normal 4 9 2 3 3" xfId="10855"/>
    <cellStyle name="Normal 4 9 2 4" xfId="3319"/>
    <cellStyle name="Normal 4 9 2 4 2" xfId="7801"/>
    <cellStyle name="Normal 4 9 2 4 2 2" xfId="16831"/>
    <cellStyle name="Normal 4 9 2 4 3" xfId="12349"/>
    <cellStyle name="Normal 4 9 2 5" xfId="4813"/>
    <cellStyle name="Normal 4 9 2 5 2" xfId="13843"/>
    <cellStyle name="Normal 4 9 2 6" xfId="9361"/>
    <cellStyle name="Normal 4 9 3" xfId="517"/>
    <cellStyle name="Normal 4 9 3 2" xfId="1264"/>
    <cellStyle name="Normal 4 9 3 2 2" xfId="2758"/>
    <cellStyle name="Normal 4 9 3 2 2 2" xfId="7240"/>
    <cellStyle name="Normal 4 9 3 2 2 2 2" xfId="16270"/>
    <cellStyle name="Normal 4 9 3 2 2 3" xfId="11788"/>
    <cellStyle name="Normal 4 9 3 2 3" xfId="4252"/>
    <cellStyle name="Normal 4 9 3 2 3 2" xfId="8734"/>
    <cellStyle name="Normal 4 9 3 2 3 2 2" xfId="17764"/>
    <cellStyle name="Normal 4 9 3 2 3 3" xfId="13282"/>
    <cellStyle name="Normal 4 9 3 2 4" xfId="5746"/>
    <cellStyle name="Normal 4 9 3 2 4 2" xfId="14776"/>
    <cellStyle name="Normal 4 9 3 2 5" xfId="10294"/>
    <cellStyle name="Normal 4 9 3 3" xfId="2011"/>
    <cellStyle name="Normal 4 9 3 3 2" xfId="6493"/>
    <cellStyle name="Normal 4 9 3 3 2 2" xfId="15523"/>
    <cellStyle name="Normal 4 9 3 3 3" xfId="11041"/>
    <cellStyle name="Normal 4 9 3 4" xfId="3505"/>
    <cellStyle name="Normal 4 9 3 4 2" xfId="7987"/>
    <cellStyle name="Normal 4 9 3 4 2 2" xfId="17017"/>
    <cellStyle name="Normal 4 9 3 4 3" xfId="12535"/>
    <cellStyle name="Normal 4 9 3 5" xfId="4999"/>
    <cellStyle name="Normal 4 9 3 5 2" xfId="14029"/>
    <cellStyle name="Normal 4 9 3 6" xfId="9547"/>
    <cellStyle name="Normal 4 9 4" xfId="703"/>
    <cellStyle name="Normal 4 9 4 2" xfId="1450"/>
    <cellStyle name="Normal 4 9 4 2 2" xfId="2944"/>
    <cellStyle name="Normal 4 9 4 2 2 2" xfId="7426"/>
    <cellStyle name="Normal 4 9 4 2 2 2 2" xfId="16456"/>
    <cellStyle name="Normal 4 9 4 2 2 3" xfId="11974"/>
    <cellStyle name="Normal 4 9 4 2 3" xfId="4438"/>
    <cellStyle name="Normal 4 9 4 2 3 2" xfId="8920"/>
    <cellStyle name="Normal 4 9 4 2 3 2 2" xfId="17950"/>
    <cellStyle name="Normal 4 9 4 2 3 3" xfId="13468"/>
    <cellStyle name="Normal 4 9 4 2 4" xfId="5932"/>
    <cellStyle name="Normal 4 9 4 2 4 2" xfId="14962"/>
    <cellStyle name="Normal 4 9 4 2 5" xfId="10480"/>
    <cellStyle name="Normal 4 9 4 3" xfId="2197"/>
    <cellStyle name="Normal 4 9 4 3 2" xfId="6679"/>
    <cellStyle name="Normal 4 9 4 3 2 2" xfId="15709"/>
    <cellStyle name="Normal 4 9 4 3 3" xfId="11227"/>
    <cellStyle name="Normal 4 9 4 4" xfId="3691"/>
    <cellStyle name="Normal 4 9 4 4 2" xfId="8173"/>
    <cellStyle name="Normal 4 9 4 4 2 2" xfId="17203"/>
    <cellStyle name="Normal 4 9 4 4 3" xfId="12721"/>
    <cellStyle name="Normal 4 9 4 5" xfId="5185"/>
    <cellStyle name="Normal 4 9 4 5 2" xfId="14215"/>
    <cellStyle name="Normal 4 9 4 6" xfId="9733"/>
    <cellStyle name="Normal 4 9 5" xfId="890"/>
    <cellStyle name="Normal 4 9 5 2" xfId="2384"/>
    <cellStyle name="Normal 4 9 5 2 2" xfId="6866"/>
    <cellStyle name="Normal 4 9 5 2 2 2" xfId="15896"/>
    <cellStyle name="Normal 4 9 5 2 3" xfId="11414"/>
    <cellStyle name="Normal 4 9 5 3" xfId="3878"/>
    <cellStyle name="Normal 4 9 5 3 2" xfId="8360"/>
    <cellStyle name="Normal 4 9 5 3 2 2" xfId="17390"/>
    <cellStyle name="Normal 4 9 5 3 3" xfId="12908"/>
    <cellStyle name="Normal 4 9 5 4" xfId="5372"/>
    <cellStyle name="Normal 4 9 5 4 2" xfId="14402"/>
    <cellStyle name="Normal 4 9 5 5" xfId="9920"/>
    <cellStyle name="Normal 4 9 6" xfId="1639"/>
    <cellStyle name="Normal 4 9 6 2" xfId="6121"/>
    <cellStyle name="Normal 4 9 6 2 2" xfId="15151"/>
    <cellStyle name="Normal 4 9 6 3" xfId="10669"/>
    <cellStyle name="Normal 4 9 7" xfId="3133"/>
    <cellStyle name="Normal 4 9 7 2" xfId="7615"/>
    <cellStyle name="Normal 4 9 7 2 2" xfId="16645"/>
    <cellStyle name="Normal 4 9 7 3" xfId="12163"/>
    <cellStyle name="Normal 4 9 8" xfId="4627"/>
    <cellStyle name="Normal 4 9 8 2" xfId="13657"/>
    <cellStyle name="Normal 4 9 9" xfId="9175"/>
    <cellStyle name="Percent" xfId="1" builtinId="5"/>
    <cellStyle name="Percent 2" xfId="6"/>
    <cellStyle name="Percent 2 10" xfId="148"/>
    <cellStyle name="Percent 2 10 2" xfId="334"/>
    <cellStyle name="Percent 2 10 2 2" xfId="1077"/>
    <cellStyle name="Percent 2 10 2 2 2" xfId="2571"/>
    <cellStyle name="Percent 2 10 2 2 2 2" xfId="7053"/>
    <cellStyle name="Percent 2 10 2 2 2 2 2" xfId="16083"/>
    <cellStyle name="Percent 2 10 2 2 2 3" xfId="11601"/>
    <cellStyle name="Percent 2 10 2 2 3" xfId="4065"/>
    <cellStyle name="Percent 2 10 2 2 3 2" xfId="8547"/>
    <cellStyle name="Percent 2 10 2 2 3 2 2" xfId="17577"/>
    <cellStyle name="Percent 2 10 2 2 3 3" xfId="13095"/>
    <cellStyle name="Percent 2 10 2 2 4" xfId="5559"/>
    <cellStyle name="Percent 2 10 2 2 4 2" xfId="14589"/>
    <cellStyle name="Percent 2 10 2 2 5" xfId="10107"/>
    <cellStyle name="Percent 2 10 2 3" xfId="1828"/>
    <cellStyle name="Percent 2 10 2 3 2" xfId="6310"/>
    <cellStyle name="Percent 2 10 2 3 2 2" xfId="15340"/>
    <cellStyle name="Percent 2 10 2 3 3" xfId="10858"/>
    <cellStyle name="Percent 2 10 2 4" xfId="3322"/>
    <cellStyle name="Percent 2 10 2 4 2" xfId="7804"/>
    <cellStyle name="Percent 2 10 2 4 2 2" xfId="16834"/>
    <cellStyle name="Percent 2 10 2 4 3" xfId="12352"/>
    <cellStyle name="Percent 2 10 2 5" xfId="4816"/>
    <cellStyle name="Percent 2 10 2 5 2" xfId="13846"/>
    <cellStyle name="Percent 2 10 2 6" xfId="9364"/>
    <cellStyle name="Percent 2 10 3" xfId="520"/>
    <cellStyle name="Percent 2 10 3 2" xfId="1267"/>
    <cellStyle name="Percent 2 10 3 2 2" xfId="2761"/>
    <cellStyle name="Percent 2 10 3 2 2 2" xfId="7243"/>
    <cellStyle name="Percent 2 10 3 2 2 2 2" xfId="16273"/>
    <cellStyle name="Percent 2 10 3 2 2 3" xfId="11791"/>
    <cellStyle name="Percent 2 10 3 2 3" xfId="4255"/>
    <cellStyle name="Percent 2 10 3 2 3 2" xfId="8737"/>
    <cellStyle name="Percent 2 10 3 2 3 2 2" xfId="17767"/>
    <cellStyle name="Percent 2 10 3 2 3 3" xfId="13285"/>
    <cellStyle name="Percent 2 10 3 2 4" xfId="5749"/>
    <cellStyle name="Percent 2 10 3 2 4 2" xfId="14779"/>
    <cellStyle name="Percent 2 10 3 2 5" xfId="10297"/>
    <cellStyle name="Percent 2 10 3 3" xfId="2014"/>
    <cellStyle name="Percent 2 10 3 3 2" xfId="6496"/>
    <cellStyle name="Percent 2 10 3 3 2 2" xfId="15526"/>
    <cellStyle name="Percent 2 10 3 3 3" xfId="11044"/>
    <cellStyle name="Percent 2 10 3 4" xfId="3508"/>
    <cellStyle name="Percent 2 10 3 4 2" xfId="7990"/>
    <cellStyle name="Percent 2 10 3 4 2 2" xfId="17020"/>
    <cellStyle name="Percent 2 10 3 4 3" xfId="12538"/>
    <cellStyle name="Percent 2 10 3 5" xfId="5002"/>
    <cellStyle name="Percent 2 10 3 5 2" xfId="14032"/>
    <cellStyle name="Percent 2 10 3 6" xfId="9550"/>
    <cellStyle name="Percent 2 10 4" xfId="706"/>
    <cellStyle name="Percent 2 10 4 2" xfId="1453"/>
    <cellStyle name="Percent 2 10 4 2 2" xfId="2947"/>
    <cellStyle name="Percent 2 10 4 2 2 2" xfId="7429"/>
    <cellStyle name="Percent 2 10 4 2 2 2 2" xfId="16459"/>
    <cellStyle name="Percent 2 10 4 2 2 3" xfId="11977"/>
    <cellStyle name="Percent 2 10 4 2 3" xfId="4441"/>
    <cellStyle name="Percent 2 10 4 2 3 2" xfId="8923"/>
    <cellStyle name="Percent 2 10 4 2 3 2 2" xfId="17953"/>
    <cellStyle name="Percent 2 10 4 2 3 3" xfId="13471"/>
    <cellStyle name="Percent 2 10 4 2 4" xfId="5935"/>
    <cellStyle name="Percent 2 10 4 2 4 2" xfId="14965"/>
    <cellStyle name="Percent 2 10 4 2 5" xfId="10483"/>
    <cellStyle name="Percent 2 10 4 3" xfId="2200"/>
    <cellStyle name="Percent 2 10 4 3 2" xfId="6682"/>
    <cellStyle name="Percent 2 10 4 3 2 2" xfId="15712"/>
    <cellStyle name="Percent 2 10 4 3 3" xfId="11230"/>
    <cellStyle name="Percent 2 10 4 4" xfId="3694"/>
    <cellStyle name="Percent 2 10 4 4 2" xfId="8176"/>
    <cellStyle name="Percent 2 10 4 4 2 2" xfId="17206"/>
    <cellStyle name="Percent 2 10 4 4 3" xfId="12724"/>
    <cellStyle name="Percent 2 10 4 5" xfId="5188"/>
    <cellStyle name="Percent 2 10 4 5 2" xfId="14218"/>
    <cellStyle name="Percent 2 10 4 6" xfId="9736"/>
    <cellStyle name="Percent 2 10 5" xfId="893"/>
    <cellStyle name="Percent 2 10 5 2" xfId="2387"/>
    <cellStyle name="Percent 2 10 5 2 2" xfId="6869"/>
    <cellStyle name="Percent 2 10 5 2 2 2" xfId="15899"/>
    <cellStyle name="Percent 2 10 5 2 3" xfId="11417"/>
    <cellStyle name="Percent 2 10 5 3" xfId="3881"/>
    <cellStyle name="Percent 2 10 5 3 2" xfId="8363"/>
    <cellStyle name="Percent 2 10 5 3 2 2" xfId="17393"/>
    <cellStyle name="Percent 2 10 5 3 3" xfId="12911"/>
    <cellStyle name="Percent 2 10 5 4" xfId="5375"/>
    <cellStyle name="Percent 2 10 5 4 2" xfId="14405"/>
    <cellStyle name="Percent 2 10 5 5" xfId="9923"/>
    <cellStyle name="Percent 2 10 6" xfId="1642"/>
    <cellStyle name="Percent 2 10 6 2" xfId="6124"/>
    <cellStyle name="Percent 2 10 6 2 2" xfId="15154"/>
    <cellStyle name="Percent 2 10 6 3" xfId="10672"/>
    <cellStyle name="Percent 2 10 7" xfId="3136"/>
    <cellStyle name="Percent 2 10 7 2" xfId="7618"/>
    <cellStyle name="Percent 2 10 7 2 2" xfId="16648"/>
    <cellStyle name="Percent 2 10 7 3" xfId="12166"/>
    <cellStyle name="Percent 2 10 8" xfId="4630"/>
    <cellStyle name="Percent 2 10 8 2" xfId="13660"/>
    <cellStyle name="Percent 2 10 9" xfId="9178"/>
    <cellStyle name="Percent 2 11" xfId="171"/>
    <cellStyle name="Percent 2 11 2" xfId="357"/>
    <cellStyle name="Percent 2 11 2 2" xfId="1100"/>
    <cellStyle name="Percent 2 11 2 2 2" xfId="2594"/>
    <cellStyle name="Percent 2 11 2 2 2 2" xfId="7076"/>
    <cellStyle name="Percent 2 11 2 2 2 2 2" xfId="16106"/>
    <cellStyle name="Percent 2 11 2 2 2 3" xfId="11624"/>
    <cellStyle name="Percent 2 11 2 2 3" xfId="4088"/>
    <cellStyle name="Percent 2 11 2 2 3 2" xfId="8570"/>
    <cellStyle name="Percent 2 11 2 2 3 2 2" xfId="17600"/>
    <cellStyle name="Percent 2 11 2 2 3 3" xfId="13118"/>
    <cellStyle name="Percent 2 11 2 2 4" xfId="5582"/>
    <cellStyle name="Percent 2 11 2 2 4 2" xfId="14612"/>
    <cellStyle name="Percent 2 11 2 2 5" xfId="10130"/>
    <cellStyle name="Percent 2 11 2 3" xfId="1851"/>
    <cellStyle name="Percent 2 11 2 3 2" xfId="6333"/>
    <cellStyle name="Percent 2 11 2 3 2 2" xfId="15363"/>
    <cellStyle name="Percent 2 11 2 3 3" xfId="10881"/>
    <cellStyle name="Percent 2 11 2 4" xfId="3345"/>
    <cellStyle name="Percent 2 11 2 4 2" xfId="7827"/>
    <cellStyle name="Percent 2 11 2 4 2 2" xfId="16857"/>
    <cellStyle name="Percent 2 11 2 4 3" xfId="12375"/>
    <cellStyle name="Percent 2 11 2 5" xfId="4839"/>
    <cellStyle name="Percent 2 11 2 5 2" xfId="13869"/>
    <cellStyle name="Percent 2 11 2 6" xfId="9387"/>
    <cellStyle name="Percent 2 11 3" xfId="543"/>
    <cellStyle name="Percent 2 11 3 2" xfId="1290"/>
    <cellStyle name="Percent 2 11 3 2 2" xfId="2784"/>
    <cellStyle name="Percent 2 11 3 2 2 2" xfId="7266"/>
    <cellStyle name="Percent 2 11 3 2 2 2 2" xfId="16296"/>
    <cellStyle name="Percent 2 11 3 2 2 3" xfId="11814"/>
    <cellStyle name="Percent 2 11 3 2 3" xfId="4278"/>
    <cellStyle name="Percent 2 11 3 2 3 2" xfId="8760"/>
    <cellStyle name="Percent 2 11 3 2 3 2 2" xfId="17790"/>
    <cellStyle name="Percent 2 11 3 2 3 3" xfId="13308"/>
    <cellStyle name="Percent 2 11 3 2 4" xfId="5772"/>
    <cellStyle name="Percent 2 11 3 2 4 2" xfId="14802"/>
    <cellStyle name="Percent 2 11 3 2 5" xfId="10320"/>
    <cellStyle name="Percent 2 11 3 3" xfId="2037"/>
    <cellStyle name="Percent 2 11 3 3 2" xfId="6519"/>
    <cellStyle name="Percent 2 11 3 3 2 2" xfId="15549"/>
    <cellStyle name="Percent 2 11 3 3 3" xfId="11067"/>
    <cellStyle name="Percent 2 11 3 4" xfId="3531"/>
    <cellStyle name="Percent 2 11 3 4 2" xfId="8013"/>
    <cellStyle name="Percent 2 11 3 4 2 2" xfId="17043"/>
    <cellStyle name="Percent 2 11 3 4 3" xfId="12561"/>
    <cellStyle name="Percent 2 11 3 5" xfId="5025"/>
    <cellStyle name="Percent 2 11 3 5 2" xfId="14055"/>
    <cellStyle name="Percent 2 11 3 6" xfId="9573"/>
    <cellStyle name="Percent 2 11 4" xfId="729"/>
    <cellStyle name="Percent 2 11 4 2" xfId="1476"/>
    <cellStyle name="Percent 2 11 4 2 2" xfId="2970"/>
    <cellStyle name="Percent 2 11 4 2 2 2" xfId="7452"/>
    <cellStyle name="Percent 2 11 4 2 2 2 2" xfId="16482"/>
    <cellStyle name="Percent 2 11 4 2 2 3" xfId="12000"/>
    <cellStyle name="Percent 2 11 4 2 3" xfId="4464"/>
    <cellStyle name="Percent 2 11 4 2 3 2" xfId="8946"/>
    <cellStyle name="Percent 2 11 4 2 3 2 2" xfId="17976"/>
    <cellStyle name="Percent 2 11 4 2 3 3" xfId="13494"/>
    <cellStyle name="Percent 2 11 4 2 4" xfId="5958"/>
    <cellStyle name="Percent 2 11 4 2 4 2" xfId="14988"/>
    <cellStyle name="Percent 2 11 4 2 5" xfId="10506"/>
    <cellStyle name="Percent 2 11 4 3" xfId="2223"/>
    <cellStyle name="Percent 2 11 4 3 2" xfId="6705"/>
    <cellStyle name="Percent 2 11 4 3 2 2" xfId="15735"/>
    <cellStyle name="Percent 2 11 4 3 3" xfId="11253"/>
    <cellStyle name="Percent 2 11 4 4" xfId="3717"/>
    <cellStyle name="Percent 2 11 4 4 2" xfId="8199"/>
    <cellStyle name="Percent 2 11 4 4 2 2" xfId="17229"/>
    <cellStyle name="Percent 2 11 4 4 3" xfId="12747"/>
    <cellStyle name="Percent 2 11 4 5" xfId="5211"/>
    <cellStyle name="Percent 2 11 4 5 2" xfId="14241"/>
    <cellStyle name="Percent 2 11 4 6" xfId="9759"/>
    <cellStyle name="Percent 2 11 5" xfId="916"/>
    <cellStyle name="Percent 2 11 5 2" xfId="2410"/>
    <cellStyle name="Percent 2 11 5 2 2" xfId="6892"/>
    <cellStyle name="Percent 2 11 5 2 2 2" xfId="15922"/>
    <cellStyle name="Percent 2 11 5 2 3" xfId="11440"/>
    <cellStyle name="Percent 2 11 5 3" xfId="3904"/>
    <cellStyle name="Percent 2 11 5 3 2" xfId="8386"/>
    <cellStyle name="Percent 2 11 5 3 2 2" xfId="17416"/>
    <cellStyle name="Percent 2 11 5 3 3" xfId="12934"/>
    <cellStyle name="Percent 2 11 5 4" xfId="5398"/>
    <cellStyle name="Percent 2 11 5 4 2" xfId="14428"/>
    <cellStyle name="Percent 2 11 5 5" xfId="9946"/>
    <cellStyle name="Percent 2 11 6" xfId="1665"/>
    <cellStyle name="Percent 2 11 6 2" xfId="6147"/>
    <cellStyle name="Percent 2 11 6 2 2" xfId="15177"/>
    <cellStyle name="Percent 2 11 6 3" xfId="10695"/>
    <cellStyle name="Percent 2 11 7" xfId="3159"/>
    <cellStyle name="Percent 2 11 7 2" xfId="7641"/>
    <cellStyle name="Percent 2 11 7 2 2" xfId="16671"/>
    <cellStyle name="Percent 2 11 7 3" xfId="12189"/>
    <cellStyle name="Percent 2 11 8" xfId="4653"/>
    <cellStyle name="Percent 2 11 8 2" xfId="13683"/>
    <cellStyle name="Percent 2 11 9" xfId="9201"/>
    <cellStyle name="Percent 2 12" xfId="194"/>
    <cellStyle name="Percent 2 12 2" xfId="939"/>
    <cellStyle name="Percent 2 12 2 2" xfId="2433"/>
    <cellStyle name="Percent 2 12 2 2 2" xfId="6915"/>
    <cellStyle name="Percent 2 12 2 2 2 2" xfId="15945"/>
    <cellStyle name="Percent 2 12 2 2 3" xfId="11463"/>
    <cellStyle name="Percent 2 12 2 3" xfId="3927"/>
    <cellStyle name="Percent 2 12 2 3 2" xfId="8409"/>
    <cellStyle name="Percent 2 12 2 3 2 2" xfId="17439"/>
    <cellStyle name="Percent 2 12 2 3 3" xfId="12957"/>
    <cellStyle name="Percent 2 12 2 4" xfId="5421"/>
    <cellStyle name="Percent 2 12 2 4 2" xfId="14451"/>
    <cellStyle name="Percent 2 12 2 5" xfId="9969"/>
    <cellStyle name="Percent 2 12 3" xfId="1688"/>
    <cellStyle name="Percent 2 12 3 2" xfId="6170"/>
    <cellStyle name="Percent 2 12 3 2 2" xfId="15200"/>
    <cellStyle name="Percent 2 12 3 3" xfId="10718"/>
    <cellStyle name="Percent 2 12 4" xfId="3182"/>
    <cellStyle name="Percent 2 12 4 2" xfId="7664"/>
    <cellStyle name="Percent 2 12 4 2 2" xfId="16694"/>
    <cellStyle name="Percent 2 12 4 3" xfId="12212"/>
    <cellStyle name="Percent 2 12 5" xfId="4676"/>
    <cellStyle name="Percent 2 12 5 2" xfId="13706"/>
    <cellStyle name="Percent 2 12 6" xfId="9224"/>
    <cellStyle name="Percent 2 13" xfId="380"/>
    <cellStyle name="Percent 2 13 2" xfId="1127"/>
    <cellStyle name="Percent 2 13 2 2" xfId="2621"/>
    <cellStyle name="Percent 2 13 2 2 2" xfId="7103"/>
    <cellStyle name="Percent 2 13 2 2 2 2" xfId="16133"/>
    <cellStyle name="Percent 2 13 2 2 3" xfId="11651"/>
    <cellStyle name="Percent 2 13 2 3" xfId="4115"/>
    <cellStyle name="Percent 2 13 2 3 2" xfId="8597"/>
    <cellStyle name="Percent 2 13 2 3 2 2" xfId="17627"/>
    <cellStyle name="Percent 2 13 2 3 3" xfId="13145"/>
    <cellStyle name="Percent 2 13 2 4" xfId="5609"/>
    <cellStyle name="Percent 2 13 2 4 2" xfId="14639"/>
    <cellStyle name="Percent 2 13 2 5" xfId="10157"/>
    <cellStyle name="Percent 2 13 3" xfId="1874"/>
    <cellStyle name="Percent 2 13 3 2" xfId="6356"/>
    <cellStyle name="Percent 2 13 3 2 2" xfId="15386"/>
    <cellStyle name="Percent 2 13 3 3" xfId="10904"/>
    <cellStyle name="Percent 2 13 4" xfId="3368"/>
    <cellStyle name="Percent 2 13 4 2" xfId="7850"/>
    <cellStyle name="Percent 2 13 4 2 2" xfId="16880"/>
    <cellStyle name="Percent 2 13 4 3" xfId="12398"/>
    <cellStyle name="Percent 2 13 5" xfId="4862"/>
    <cellStyle name="Percent 2 13 5 2" xfId="13892"/>
    <cellStyle name="Percent 2 13 6" xfId="9410"/>
    <cellStyle name="Percent 2 14" xfId="566"/>
    <cellStyle name="Percent 2 14 2" xfId="1313"/>
    <cellStyle name="Percent 2 14 2 2" xfId="2807"/>
    <cellStyle name="Percent 2 14 2 2 2" xfId="7289"/>
    <cellStyle name="Percent 2 14 2 2 2 2" xfId="16319"/>
    <cellStyle name="Percent 2 14 2 2 3" xfId="11837"/>
    <cellStyle name="Percent 2 14 2 3" xfId="4301"/>
    <cellStyle name="Percent 2 14 2 3 2" xfId="8783"/>
    <cellStyle name="Percent 2 14 2 3 2 2" xfId="17813"/>
    <cellStyle name="Percent 2 14 2 3 3" xfId="13331"/>
    <cellStyle name="Percent 2 14 2 4" xfId="5795"/>
    <cellStyle name="Percent 2 14 2 4 2" xfId="14825"/>
    <cellStyle name="Percent 2 14 2 5" xfId="10343"/>
    <cellStyle name="Percent 2 14 3" xfId="2060"/>
    <cellStyle name="Percent 2 14 3 2" xfId="6542"/>
    <cellStyle name="Percent 2 14 3 2 2" xfId="15572"/>
    <cellStyle name="Percent 2 14 3 3" xfId="11090"/>
    <cellStyle name="Percent 2 14 4" xfId="3554"/>
    <cellStyle name="Percent 2 14 4 2" xfId="8036"/>
    <cellStyle name="Percent 2 14 4 2 2" xfId="17066"/>
    <cellStyle name="Percent 2 14 4 3" xfId="12584"/>
    <cellStyle name="Percent 2 14 5" xfId="5048"/>
    <cellStyle name="Percent 2 14 5 2" xfId="14078"/>
    <cellStyle name="Percent 2 14 6" xfId="9596"/>
    <cellStyle name="Percent 2 15" xfId="753"/>
    <cellStyle name="Percent 2 15 2" xfId="2247"/>
    <cellStyle name="Percent 2 15 2 2" xfId="6729"/>
    <cellStyle name="Percent 2 15 2 2 2" xfId="15759"/>
    <cellStyle name="Percent 2 15 2 3" xfId="11277"/>
    <cellStyle name="Percent 2 15 3" xfId="3741"/>
    <cellStyle name="Percent 2 15 3 2" xfId="8223"/>
    <cellStyle name="Percent 2 15 3 2 2" xfId="17253"/>
    <cellStyle name="Percent 2 15 3 3" xfId="12771"/>
    <cellStyle name="Percent 2 15 4" xfId="5235"/>
    <cellStyle name="Percent 2 15 4 2" xfId="14265"/>
    <cellStyle name="Percent 2 15 5" xfId="9783"/>
    <cellStyle name="Percent 2 16" xfId="1502"/>
    <cellStyle name="Percent 2 16 2" xfId="5984"/>
    <cellStyle name="Percent 2 16 2 2" xfId="15014"/>
    <cellStyle name="Percent 2 16 3" xfId="10532"/>
    <cellStyle name="Percent 2 17" xfId="2996"/>
    <cellStyle name="Percent 2 17 2" xfId="7478"/>
    <cellStyle name="Percent 2 17 2 2" xfId="16508"/>
    <cellStyle name="Percent 2 17 3" xfId="12026"/>
    <cellStyle name="Percent 2 18" xfId="4490"/>
    <cellStyle name="Percent 2 18 2" xfId="13520"/>
    <cellStyle name="Percent 2 19" xfId="9038"/>
    <cellStyle name="Percent 2 2" xfId="9"/>
    <cellStyle name="Percent 2 3" xfId="13"/>
    <cellStyle name="Percent 2 3 10" xfId="199"/>
    <cellStyle name="Percent 2 3 10 2" xfId="944"/>
    <cellStyle name="Percent 2 3 10 2 2" xfId="2438"/>
    <cellStyle name="Percent 2 3 10 2 2 2" xfId="6920"/>
    <cellStyle name="Percent 2 3 10 2 2 2 2" xfId="15950"/>
    <cellStyle name="Percent 2 3 10 2 2 3" xfId="11468"/>
    <cellStyle name="Percent 2 3 10 2 3" xfId="3932"/>
    <cellStyle name="Percent 2 3 10 2 3 2" xfId="8414"/>
    <cellStyle name="Percent 2 3 10 2 3 2 2" xfId="17444"/>
    <cellStyle name="Percent 2 3 10 2 3 3" xfId="12962"/>
    <cellStyle name="Percent 2 3 10 2 4" xfId="5426"/>
    <cellStyle name="Percent 2 3 10 2 4 2" xfId="14456"/>
    <cellStyle name="Percent 2 3 10 2 5" xfId="9974"/>
    <cellStyle name="Percent 2 3 10 3" xfId="1693"/>
    <cellStyle name="Percent 2 3 10 3 2" xfId="6175"/>
    <cellStyle name="Percent 2 3 10 3 2 2" xfId="15205"/>
    <cellStyle name="Percent 2 3 10 3 3" xfId="10723"/>
    <cellStyle name="Percent 2 3 10 4" xfId="3187"/>
    <cellStyle name="Percent 2 3 10 4 2" xfId="7669"/>
    <cellStyle name="Percent 2 3 10 4 2 2" xfId="16699"/>
    <cellStyle name="Percent 2 3 10 4 3" xfId="12217"/>
    <cellStyle name="Percent 2 3 10 5" xfId="4681"/>
    <cellStyle name="Percent 2 3 10 5 2" xfId="13711"/>
    <cellStyle name="Percent 2 3 10 6" xfId="9229"/>
    <cellStyle name="Percent 2 3 11" xfId="385"/>
    <cellStyle name="Percent 2 3 11 2" xfId="1132"/>
    <cellStyle name="Percent 2 3 11 2 2" xfId="2626"/>
    <cellStyle name="Percent 2 3 11 2 2 2" xfId="7108"/>
    <cellStyle name="Percent 2 3 11 2 2 2 2" xfId="16138"/>
    <cellStyle name="Percent 2 3 11 2 2 3" xfId="11656"/>
    <cellStyle name="Percent 2 3 11 2 3" xfId="4120"/>
    <cellStyle name="Percent 2 3 11 2 3 2" xfId="8602"/>
    <cellStyle name="Percent 2 3 11 2 3 2 2" xfId="17632"/>
    <cellStyle name="Percent 2 3 11 2 3 3" xfId="13150"/>
    <cellStyle name="Percent 2 3 11 2 4" xfId="5614"/>
    <cellStyle name="Percent 2 3 11 2 4 2" xfId="14644"/>
    <cellStyle name="Percent 2 3 11 2 5" xfId="10162"/>
    <cellStyle name="Percent 2 3 11 3" xfId="1879"/>
    <cellStyle name="Percent 2 3 11 3 2" xfId="6361"/>
    <cellStyle name="Percent 2 3 11 3 2 2" xfId="15391"/>
    <cellStyle name="Percent 2 3 11 3 3" xfId="10909"/>
    <cellStyle name="Percent 2 3 11 4" xfId="3373"/>
    <cellStyle name="Percent 2 3 11 4 2" xfId="7855"/>
    <cellStyle name="Percent 2 3 11 4 2 2" xfId="16885"/>
    <cellStyle name="Percent 2 3 11 4 3" xfId="12403"/>
    <cellStyle name="Percent 2 3 11 5" xfId="4867"/>
    <cellStyle name="Percent 2 3 11 5 2" xfId="13897"/>
    <cellStyle name="Percent 2 3 11 6" xfId="9415"/>
    <cellStyle name="Percent 2 3 12" xfId="571"/>
    <cellStyle name="Percent 2 3 12 2" xfId="1318"/>
    <cellStyle name="Percent 2 3 12 2 2" xfId="2812"/>
    <cellStyle name="Percent 2 3 12 2 2 2" xfId="7294"/>
    <cellStyle name="Percent 2 3 12 2 2 2 2" xfId="16324"/>
    <cellStyle name="Percent 2 3 12 2 2 3" xfId="11842"/>
    <cellStyle name="Percent 2 3 12 2 3" xfId="4306"/>
    <cellStyle name="Percent 2 3 12 2 3 2" xfId="8788"/>
    <cellStyle name="Percent 2 3 12 2 3 2 2" xfId="17818"/>
    <cellStyle name="Percent 2 3 12 2 3 3" xfId="13336"/>
    <cellStyle name="Percent 2 3 12 2 4" xfId="5800"/>
    <cellStyle name="Percent 2 3 12 2 4 2" xfId="14830"/>
    <cellStyle name="Percent 2 3 12 2 5" xfId="10348"/>
    <cellStyle name="Percent 2 3 12 3" xfId="2065"/>
    <cellStyle name="Percent 2 3 12 3 2" xfId="6547"/>
    <cellStyle name="Percent 2 3 12 3 2 2" xfId="15577"/>
    <cellStyle name="Percent 2 3 12 3 3" xfId="11095"/>
    <cellStyle name="Percent 2 3 12 4" xfId="3559"/>
    <cellStyle name="Percent 2 3 12 4 2" xfId="8041"/>
    <cellStyle name="Percent 2 3 12 4 2 2" xfId="17071"/>
    <cellStyle name="Percent 2 3 12 4 3" xfId="12589"/>
    <cellStyle name="Percent 2 3 12 5" xfId="5053"/>
    <cellStyle name="Percent 2 3 12 5 2" xfId="14083"/>
    <cellStyle name="Percent 2 3 12 6" xfId="9601"/>
    <cellStyle name="Percent 2 3 13" xfId="758"/>
    <cellStyle name="Percent 2 3 13 2" xfId="2252"/>
    <cellStyle name="Percent 2 3 13 2 2" xfId="6734"/>
    <cellStyle name="Percent 2 3 13 2 2 2" xfId="15764"/>
    <cellStyle name="Percent 2 3 13 2 3" xfId="11282"/>
    <cellStyle name="Percent 2 3 13 3" xfId="3746"/>
    <cellStyle name="Percent 2 3 13 3 2" xfId="8228"/>
    <cellStyle name="Percent 2 3 13 3 2 2" xfId="17258"/>
    <cellStyle name="Percent 2 3 13 3 3" xfId="12776"/>
    <cellStyle name="Percent 2 3 13 4" xfId="5240"/>
    <cellStyle name="Percent 2 3 13 4 2" xfId="14270"/>
    <cellStyle name="Percent 2 3 13 5" xfId="9788"/>
    <cellStyle name="Percent 2 3 14" xfId="1507"/>
    <cellStyle name="Percent 2 3 14 2" xfId="5989"/>
    <cellStyle name="Percent 2 3 14 2 2" xfId="15019"/>
    <cellStyle name="Percent 2 3 14 3" xfId="10537"/>
    <cellStyle name="Percent 2 3 15" xfId="3001"/>
    <cellStyle name="Percent 2 3 15 2" xfId="7483"/>
    <cellStyle name="Percent 2 3 15 2 2" xfId="16513"/>
    <cellStyle name="Percent 2 3 15 3" xfId="12031"/>
    <cellStyle name="Percent 2 3 16" xfId="4495"/>
    <cellStyle name="Percent 2 3 16 2" xfId="13525"/>
    <cellStyle name="Percent 2 3 17" xfId="9043"/>
    <cellStyle name="Percent 2 3 2" xfId="23"/>
    <cellStyle name="Percent 2 3 2 10" xfId="395"/>
    <cellStyle name="Percent 2 3 2 10 2" xfId="1142"/>
    <cellStyle name="Percent 2 3 2 10 2 2" xfId="2636"/>
    <cellStyle name="Percent 2 3 2 10 2 2 2" xfId="7118"/>
    <cellStyle name="Percent 2 3 2 10 2 2 2 2" xfId="16148"/>
    <cellStyle name="Percent 2 3 2 10 2 2 3" xfId="11666"/>
    <cellStyle name="Percent 2 3 2 10 2 3" xfId="4130"/>
    <cellStyle name="Percent 2 3 2 10 2 3 2" xfId="8612"/>
    <cellStyle name="Percent 2 3 2 10 2 3 2 2" xfId="17642"/>
    <cellStyle name="Percent 2 3 2 10 2 3 3" xfId="13160"/>
    <cellStyle name="Percent 2 3 2 10 2 4" xfId="5624"/>
    <cellStyle name="Percent 2 3 2 10 2 4 2" xfId="14654"/>
    <cellStyle name="Percent 2 3 2 10 2 5" xfId="10172"/>
    <cellStyle name="Percent 2 3 2 10 3" xfId="1889"/>
    <cellStyle name="Percent 2 3 2 10 3 2" xfId="6371"/>
    <cellStyle name="Percent 2 3 2 10 3 2 2" xfId="15401"/>
    <cellStyle name="Percent 2 3 2 10 3 3" xfId="10919"/>
    <cellStyle name="Percent 2 3 2 10 4" xfId="3383"/>
    <cellStyle name="Percent 2 3 2 10 4 2" xfId="7865"/>
    <cellStyle name="Percent 2 3 2 10 4 2 2" xfId="16895"/>
    <cellStyle name="Percent 2 3 2 10 4 3" xfId="12413"/>
    <cellStyle name="Percent 2 3 2 10 5" xfId="4877"/>
    <cellStyle name="Percent 2 3 2 10 5 2" xfId="13907"/>
    <cellStyle name="Percent 2 3 2 10 6" xfId="9425"/>
    <cellStyle name="Percent 2 3 2 11" xfId="581"/>
    <cellStyle name="Percent 2 3 2 11 2" xfId="1328"/>
    <cellStyle name="Percent 2 3 2 11 2 2" xfId="2822"/>
    <cellStyle name="Percent 2 3 2 11 2 2 2" xfId="7304"/>
    <cellStyle name="Percent 2 3 2 11 2 2 2 2" xfId="16334"/>
    <cellStyle name="Percent 2 3 2 11 2 2 3" xfId="11852"/>
    <cellStyle name="Percent 2 3 2 11 2 3" xfId="4316"/>
    <cellStyle name="Percent 2 3 2 11 2 3 2" xfId="8798"/>
    <cellStyle name="Percent 2 3 2 11 2 3 2 2" xfId="17828"/>
    <cellStyle name="Percent 2 3 2 11 2 3 3" xfId="13346"/>
    <cellStyle name="Percent 2 3 2 11 2 4" xfId="5810"/>
    <cellStyle name="Percent 2 3 2 11 2 4 2" xfId="14840"/>
    <cellStyle name="Percent 2 3 2 11 2 5" xfId="10358"/>
    <cellStyle name="Percent 2 3 2 11 3" xfId="2075"/>
    <cellStyle name="Percent 2 3 2 11 3 2" xfId="6557"/>
    <cellStyle name="Percent 2 3 2 11 3 2 2" xfId="15587"/>
    <cellStyle name="Percent 2 3 2 11 3 3" xfId="11105"/>
    <cellStyle name="Percent 2 3 2 11 4" xfId="3569"/>
    <cellStyle name="Percent 2 3 2 11 4 2" xfId="8051"/>
    <cellStyle name="Percent 2 3 2 11 4 2 2" xfId="17081"/>
    <cellStyle name="Percent 2 3 2 11 4 3" xfId="12599"/>
    <cellStyle name="Percent 2 3 2 11 5" xfId="5063"/>
    <cellStyle name="Percent 2 3 2 11 5 2" xfId="14093"/>
    <cellStyle name="Percent 2 3 2 11 6" xfId="9611"/>
    <cellStyle name="Percent 2 3 2 12" xfId="768"/>
    <cellStyle name="Percent 2 3 2 12 2" xfId="2262"/>
    <cellStyle name="Percent 2 3 2 12 2 2" xfId="6744"/>
    <cellStyle name="Percent 2 3 2 12 2 2 2" xfId="15774"/>
    <cellStyle name="Percent 2 3 2 12 2 3" xfId="11292"/>
    <cellStyle name="Percent 2 3 2 12 3" xfId="3756"/>
    <cellStyle name="Percent 2 3 2 12 3 2" xfId="8238"/>
    <cellStyle name="Percent 2 3 2 12 3 2 2" xfId="17268"/>
    <cellStyle name="Percent 2 3 2 12 3 3" xfId="12786"/>
    <cellStyle name="Percent 2 3 2 12 4" xfId="5250"/>
    <cellStyle name="Percent 2 3 2 12 4 2" xfId="14280"/>
    <cellStyle name="Percent 2 3 2 12 5" xfId="9798"/>
    <cellStyle name="Percent 2 3 2 13" xfId="1517"/>
    <cellStyle name="Percent 2 3 2 13 2" xfId="5999"/>
    <cellStyle name="Percent 2 3 2 13 2 2" xfId="15029"/>
    <cellStyle name="Percent 2 3 2 13 3" xfId="10547"/>
    <cellStyle name="Percent 2 3 2 14" xfId="3011"/>
    <cellStyle name="Percent 2 3 2 14 2" xfId="7493"/>
    <cellStyle name="Percent 2 3 2 14 2 2" xfId="16523"/>
    <cellStyle name="Percent 2 3 2 14 3" xfId="12041"/>
    <cellStyle name="Percent 2 3 2 15" xfId="4505"/>
    <cellStyle name="Percent 2 3 2 15 2" xfId="13535"/>
    <cellStyle name="Percent 2 3 2 16" xfId="9053"/>
    <cellStyle name="Percent 2 3 2 2" xfId="46"/>
    <cellStyle name="Percent 2 3 2 2 2" xfId="232"/>
    <cellStyle name="Percent 2 3 2 2 2 2" xfId="977"/>
    <cellStyle name="Percent 2 3 2 2 2 2 2" xfId="2471"/>
    <cellStyle name="Percent 2 3 2 2 2 2 2 2" xfId="6953"/>
    <cellStyle name="Percent 2 3 2 2 2 2 2 2 2" xfId="15983"/>
    <cellStyle name="Percent 2 3 2 2 2 2 2 3" xfId="11501"/>
    <cellStyle name="Percent 2 3 2 2 2 2 3" xfId="3965"/>
    <cellStyle name="Percent 2 3 2 2 2 2 3 2" xfId="8447"/>
    <cellStyle name="Percent 2 3 2 2 2 2 3 2 2" xfId="17477"/>
    <cellStyle name="Percent 2 3 2 2 2 2 3 3" xfId="12995"/>
    <cellStyle name="Percent 2 3 2 2 2 2 4" xfId="5459"/>
    <cellStyle name="Percent 2 3 2 2 2 2 4 2" xfId="14489"/>
    <cellStyle name="Percent 2 3 2 2 2 2 5" xfId="10007"/>
    <cellStyle name="Percent 2 3 2 2 2 3" xfId="1726"/>
    <cellStyle name="Percent 2 3 2 2 2 3 2" xfId="6208"/>
    <cellStyle name="Percent 2 3 2 2 2 3 2 2" xfId="15238"/>
    <cellStyle name="Percent 2 3 2 2 2 3 3" xfId="10756"/>
    <cellStyle name="Percent 2 3 2 2 2 4" xfId="3220"/>
    <cellStyle name="Percent 2 3 2 2 2 4 2" xfId="7702"/>
    <cellStyle name="Percent 2 3 2 2 2 4 2 2" xfId="16732"/>
    <cellStyle name="Percent 2 3 2 2 2 4 3" xfId="12250"/>
    <cellStyle name="Percent 2 3 2 2 2 5" xfId="4714"/>
    <cellStyle name="Percent 2 3 2 2 2 5 2" xfId="13744"/>
    <cellStyle name="Percent 2 3 2 2 2 6" xfId="9262"/>
    <cellStyle name="Percent 2 3 2 2 3" xfId="418"/>
    <cellStyle name="Percent 2 3 2 2 3 2" xfId="1165"/>
    <cellStyle name="Percent 2 3 2 2 3 2 2" xfId="2659"/>
    <cellStyle name="Percent 2 3 2 2 3 2 2 2" xfId="7141"/>
    <cellStyle name="Percent 2 3 2 2 3 2 2 2 2" xfId="16171"/>
    <cellStyle name="Percent 2 3 2 2 3 2 2 3" xfId="11689"/>
    <cellStyle name="Percent 2 3 2 2 3 2 3" xfId="4153"/>
    <cellStyle name="Percent 2 3 2 2 3 2 3 2" xfId="8635"/>
    <cellStyle name="Percent 2 3 2 2 3 2 3 2 2" xfId="17665"/>
    <cellStyle name="Percent 2 3 2 2 3 2 3 3" xfId="13183"/>
    <cellStyle name="Percent 2 3 2 2 3 2 4" xfId="5647"/>
    <cellStyle name="Percent 2 3 2 2 3 2 4 2" xfId="14677"/>
    <cellStyle name="Percent 2 3 2 2 3 2 5" xfId="10195"/>
    <cellStyle name="Percent 2 3 2 2 3 3" xfId="1912"/>
    <cellStyle name="Percent 2 3 2 2 3 3 2" xfId="6394"/>
    <cellStyle name="Percent 2 3 2 2 3 3 2 2" xfId="15424"/>
    <cellStyle name="Percent 2 3 2 2 3 3 3" xfId="10942"/>
    <cellStyle name="Percent 2 3 2 2 3 4" xfId="3406"/>
    <cellStyle name="Percent 2 3 2 2 3 4 2" xfId="7888"/>
    <cellStyle name="Percent 2 3 2 2 3 4 2 2" xfId="16918"/>
    <cellStyle name="Percent 2 3 2 2 3 4 3" xfId="12436"/>
    <cellStyle name="Percent 2 3 2 2 3 5" xfId="4900"/>
    <cellStyle name="Percent 2 3 2 2 3 5 2" xfId="13930"/>
    <cellStyle name="Percent 2 3 2 2 3 6" xfId="9448"/>
    <cellStyle name="Percent 2 3 2 2 4" xfId="604"/>
    <cellStyle name="Percent 2 3 2 2 4 2" xfId="1351"/>
    <cellStyle name="Percent 2 3 2 2 4 2 2" xfId="2845"/>
    <cellStyle name="Percent 2 3 2 2 4 2 2 2" xfId="7327"/>
    <cellStyle name="Percent 2 3 2 2 4 2 2 2 2" xfId="16357"/>
    <cellStyle name="Percent 2 3 2 2 4 2 2 3" xfId="11875"/>
    <cellStyle name="Percent 2 3 2 2 4 2 3" xfId="4339"/>
    <cellStyle name="Percent 2 3 2 2 4 2 3 2" xfId="8821"/>
    <cellStyle name="Percent 2 3 2 2 4 2 3 2 2" xfId="17851"/>
    <cellStyle name="Percent 2 3 2 2 4 2 3 3" xfId="13369"/>
    <cellStyle name="Percent 2 3 2 2 4 2 4" xfId="5833"/>
    <cellStyle name="Percent 2 3 2 2 4 2 4 2" xfId="14863"/>
    <cellStyle name="Percent 2 3 2 2 4 2 5" xfId="10381"/>
    <cellStyle name="Percent 2 3 2 2 4 3" xfId="2098"/>
    <cellStyle name="Percent 2 3 2 2 4 3 2" xfId="6580"/>
    <cellStyle name="Percent 2 3 2 2 4 3 2 2" xfId="15610"/>
    <cellStyle name="Percent 2 3 2 2 4 3 3" xfId="11128"/>
    <cellStyle name="Percent 2 3 2 2 4 4" xfId="3592"/>
    <cellStyle name="Percent 2 3 2 2 4 4 2" xfId="8074"/>
    <cellStyle name="Percent 2 3 2 2 4 4 2 2" xfId="17104"/>
    <cellStyle name="Percent 2 3 2 2 4 4 3" xfId="12622"/>
    <cellStyle name="Percent 2 3 2 2 4 5" xfId="5086"/>
    <cellStyle name="Percent 2 3 2 2 4 5 2" xfId="14116"/>
    <cellStyle name="Percent 2 3 2 2 4 6" xfId="9634"/>
    <cellStyle name="Percent 2 3 2 2 5" xfId="791"/>
    <cellStyle name="Percent 2 3 2 2 5 2" xfId="2285"/>
    <cellStyle name="Percent 2 3 2 2 5 2 2" xfId="6767"/>
    <cellStyle name="Percent 2 3 2 2 5 2 2 2" xfId="15797"/>
    <cellStyle name="Percent 2 3 2 2 5 2 3" xfId="11315"/>
    <cellStyle name="Percent 2 3 2 2 5 3" xfId="3779"/>
    <cellStyle name="Percent 2 3 2 2 5 3 2" xfId="8261"/>
    <cellStyle name="Percent 2 3 2 2 5 3 2 2" xfId="17291"/>
    <cellStyle name="Percent 2 3 2 2 5 3 3" xfId="12809"/>
    <cellStyle name="Percent 2 3 2 2 5 4" xfId="5273"/>
    <cellStyle name="Percent 2 3 2 2 5 4 2" xfId="14303"/>
    <cellStyle name="Percent 2 3 2 2 5 5" xfId="9821"/>
    <cellStyle name="Percent 2 3 2 2 6" xfId="1540"/>
    <cellStyle name="Percent 2 3 2 2 6 2" xfId="6022"/>
    <cellStyle name="Percent 2 3 2 2 6 2 2" xfId="15052"/>
    <cellStyle name="Percent 2 3 2 2 6 3" xfId="10570"/>
    <cellStyle name="Percent 2 3 2 2 7" xfId="3034"/>
    <cellStyle name="Percent 2 3 2 2 7 2" xfId="7516"/>
    <cellStyle name="Percent 2 3 2 2 7 2 2" xfId="16546"/>
    <cellStyle name="Percent 2 3 2 2 7 3" xfId="12064"/>
    <cellStyle name="Percent 2 3 2 2 8" xfId="4528"/>
    <cellStyle name="Percent 2 3 2 2 8 2" xfId="13558"/>
    <cellStyle name="Percent 2 3 2 2 9" xfId="9076"/>
    <cellStyle name="Percent 2 3 2 3" xfId="69"/>
    <cellStyle name="Percent 2 3 2 3 2" xfId="255"/>
    <cellStyle name="Percent 2 3 2 3 2 2" xfId="1000"/>
    <cellStyle name="Percent 2 3 2 3 2 2 2" xfId="2494"/>
    <cellStyle name="Percent 2 3 2 3 2 2 2 2" xfId="6976"/>
    <cellStyle name="Percent 2 3 2 3 2 2 2 2 2" xfId="16006"/>
    <cellStyle name="Percent 2 3 2 3 2 2 2 3" xfId="11524"/>
    <cellStyle name="Percent 2 3 2 3 2 2 3" xfId="3988"/>
    <cellStyle name="Percent 2 3 2 3 2 2 3 2" xfId="8470"/>
    <cellStyle name="Percent 2 3 2 3 2 2 3 2 2" xfId="17500"/>
    <cellStyle name="Percent 2 3 2 3 2 2 3 3" xfId="13018"/>
    <cellStyle name="Percent 2 3 2 3 2 2 4" xfId="5482"/>
    <cellStyle name="Percent 2 3 2 3 2 2 4 2" xfId="14512"/>
    <cellStyle name="Percent 2 3 2 3 2 2 5" xfId="10030"/>
    <cellStyle name="Percent 2 3 2 3 2 3" xfId="1749"/>
    <cellStyle name="Percent 2 3 2 3 2 3 2" xfId="6231"/>
    <cellStyle name="Percent 2 3 2 3 2 3 2 2" xfId="15261"/>
    <cellStyle name="Percent 2 3 2 3 2 3 3" xfId="10779"/>
    <cellStyle name="Percent 2 3 2 3 2 4" xfId="3243"/>
    <cellStyle name="Percent 2 3 2 3 2 4 2" xfId="7725"/>
    <cellStyle name="Percent 2 3 2 3 2 4 2 2" xfId="16755"/>
    <cellStyle name="Percent 2 3 2 3 2 4 3" xfId="12273"/>
    <cellStyle name="Percent 2 3 2 3 2 5" xfId="4737"/>
    <cellStyle name="Percent 2 3 2 3 2 5 2" xfId="13767"/>
    <cellStyle name="Percent 2 3 2 3 2 6" xfId="9285"/>
    <cellStyle name="Percent 2 3 2 3 3" xfId="441"/>
    <cellStyle name="Percent 2 3 2 3 3 2" xfId="1188"/>
    <cellStyle name="Percent 2 3 2 3 3 2 2" xfId="2682"/>
    <cellStyle name="Percent 2 3 2 3 3 2 2 2" xfId="7164"/>
    <cellStyle name="Percent 2 3 2 3 3 2 2 2 2" xfId="16194"/>
    <cellStyle name="Percent 2 3 2 3 3 2 2 3" xfId="11712"/>
    <cellStyle name="Percent 2 3 2 3 3 2 3" xfId="4176"/>
    <cellStyle name="Percent 2 3 2 3 3 2 3 2" xfId="8658"/>
    <cellStyle name="Percent 2 3 2 3 3 2 3 2 2" xfId="17688"/>
    <cellStyle name="Percent 2 3 2 3 3 2 3 3" xfId="13206"/>
    <cellStyle name="Percent 2 3 2 3 3 2 4" xfId="5670"/>
    <cellStyle name="Percent 2 3 2 3 3 2 4 2" xfId="14700"/>
    <cellStyle name="Percent 2 3 2 3 3 2 5" xfId="10218"/>
    <cellStyle name="Percent 2 3 2 3 3 3" xfId="1935"/>
    <cellStyle name="Percent 2 3 2 3 3 3 2" xfId="6417"/>
    <cellStyle name="Percent 2 3 2 3 3 3 2 2" xfId="15447"/>
    <cellStyle name="Percent 2 3 2 3 3 3 3" xfId="10965"/>
    <cellStyle name="Percent 2 3 2 3 3 4" xfId="3429"/>
    <cellStyle name="Percent 2 3 2 3 3 4 2" xfId="7911"/>
    <cellStyle name="Percent 2 3 2 3 3 4 2 2" xfId="16941"/>
    <cellStyle name="Percent 2 3 2 3 3 4 3" xfId="12459"/>
    <cellStyle name="Percent 2 3 2 3 3 5" xfId="4923"/>
    <cellStyle name="Percent 2 3 2 3 3 5 2" xfId="13953"/>
    <cellStyle name="Percent 2 3 2 3 3 6" xfId="9471"/>
    <cellStyle name="Percent 2 3 2 3 4" xfId="627"/>
    <cellStyle name="Percent 2 3 2 3 4 2" xfId="1374"/>
    <cellStyle name="Percent 2 3 2 3 4 2 2" xfId="2868"/>
    <cellStyle name="Percent 2 3 2 3 4 2 2 2" xfId="7350"/>
    <cellStyle name="Percent 2 3 2 3 4 2 2 2 2" xfId="16380"/>
    <cellStyle name="Percent 2 3 2 3 4 2 2 3" xfId="11898"/>
    <cellStyle name="Percent 2 3 2 3 4 2 3" xfId="4362"/>
    <cellStyle name="Percent 2 3 2 3 4 2 3 2" xfId="8844"/>
    <cellStyle name="Percent 2 3 2 3 4 2 3 2 2" xfId="17874"/>
    <cellStyle name="Percent 2 3 2 3 4 2 3 3" xfId="13392"/>
    <cellStyle name="Percent 2 3 2 3 4 2 4" xfId="5856"/>
    <cellStyle name="Percent 2 3 2 3 4 2 4 2" xfId="14886"/>
    <cellStyle name="Percent 2 3 2 3 4 2 5" xfId="10404"/>
    <cellStyle name="Percent 2 3 2 3 4 3" xfId="2121"/>
    <cellStyle name="Percent 2 3 2 3 4 3 2" xfId="6603"/>
    <cellStyle name="Percent 2 3 2 3 4 3 2 2" xfId="15633"/>
    <cellStyle name="Percent 2 3 2 3 4 3 3" xfId="11151"/>
    <cellStyle name="Percent 2 3 2 3 4 4" xfId="3615"/>
    <cellStyle name="Percent 2 3 2 3 4 4 2" xfId="8097"/>
    <cellStyle name="Percent 2 3 2 3 4 4 2 2" xfId="17127"/>
    <cellStyle name="Percent 2 3 2 3 4 4 3" xfId="12645"/>
    <cellStyle name="Percent 2 3 2 3 4 5" xfId="5109"/>
    <cellStyle name="Percent 2 3 2 3 4 5 2" xfId="14139"/>
    <cellStyle name="Percent 2 3 2 3 4 6" xfId="9657"/>
    <cellStyle name="Percent 2 3 2 3 5" xfId="814"/>
    <cellStyle name="Percent 2 3 2 3 5 2" xfId="2308"/>
    <cellStyle name="Percent 2 3 2 3 5 2 2" xfId="6790"/>
    <cellStyle name="Percent 2 3 2 3 5 2 2 2" xfId="15820"/>
    <cellStyle name="Percent 2 3 2 3 5 2 3" xfId="11338"/>
    <cellStyle name="Percent 2 3 2 3 5 3" xfId="3802"/>
    <cellStyle name="Percent 2 3 2 3 5 3 2" xfId="8284"/>
    <cellStyle name="Percent 2 3 2 3 5 3 2 2" xfId="17314"/>
    <cellStyle name="Percent 2 3 2 3 5 3 3" xfId="12832"/>
    <cellStyle name="Percent 2 3 2 3 5 4" xfId="5296"/>
    <cellStyle name="Percent 2 3 2 3 5 4 2" xfId="14326"/>
    <cellStyle name="Percent 2 3 2 3 5 5" xfId="9844"/>
    <cellStyle name="Percent 2 3 2 3 6" xfId="1563"/>
    <cellStyle name="Percent 2 3 2 3 6 2" xfId="6045"/>
    <cellStyle name="Percent 2 3 2 3 6 2 2" xfId="15075"/>
    <cellStyle name="Percent 2 3 2 3 6 3" xfId="10593"/>
    <cellStyle name="Percent 2 3 2 3 7" xfId="3057"/>
    <cellStyle name="Percent 2 3 2 3 7 2" xfId="7539"/>
    <cellStyle name="Percent 2 3 2 3 7 2 2" xfId="16569"/>
    <cellStyle name="Percent 2 3 2 3 7 3" xfId="12087"/>
    <cellStyle name="Percent 2 3 2 3 8" xfId="4551"/>
    <cellStyle name="Percent 2 3 2 3 8 2" xfId="13581"/>
    <cellStyle name="Percent 2 3 2 3 9" xfId="9099"/>
    <cellStyle name="Percent 2 3 2 4" xfId="93"/>
    <cellStyle name="Percent 2 3 2 4 2" xfId="279"/>
    <cellStyle name="Percent 2 3 2 4 2 2" xfId="1023"/>
    <cellStyle name="Percent 2 3 2 4 2 2 2" xfId="2517"/>
    <cellStyle name="Percent 2 3 2 4 2 2 2 2" xfId="6999"/>
    <cellStyle name="Percent 2 3 2 4 2 2 2 2 2" xfId="16029"/>
    <cellStyle name="Percent 2 3 2 4 2 2 2 3" xfId="11547"/>
    <cellStyle name="Percent 2 3 2 4 2 2 3" xfId="4011"/>
    <cellStyle name="Percent 2 3 2 4 2 2 3 2" xfId="8493"/>
    <cellStyle name="Percent 2 3 2 4 2 2 3 2 2" xfId="17523"/>
    <cellStyle name="Percent 2 3 2 4 2 2 3 3" xfId="13041"/>
    <cellStyle name="Percent 2 3 2 4 2 2 4" xfId="5505"/>
    <cellStyle name="Percent 2 3 2 4 2 2 4 2" xfId="14535"/>
    <cellStyle name="Percent 2 3 2 4 2 2 5" xfId="10053"/>
    <cellStyle name="Percent 2 3 2 4 2 3" xfId="1773"/>
    <cellStyle name="Percent 2 3 2 4 2 3 2" xfId="6255"/>
    <cellStyle name="Percent 2 3 2 4 2 3 2 2" xfId="15285"/>
    <cellStyle name="Percent 2 3 2 4 2 3 3" xfId="10803"/>
    <cellStyle name="Percent 2 3 2 4 2 4" xfId="3267"/>
    <cellStyle name="Percent 2 3 2 4 2 4 2" xfId="7749"/>
    <cellStyle name="Percent 2 3 2 4 2 4 2 2" xfId="16779"/>
    <cellStyle name="Percent 2 3 2 4 2 4 3" xfId="12297"/>
    <cellStyle name="Percent 2 3 2 4 2 5" xfId="4761"/>
    <cellStyle name="Percent 2 3 2 4 2 5 2" xfId="13791"/>
    <cellStyle name="Percent 2 3 2 4 2 6" xfId="9309"/>
    <cellStyle name="Percent 2 3 2 4 3" xfId="465"/>
    <cellStyle name="Percent 2 3 2 4 3 2" xfId="1212"/>
    <cellStyle name="Percent 2 3 2 4 3 2 2" xfId="2706"/>
    <cellStyle name="Percent 2 3 2 4 3 2 2 2" xfId="7188"/>
    <cellStyle name="Percent 2 3 2 4 3 2 2 2 2" xfId="16218"/>
    <cellStyle name="Percent 2 3 2 4 3 2 2 3" xfId="11736"/>
    <cellStyle name="Percent 2 3 2 4 3 2 3" xfId="4200"/>
    <cellStyle name="Percent 2 3 2 4 3 2 3 2" xfId="8682"/>
    <cellStyle name="Percent 2 3 2 4 3 2 3 2 2" xfId="17712"/>
    <cellStyle name="Percent 2 3 2 4 3 2 3 3" xfId="13230"/>
    <cellStyle name="Percent 2 3 2 4 3 2 4" xfId="5694"/>
    <cellStyle name="Percent 2 3 2 4 3 2 4 2" xfId="14724"/>
    <cellStyle name="Percent 2 3 2 4 3 2 5" xfId="10242"/>
    <cellStyle name="Percent 2 3 2 4 3 3" xfId="1959"/>
    <cellStyle name="Percent 2 3 2 4 3 3 2" xfId="6441"/>
    <cellStyle name="Percent 2 3 2 4 3 3 2 2" xfId="15471"/>
    <cellStyle name="Percent 2 3 2 4 3 3 3" xfId="10989"/>
    <cellStyle name="Percent 2 3 2 4 3 4" xfId="3453"/>
    <cellStyle name="Percent 2 3 2 4 3 4 2" xfId="7935"/>
    <cellStyle name="Percent 2 3 2 4 3 4 2 2" xfId="16965"/>
    <cellStyle name="Percent 2 3 2 4 3 4 3" xfId="12483"/>
    <cellStyle name="Percent 2 3 2 4 3 5" xfId="4947"/>
    <cellStyle name="Percent 2 3 2 4 3 5 2" xfId="13977"/>
    <cellStyle name="Percent 2 3 2 4 3 6" xfId="9495"/>
    <cellStyle name="Percent 2 3 2 4 4" xfId="651"/>
    <cellStyle name="Percent 2 3 2 4 4 2" xfId="1398"/>
    <cellStyle name="Percent 2 3 2 4 4 2 2" xfId="2892"/>
    <cellStyle name="Percent 2 3 2 4 4 2 2 2" xfId="7374"/>
    <cellStyle name="Percent 2 3 2 4 4 2 2 2 2" xfId="16404"/>
    <cellStyle name="Percent 2 3 2 4 4 2 2 3" xfId="11922"/>
    <cellStyle name="Percent 2 3 2 4 4 2 3" xfId="4386"/>
    <cellStyle name="Percent 2 3 2 4 4 2 3 2" xfId="8868"/>
    <cellStyle name="Percent 2 3 2 4 4 2 3 2 2" xfId="17898"/>
    <cellStyle name="Percent 2 3 2 4 4 2 3 3" xfId="13416"/>
    <cellStyle name="Percent 2 3 2 4 4 2 4" xfId="5880"/>
    <cellStyle name="Percent 2 3 2 4 4 2 4 2" xfId="14910"/>
    <cellStyle name="Percent 2 3 2 4 4 2 5" xfId="10428"/>
    <cellStyle name="Percent 2 3 2 4 4 3" xfId="2145"/>
    <cellStyle name="Percent 2 3 2 4 4 3 2" xfId="6627"/>
    <cellStyle name="Percent 2 3 2 4 4 3 2 2" xfId="15657"/>
    <cellStyle name="Percent 2 3 2 4 4 3 3" xfId="11175"/>
    <cellStyle name="Percent 2 3 2 4 4 4" xfId="3639"/>
    <cellStyle name="Percent 2 3 2 4 4 4 2" xfId="8121"/>
    <cellStyle name="Percent 2 3 2 4 4 4 2 2" xfId="17151"/>
    <cellStyle name="Percent 2 3 2 4 4 4 3" xfId="12669"/>
    <cellStyle name="Percent 2 3 2 4 4 5" xfId="5133"/>
    <cellStyle name="Percent 2 3 2 4 4 5 2" xfId="14163"/>
    <cellStyle name="Percent 2 3 2 4 4 6" xfId="9681"/>
    <cellStyle name="Percent 2 3 2 4 5" xfId="838"/>
    <cellStyle name="Percent 2 3 2 4 5 2" xfId="2332"/>
    <cellStyle name="Percent 2 3 2 4 5 2 2" xfId="6814"/>
    <cellStyle name="Percent 2 3 2 4 5 2 2 2" xfId="15844"/>
    <cellStyle name="Percent 2 3 2 4 5 2 3" xfId="11362"/>
    <cellStyle name="Percent 2 3 2 4 5 3" xfId="3826"/>
    <cellStyle name="Percent 2 3 2 4 5 3 2" xfId="8308"/>
    <cellStyle name="Percent 2 3 2 4 5 3 2 2" xfId="17338"/>
    <cellStyle name="Percent 2 3 2 4 5 3 3" xfId="12856"/>
    <cellStyle name="Percent 2 3 2 4 5 4" xfId="5320"/>
    <cellStyle name="Percent 2 3 2 4 5 4 2" xfId="14350"/>
    <cellStyle name="Percent 2 3 2 4 5 5" xfId="9868"/>
    <cellStyle name="Percent 2 3 2 4 6" xfId="1587"/>
    <cellStyle name="Percent 2 3 2 4 6 2" xfId="6069"/>
    <cellStyle name="Percent 2 3 2 4 6 2 2" xfId="15099"/>
    <cellStyle name="Percent 2 3 2 4 6 3" xfId="10617"/>
    <cellStyle name="Percent 2 3 2 4 7" xfId="3081"/>
    <cellStyle name="Percent 2 3 2 4 7 2" xfId="7563"/>
    <cellStyle name="Percent 2 3 2 4 7 2 2" xfId="16593"/>
    <cellStyle name="Percent 2 3 2 4 7 3" xfId="12111"/>
    <cellStyle name="Percent 2 3 2 4 8" xfId="4575"/>
    <cellStyle name="Percent 2 3 2 4 8 2" xfId="13605"/>
    <cellStyle name="Percent 2 3 2 4 9" xfId="9123"/>
    <cellStyle name="Percent 2 3 2 5" xfId="116"/>
    <cellStyle name="Percent 2 3 2 5 2" xfId="302"/>
    <cellStyle name="Percent 2 3 2 5 2 2" xfId="1045"/>
    <cellStyle name="Percent 2 3 2 5 2 2 2" xfId="2539"/>
    <cellStyle name="Percent 2 3 2 5 2 2 2 2" xfId="7021"/>
    <cellStyle name="Percent 2 3 2 5 2 2 2 2 2" xfId="16051"/>
    <cellStyle name="Percent 2 3 2 5 2 2 2 3" xfId="11569"/>
    <cellStyle name="Percent 2 3 2 5 2 2 3" xfId="4033"/>
    <cellStyle name="Percent 2 3 2 5 2 2 3 2" xfId="8515"/>
    <cellStyle name="Percent 2 3 2 5 2 2 3 2 2" xfId="17545"/>
    <cellStyle name="Percent 2 3 2 5 2 2 3 3" xfId="13063"/>
    <cellStyle name="Percent 2 3 2 5 2 2 4" xfId="5527"/>
    <cellStyle name="Percent 2 3 2 5 2 2 4 2" xfId="14557"/>
    <cellStyle name="Percent 2 3 2 5 2 2 5" xfId="10075"/>
    <cellStyle name="Percent 2 3 2 5 2 3" xfId="1796"/>
    <cellStyle name="Percent 2 3 2 5 2 3 2" xfId="6278"/>
    <cellStyle name="Percent 2 3 2 5 2 3 2 2" xfId="15308"/>
    <cellStyle name="Percent 2 3 2 5 2 3 3" xfId="10826"/>
    <cellStyle name="Percent 2 3 2 5 2 4" xfId="3290"/>
    <cellStyle name="Percent 2 3 2 5 2 4 2" xfId="7772"/>
    <cellStyle name="Percent 2 3 2 5 2 4 2 2" xfId="16802"/>
    <cellStyle name="Percent 2 3 2 5 2 4 3" xfId="12320"/>
    <cellStyle name="Percent 2 3 2 5 2 5" xfId="4784"/>
    <cellStyle name="Percent 2 3 2 5 2 5 2" xfId="13814"/>
    <cellStyle name="Percent 2 3 2 5 2 6" xfId="9332"/>
    <cellStyle name="Percent 2 3 2 5 3" xfId="488"/>
    <cellStyle name="Percent 2 3 2 5 3 2" xfId="1235"/>
    <cellStyle name="Percent 2 3 2 5 3 2 2" xfId="2729"/>
    <cellStyle name="Percent 2 3 2 5 3 2 2 2" xfId="7211"/>
    <cellStyle name="Percent 2 3 2 5 3 2 2 2 2" xfId="16241"/>
    <cellStyle name="Percent 2 3 2 5 3 2 2 3" xfId="11759"/>
    <cellStyle name="Percent 2 3 2 5 3 2 3" xfId="4223"/>
    <cellStyle name="Percent 2 3 2 5 3 2 3 2" xfId="8705"/>
    <cellStyle name="Percent 2 3 2 5 3 2 3 2 2" xfId="17735"/>
    <cellStyle name="Percent 2 3 2 5 3 2 3 3" xfId="13253"/>
    <cellStyle name="Percent 2 3 2 5 3 2 4" xfId="5717"/>
    <cellStyle name="Percent 2 3 2 5 3 2 4 2" xfId="14747"/>
    <cellStyle name="Percent 2 3 2 5 3 2 5" xfId="10265"/>
    <cellStyle name="Percent 2 3 2 5 3 3" xfId="1982"/>
    <cellStyle name="Percent 2 3 2 5 3 3 2" xfId="6464"/>
    <cellStyle name="Percent 2 3 2 5 3 3 2 2" xfId="15494"/>
    <cellStyle name="Percent 2 3 2 5 3 3 3" xfId="11012"/>
    <cellStyle name="Percent 2 3 2 5 3 4" xfId="3476"/>
    <cellStyle name="Percent 2 3 2 5 3 4 2" xfId="7958"/>
    <cellStyle name="Percent 2 3 2 5 3 4 2 2" xfId="16988"/>
    <cellStyle name="Percent 2 3 2 5 3 4 3" xfId="12506"/>
    <cellStyle name="Percent 2 3 2 5 3 5" xfId="4970"/>
    <cellStyle name="Percent 2 3 2 5 3 5 2" xfId="14000"/>
    <cellStyle name="Percent 2 3 2 5 3 6" xfId="9518"/>
    <cellStyle name="Percent 2 3 2 5 4" xfId="674"/>
    <cellStyle name="Percent 2 3 2 5 4 2" xfId="1421"/>
    <cellStyle name="Percent 2 3 2 5 4 2 2" xfId="2915"/>
    <cellStyle name="Percent 2 3 2 5 4 2 2 2" xfId="7397"/>
    <cellStyle name="Percent 2 3 2 5 4 2 2 2 2" xfId="16427"/>
    <cellStyle name="Percent 2 3 2 5 4 2 2 3" xfId="11945"/>
    <cellStyle name="Percent 2 3 2 5 4 2 3" xfId="4409"/>
    <cellStyle name="Percent 2 3 2 5 4 2 3 2" xfId="8891"/>
    <cellStyle name="Percent 2 3 2 5 4 2 3 2 2" xfId="17921"/>
    <cellStyle name="Percent 2 3 2 5 4 2 3 3" xfId="13439"/>
    <cellStyle name="Percent 2 3 2 5 4 2 4" xfId="5903"/>
    <cellStyle name="Percent 2 3 2 5 4 2 4 2" xfId="14933"/>
    <cellStyle name="Percent 2 3 2 5 4 2 5" xfId="10451"/>
    <cellStyle name="Percent 2 3 2 5 4 3" xfId="2168"/>
    <cellStyle name="Percent 2 3 2 5 4 3 2" xfId="6650"/>
    <cellStyle name="Percent 2 3 2 5 4 3 2 2" xfId="15680"/>
    <cellStyle name="Percent 2 3 2 5 4 3 3" xfId="11198"/>
    <cellStyle name="Percent 2 3 2 5 4 4" xfId="3662"/>
    <cellStyle name="Percent 2 3 2 5 4 4 2" xfId="8144"/>
    <cellStyle name="Percent 2 3 2 5 4 4 2 2" xfId="17174"/>
    <cellStyle name="Percent 2 3 2 5 4 4 3" xfId="12692"/>
    <cellStyle name="Percent 2 3 2 5 4 5" xfId="5156"/>
    <cellStyle name="Percent 2 3 2 5 4 5 2" xfId="14186"/>
    <cellStyle name="Percent 2 3 2 5 4 6" xfId="9704"/>
    <cellStyle name="Percent 2 3 2 5 5" xfId="861"/>
    <cellStyle name="Percent 2 3 2 5 5 2" xfId="2355"/>
    <cellStyle name="Percent 2 3 2 5 5 2 2" xfId="6837"/>
    <cellStyle name="Percent 2 3 2 5 5 2 2 2" xfId="15867"/>
    <cellStyle name="Percent 2 3 2 5 5 2 3" xfId="11385"/>
    <cellStyle name="Percent 2 3 2 5 5 3" xfId="3849"/>
    <cellStyle name="Percent 2 3 2 5 5 3 2" xfId="8331"/>
    <cellStyle name="Percent 2 3 2 5 5 3 2 2" xfId="17361"/>
    <cellStyle name="Percent 2 3 2 5 5 3 3" xfId="12879"/>
    <cellStyle name="Percent 2 3 2 5 5 4" xfId="5343"/>
    <cellStyle name="Percent 2 3 2 5 5 4 2" xfId="14373"/>
    <cellStyle name="Percent 2 3 2 5 5 5" xfId="9891"/>
    <cellStyle name="Percent 2 3 2 5 6" xfId="1610"/>
    <cellStyle name="Percent 2 3 2 5 6 2" xfId="6092"/>
    <cellStyle name="Percent 2 3 2 5 6 2 2" xfId="15122"/>
    <cellStyle name="Percent 2 3 2 5 6 3" xfId="10640"/>
    <cellStyle name="Percent 2 3 2 5 7" xfId="3104"/>
    <cellStyle name="Percent 2 3 2 5 7 2" xfId="7586"/>
    <cellStyle name="Percent 2 3 2 5 7 2 2" xfId="16616"/>
    <cellStyle name="Percent 2 3 2 5 7 3" xfId="12134"/>
    <cellStyle name="Percent 2 3 2 5 8" xfId="4598"/>
    <cellStyle name="Percent 2 3 2 5 8 2" xfId="13628"/>
    <cellStyle name="Percent 2 3 2 5 9" xfId="9146"/>
    <cellStyle name="Percent 2 3 2 6" xfId="140"/>
    <cellStyle name="Percent 2 3 2 6 2" xfId="326"/>
    <cellStyle name="Percent 2 3 2 6 2 2" xfId="1069"/>
    <cellStyle name="Percent 2 3 2 6 2 2 2" xfId="2563"/>
    <cellStyle name="Percent 2 3 2 6 2 2 2 2" xfId="7045"/>
    <cellStyle name="Percent 2 3 2 6 2 2 2 2 2" xfId="16075"/>
    <cellStyle name="Percent 2 3 2 6 2 2 2 3" xfId="11593"/>
    <cellStyle name="Percent 2 3 2 6 2 2 3" xfId="4057"/>
    <cellStyle name="Percent 2 3 2 6 2 2 3 2" xfId="8539"/>
    <cellStyle name="Percent 2 3 2 6 2 2 3 2 2" xfId="17569"/>
    <cellStyle name="Percent 2 3 2 6 2 2 3 3" xfId="13087"/>
    <cellStyle name="Percent 2 3 2 6 2 2 4" xfId="5551"/>
    <cellStyle name="Percent 2 3 2 6 2 2 4 2" xfId="14581"/>
    <cellStyle name="Percent 2 3 2 6 2 2 5" xfId="10099"/>
    <cellStyle name="Percent 2 3 2 6 2 3" xfId="1820"/>
    <cellStyle name="Percent 2 3 2 6 2 3 2" xfId="6302"/>
    <cellStyle name="Percent 2 3 2 6 2 3 2 2" xfId="15332"/>
    <cellStyle name="Percent 2 3 2 6 2 3 3" xfId="10850"/>
    <cellStyle name="Percent 2 3 2 6 2 4" xfId="3314"/>
    <cellStyle name="Percent 2 3 2 6 2 4 2" xfId="7796"/>
    <cellStyle name="Percent 2 3 2 6 2 4 2 2" xfId="16826"/>
    <cellStyle name="Percent 2 3 2 6 2 4 3" xfId="12344"/>
    <cellStyle name="Percent 2 3 2 6 2 5" xfId="4808"/>
    <cellStyle name="Percent 2 3 2 6 2 5 2" xfId="13838"/>
    <cellStyle name="Percent 2 3 2 6 2 6" xfId="9356"/>
    <cellStyle name="Percent 2 3 2 6 3" xfId="512"/>
    <cellStyle name="Percent 2 3 2 6 3 2" xfId="1259"/>
    <cellStyle name="Percent 2 3 2 6 3 2 2" xfId="2753"/>
    <cellStyle name="Percent 2 3 2 6 3 2 2 2" xfId="7235"/>
    <cellStyle name="Percent 2 3 2 6 3 2 2 2 2" xfId="16265"/>
    <cellStyle name="Percent 2 3 2 6 3 2 2 3" xfId="11783"/>
    <cellStyle name="Percent 2 3 2 6 3 2 3" xfId="4247"/>
    <cellStyle name="Percent 2 3 2 6 3 2 3 2" xfId="8729"/>
    <cellStyle name="Percent 2 3 2 6 3 2 3 2 2" xfId="17759"/>
    <cellStyle name="Percent 2 3 2 6 3 2 3 3" xfId="13277"/>
    <cellStyle name="Percent 2 3 2 6 3 2 4" xfId="5741"/>
    <cellStyle name="Percent 2 3 2 6 3 2 4 2" xfId="14771"/>
    <cellStyle name="Percent 2 3 2 6 3 2 5" xfId="10289"/>
    <cellStyle name="Percent 2 3 2 6 3 3" xfId="2006"/>
    <cellStyle name="Percent 2 3 2 6 3 3 2" xfId="6488"/>
    <cellStyle name="Percent 2 3 2 6 3 3 2 2" xfId="15518"/>
    <cellStyle name="Percent 2 3 2 6 3 3 3" xfId="11036"/>
    <cellStyle name="Percent 2 3 2 6 3 4" xfId="3500"/>
    <cellStyle name="Percent 2 3 2 6 3 4 2" xfId="7982"/>
    <cellStyle name="Percent 2 3 2 6 3 4 2 2" xfId="17012"/>
    <cellStyle name="Percent 2 3 2 6 3 4 3" xfId="12530"/>
    <cellStyle name="Percent 2 3 2 6 3 5" xfId="4994"/>
    <cellStyle name="Percent 2 3 2 6 3 5 2" xfId="14024"/>
    <cellStyle name="Percent 2 3 2 6 3 6" xfId="9542"/>
    <cellStyle name="Percent 2 3 2 6 4" xfId="698"/>
    <cellStyle name="Percent 2 3 2 6 4 2" xfId="1445"/>
    <cellStyle name="Percent 2 3 2 6 4 2 2" xfId="2939"/>
    <cellStyle name="Percent 2 3 2 6 4 2 2 2" xfId="7421"/>
    <cellStyle name="Percent 2 3 2 6 4 2 2 2 2" xfId="16451"/>
    <cellStyle name="Percent 2 3 2 6 4 2 2 3" xfId="11969"/>
    <cellStyle name="Percent 2 3 2 6 4 2 3" xfId="4433"/>
    <cellStyle name="Percent 2 3 2 6 4 2 3 2" xfId="8915"/>
    <cellStyle name="Percent 2 3 2 6 4 2 3 2 2" xfId="17945"/>
    <cellStyle name="Percent 2 3 2 6 4 2 3 3" xfId="13463"/>
    <cellStyle name="Percent 2 3 2 6 4 2 4" xfId="5927"/>
    <cellStyle name="Percent 2 3 2 6 4 2 4 2" xfId="14957"/>
    <cellStyle name="Percent 2 3 2 6 4 2 5" xfId="10475"/>
    <cellStyle name="Percent 2 3 2 6 4 3" xfId="2192"/>
    <cellStyle name="Percent 2 3 2 6 4 3 2" xfId="6674"/>
    <cellStyle name="Percent 2 3 2 6 4 3 2 2" xfId="15704"/>
    <cellStyle name="Percent 2 3 2 6 4 3 3" xfId="11222"/>
    <cellStyle name="Percent 2 3 2 6 4 4" xfId="3686"/>
    <cellStyle name="Percent 2 3 2 6 4 4 2" xfId="8168"/>
    <cellStyle name="Percent 2 3 2 6 4 4 2 2" xfId="17198"/>
    <cellStyle name="Percent 2 3 2 6 4 4 3" xfId="12716"/>
    <cellStyle name="Percent 2 3 2 6 4 5" xfId="5180"/>
    <cellStyle name="Percent 2 3 2 6 4 5 2" xfId="14210"/>
    <cellStyle name="Percent 2 3 2 6 4 6" xfId="9728"/>
    <cellStyle name="Percent 2 3 2 6 5" xfId="885"/>
    <cellStyle name="Percent 2 3 2 6 5 2" xfId="2379"/>
    <cellStyle name="Percent 2 3 2 6 5 2 2" xfId="6861"/>
    <cellStyle name="Percent 2 3 2 6 5 2 2 2" xfId="15891"/>
    <cellStyle name="Percent 2 3 2 6 5 2 3" xfId="11409"/>
    <cellStyle name="Percent 2 3 2 6 5 3" xfId="3873"/>
    <cellStyle name="Percent 2 3 2 6 5 3 2" xfId="8355"/>
    <cellStyle name="Percent 2 3 2 6 5 3 2 2" xfId="17385"/>
    <cellStyle name="Percent 2 3 2 6 5 3 3" xfId="12903"/>
    <cellStyle name="Percent 2 3 2 6 5 4" xfId="5367"/>
    <cellStyle name="Percent 2 3 2 6 5 4 2" xfId="14397"/>
    <cellStyle name="Percent 2 3 2 6 5 5" xfId="9915"/>
    <cellStyle name="Percent 2 3 2 6 6" xfId="1634"/>
    <cellStyle name="Percent 2 3 2 6 6 2" xfId="6116"/>
    <cellStyle name="Percent 2 3 2 6 6 2 2" xfId="15146"/>
    <cellStyle name="Percent 2 3 2 6 6 3" xfId="10664"/>
    <cellStyle name="Percent 2 3 2 6 7" xfId="3128"/>
    <cellStyle name="Percent 2 3 2 6 7 2" xfId="7610"/>
    <cellStyle name="Percent 2 3 2 6 7 2 2" xfId="16640"/>
    <cellStyle name="Percent 2 3 2 6 7 3" xfId="12158"/>
    <cellStyle name="Percent 2 3 2 6 8" xfId="4622"/>
    <cellStyle name="Percent 2 3 2 6 8 2" xfId="13652"/>
    <cellStyle name="Percent 2 3 2 6 9" xfId="9170"/>
    <cellStyle name="Percent 2 3 2 7" xfId="163"/>
    <cellStyle name="Percent 2 3 2 7 2" xfId="349"/>
    <cellStyle name="Percent 2 3 2 7 2 2" xfId="1092"/>
    <cellStyle name="Percent 2 3 2 7 2 2 2" xfId="2586"/>
    <cellStyle name="Percent 2 3 2 7 2 2 2 2" xfId="7068"/>
    <cellStyle name="Percent 2 3 2 7 2 2 2 2 2" xfId="16098"/>
    <cellStyle name="Percent 2 3 2 7 2 2 2 3" xfId="11616"/>
    <cellStyle name="Percent 2 3 2 7 2 2 3" xfId="4080"/>
    <cellStyle name="Percent 2 3 2 7 2 2 3 2" xfId="8562"/>
    <cellStyle name="Percent 2 3 2 7 2 2 3 2 2" xfId="17592"/>
    <cellStyle name="Percent 2 3 2 7 2 2 3 3" xfId="13110"/>
    <cellStyle name="Percent 2 3 2 7 2 2 4" xfId="5574"/>
    <cellStyle name="Percent 2 3 2 7 2 2 4 2" xfId="14604"/>
    <cellStyle name="Percent 2 3 2 7 2 2 5" xfId="10122"/>
    <cellStyle name="Percent 2 3 2 7 2 3" xfId="1843"/>
    <cellStyle name="Percent 2 3 2 7 2 3 2" xfId="6325"/>
    <cellStyle name="Percent 2 3 2 7 2 3 2 2" xfId="15355"/>
    <cellStyle name="Percent 2 3 2 7 2 3 3" xfId="10873"/>
    <cellStyle name="Percent 2 3 2 7 2 4" xfId="3337"/>
    <cellStyle name="Percent 2 3 2 7 2 4 2" xfId="7819"/>
    <cellStyle name="Percent 2 3 2 7 2 4 2 2" xfId="16849"/>
    <cellStyle name="Percent 2 3 2 7 2 4 3" xfId="12367"/>
    <cellStyle name="Percent 2 3 2 7 2 5" xfId="4831"/>
    <cellStyle name="Percent 2 3 2 7 2 5 2" xfId="13861"/>
    <cellStyle name="Percent 2 3 2 7 2 6" xfId="9379"/>
    <cellStyle name="Percent 2 3 2 7 3" xfId="535"/>
    <cellStyle name="Percent 2 3 2 7 3 2" xfId="1282"/>
    <cellStyle name="Percent 2 3 2 7 3 2 2" xfId="2776"/>
    <cellStyle name="Percent 2 3 2 7 3 2 2 2" xfId="7258"/>
    <cellStyle name="Percent 2 3 2 7 3 2 2 2 2" xfId="16288"/>
    <cellStyle name="Percent 2 3 2 7 3 2 2 3" xfId="11806"/>
    <cellStyle name="Percent 2 3 2 7 3 2 3" xfId="4270"/>
    <cellStyle name="Percent 2 3 2 7 3 2 3 2" xfId="8752"/>
    <cellStyle name="Percent 2 3 2 7 3 2 3 2 2" xfId="17782"/>
    <cellStyle name="Percent 2 3 2 7 3 2 3 3" xfId="13300"/>
    <cellStyle name="Percent 2 3 2 7 3 2 4" xfId="5764"/>
    <cellStyle name="Percent 2 3 2 7 3 2 4 2" xfId="14794"/>
    <cellStyle name="Percent 2 3 2 7 3 2 5" xfId="10312"/>
    <cellStyle name="Percent 2 3 2 7 3 3" xfId="2029"/>
    <cellStyle name="Percent 2 3 2 7 3 3 2" xfId="6511"/>
    <cellStyle name="Percent 2 3 2 7 3 3 2 2" xfId="15541"/>
    <cellStyle name="Percent 2 3 2 7 3 3 3" xfId="11059"/>
    <cellStyle name="Percent 2 3 2 7 3 4" xfId="3523"/>
    <cellStyle name="Percent 2 3 2 7 3 4 2" xfId="8005"/>
    <cellStyle name="Percent 2 3 2 7 3 4 2 2" xfId="17035"/>
    <cellStyle name="Percent 2 3 2 7 3 4 3" xfId="12553"/>
    <cellStyle name="Percent 2 3 2 7 3 5" xfId="5017"/>
    <cellStyle name="Percent 2 3 2 7 3 5 2" xfId="14047"/>
    <cellStyle name="Percent 2 3 2 7 3 6" xfId="9565"/>
    <cellStyle name="Percent 2 3 2 7 4" xfId="721"/>
    <cellStyle name="Percent 2 3 2 7 4 2" xfId="1468"/>
    <cellStyle name="Percent 2 3 2 7 4 2 2" xfId="2962"/>
    <cellStyle name="Percent 2 3 2 7 4 2 2 2" xfId="7444"/>
    <cellStyle name="Percent 2 3 2 7 4 2 2 2 2" xfId="16474"/>
    <cellStyle name="Percent 2 3 2 7 4 2 2 3" xfId="11992"/>
    <cellStyle name="Percent 2 3 2 7 4 2 3" xfId="4456"/>
    <cellStyle name="Percent 2 3 2 7 4 2 3 2" xfId="8938"/>
    <cellStyle name="Percent 2 3 2 7 4 2 3 2 2" xfId="17968"/>
    <cellStyle name="Percent 2 3 2 7 4 2 3 3" xfId="13486"/>
    <cellStyle name="Percent 2 3 2 7 4 2 4" xfId="5950"/>
    <cellStyle name="Percent 2 3 2 7 4 2 4 2" xfId="14980"/>
    <cellStyle name="Percent 2 3 2 7 4 2 5" xfId="10498"/>
    <cellStyle name="Percent 2 3 2 7 4 3" xfId="2215"/>
    <cellStyle name="Percent 2 3 2 7 4 3 2" xfId="6697"/>
    <cellStyle name="Percent 2 3 2 7 4 3 2 2" xfId="15727"/>
    <cellStyle name="Percent 2 3 2 7 4 3 3" xfId="11245"/>
    <cellStyle name="Percent 2 3 2 7 4 4" xfId="3709"/>
    <cellStyle name="Percent 2 3 2 7 4 4 2" xfId="8191"/>
    <cellStyle name="Percent 2 3 2 7 4 4 2 2" xfId="17221"/>
    <cellStyle name="Percent 2 3 2 7 4 4 3" xfId="12739"/>
    <cellStyle name="Percent 2 3 2 7 4 5" xfId="5203"/>
    <cellStyle name="Percent 2 3 2 7 4 5 2" xfId="14233"/>
    <cellStyle name="Percent 2 3 2 7 4 6" xfId="9751"/>
    <cellStyle name="Percent 2 3 2 7 5" xfId="908"/>
    <cellStyle name="Percent 2 3 2 7 5 2" xfId="2402"/>
    <cellStyle name="Percent 2 3 2 7 5 2 2" xfId="6884"/>
    <cellStyle name="Percent 2 3 2 7 5 2 2 2" xfId="15914"/>
    <cellStyle name="Percent 2 3 2 7 5 2 3" xfId="11432"/>
    <cellStyle name="Percent 2 3 2 7 5 3" xfId="3896"/>
    <cellStyle name="Percent 2 3 2 7 5 3 2" xfId="8378"/>
    <cellStyle name="Percent 2 3 2 7 5 3 2 2" xfId="17408"/>
    <cellStyle name="Percent 2 3 2 7 5 3 3" xfId="12926"/>
    <cellStyle name="Percent 2 3 2 7 5 4" xfId="5390"/>
    <cellStyle name="Percent 2 3 2 7 5 4 2" xfId="14420"/>
    <cellStyle name="Percent 2 3 2 7 5 5" xfId="9938"/>
    <cellStyle name="Percent 2 3 2 7 6" xfId="1657"/>
    <cellStyle name="Percent 2 3 2 7 6 2" xfId="6139"/>
    <cellStyle name="Percent 2 3 2 7 6 2 2" xfId="15169"/>
    <cellStyle name="Percent 2 3 2 7 6 3" xfId="10687"/>
    <cellStyle name="Percent 2 3 2 7 7" xfId="3151"/>
    <cellStyle name="Percent 2 3 2 7 7 2" xfId="7633"/>
    <cellStyle name="Percent 2 3 2 7 7 2 2" xfId="16663"/>
    <cellStyle name="Percent 2 3 2 7 7 3" xfId="12181"/>
    <cellStyle name="Percent 2 3 2 7 8" xfId="4645"/>
    <cellStyle name="Percent 2 3 2 7 8 2" xfId="13675"/>
    <cellStyle name="Percent 2 3 2 7 9" xfId="9193"/>
    <cellStyle name="Percent 2 3 2 8" xfId="186"/>
    <cellStyle name="Percent 2 3 2 8 2" xfId="372"/>
    <cellStyle name="Percent 2 3 2 8 2 2" xfId="1115"/>
    <cellStyle name="Percent 2 3 2 8 2 2 2" xfId="2609"/>
    <cellStyle name="Percent 2 3 2 8 2 2 2 2" xfId="7091"/>
    <cellStyle name="Percent 2 3 2 8 2 2 2 2 2" xfId="16121"/>
    <cellStyle name="Percent 2 3 2 8 2 2 2 3" xfId="11639"/>
    <cellStyle name="Percent 2 3 2 8 2 2 3" xfId="4103"/>
    <cellStyle name="Percent 2 3 2 8 2 2 3 2" xfId="8585"/>
    <cellStyle name="Percent 2 3 2 8 2 2 3 2 2" xfId="17615"/>
    <cellStyle name="Percent 2 3 2 8 2 2 3 3" xfId="13133"/>
    <cellStyle name="Percent 2 3 2 8 2 2 4" xfId="5597"/>
    <cellStyle name="Percent 2 3 2 8 2 2 4 2" xfId="14627"/>
    <cellStyle name="Percent 2 3 2 8 2 2 5" xfId="10145"/>
    <cellStyle name="Percent 2 3 2 8 2 3" xfId="1866"/>
    <cellStyle name="Percent 2 3 2 8 2 3 2" xfId="6348"/>
    <cellStyle name="Percent 2 3 2 8 2 3 2 2" xfId="15378"/>
    <cellStyle name="Percent 2 3 2 8 2 3 3" xfId="10896"/>
    <cellStyle name="Percent 2 3 2 8 2 4" xfId="3360"/>
    <cellStyle name="Percent 2 3 2 8 2 4 2" xfId="7842"/>
    <cellStyle name="Percent 2 3 2 8 2 4 2 2" xfId="16872"/>
    <cellStyle name="Percent 2 3 2 8 2 4 3" xfId="12390"/>
    <cellStyle name="Percent 2 3 2 8 2 5" xfId="4854"/>
    <cellStyle name="Percent 2 3 2 8 2 5 2" xfId="13884"/>
    <cellStyle name="Percent 2 3 2 8 2 6" xfId="9402"/>
    <cellStyle name="Percent 2 3 2 8 3" xfId="558"/>
    <cellStyle name="Percent 2 3 2 8 3 2" xfId="1305"/>
    <cellStyle name="Percent 2 3 2 8 3 2 2" xfId="2799"/>
    <cellStyle name="Percent 2 3 2 8 3 2 2 2" xfId="7281"/>
    <cellStyle name="Percent 2 3 2 8 3 2 2 2 2" xfId="16311"/>
    <cellStyle name="Percent 2 3 2 8 3 2 2 3" xfId="11829"/>
    <cellStyle name="Percent 2 3 2 8 3 2 3" xfId="4293"/>
    <cellStyle name="Percent 2 3 2 8 3 2 3 2" xfId="8775"/>
    <cellStyle name="Percent 2 3 2 8 3 2 3 2 2" xfId="17805"/>
    <cellStyle name="Percent 2 3 2 8 3 2 3 3" xfId="13323"/>
    <cellStyle name="Percent 2 3 2 8 3 2 4" xfId="5787"/>
    <cellStyle name="Percent 2 3 2 8 3 2 4 2" xfId="14817"/>
    <cellStyle name="Percent 2 3 2 8 3 2 5" xfId="10335"/>
    <cellStyle name="Percent 2 3 2 8 3 3" xfId="2052"/>
    <cellStyle name="Percent 2 3 2 8 3 3 2" xfId="6534"/>
    <cellStyle name="Percent 2 3 2 8 3 3 2 2" xfId="15564"/>
    <cellStyle name="Percent 2 3 2 8 3 3 3" xfId="11082"/>
    <cellStyle name="Percent 2 3 2 8 3 4" xfId="3546"/>
    <cellStyle name="Percent 2 3 2 8 3 4 2" xfId="8028"/>
    <cellStyle name="Percent 2 3 2 8 3 4 2 2" xfId="17058"/>
    <cellStyle name="Percent 2 3 2 8 3 4 3" xfId="12576"/>
    <cellStyle name="Percent 2 3 2 8 3 5" xfId="5040"/>
    <cellStyle name="Percent 2 3 2 8 3 5 2" xfId="14070"/>
    <cellStyle name="Percent 2 3 2 8 3 6" xfId="9588"/>
    <cellStyle name="Percent 2 3 2 8 4" xfId="744"/>
    <cellStyle name="Percent 2 3 2 8 4 2" xfId="1491"/>
    <cellStyle name="Percent 2 3 2 8 4 2 2" xfId="2985"/>
    <cellStyle name="Percent 2 3 2 8 4 2 2 2" xfId="7467"/>
    <cellStyle name="Percent 2 3 2 8 4 2 2 2 2" xfId="16497"/>
    <cellStyle name="Percent 2 3 2 8 4 2 2 3" xfId="12015"/>
    <cellStyle name="Percent 2 3 2 8 4 2 3" xfId="4479"/>
    <cellStyle name="Percent 2 3 2 8 4 2 3 2" xfId="8961"/>
    <cellStyle name="Percent 2 3 2 8 4 2 3 2 2" xfId="17991"/>
    <cellStyle name="Percent 2 3 2 8 4 2 3 3" xfId="13509"/>
    <cellStyle name="Percent 2 3 2 8 4 2 4" xfId="5973"/>
    <cellStyle name="Percent 2 3 2 8 4 2 4 2" xfId="15003"/>
    <cellStyle name="Percent 2 3 2 8 4 2 5" xfId="10521"/>
    <cellStyle name="Percent 2 3 2 8 4 3" xfId="2238"/>
    <cellStyle name="Percent 2 3 2 8 4 3 2" xfId="6720"/>
    <cellStyle name="Percent 2 3 2 8 4 3 2 2" xfId="15750"/>
    <cellStyle name="Percent 2 3 2 8 4 3 3" xfId="11268"/>
    <cellStyle name="Percent 2 3 2 8 4 4" xfId="3732"/>
    <cellStyle name="Percent 2 3 2 8 4 4 2" xfId="8214"/>
    <cellStyle name="Percent 2 3 2 8 4 4 2 2" xfId="17244"/>
    <cellStyle name="Percent 2 3 2 8 4 4 3" xfId="12762"/>
    <cellStyle name="Percent 2 3 2 8 4 5" xfId="5226"/>
    <cellStyle name="Percent 2 3 2 8 4 5 2" xfId="14256"/>
    <cellStyle name="Percent 2 3 2 8 4 6" xfId="9774"/>
    <cellStyle name="Percent 2 3 2 8 5" xfId="931"/>
    <cellStyle name="Percent 2 3 2 8 5 2" xfId="2425"/>
    <cellStyle name="Percent 2 3 2 8 5 2 2" xfId="6907"/>
    <cellStyle name="Percent 2 3 2 8 5 2 2 2" xfId="15937"/>
    <cellStyle name="Percent 2 3 2 8 5 2 3" xfId="11455"/>
    <cellStyle name="Percent 2 3 2 8 5 3" xfId="3919"/>
    <cellStyle name="Percent 2 3 2 8 5 3 2" xfId="8401"/>
    <cellStyle name="Percent 2 3 2 8 5 3 2 2" xfId="17431"/>
    <cellStyle name="Percent 2 3 2 8 5 3 3" xfId="12949"/>
    <cellStyle name="Percent 2 3 2 8 5 4" xfId="5413"/>
    <cellStyle name="Percent 2 3 2 8 5 4 2" xfId="14443"/>
    <cellStyle name="Percent 2 3 2 8 5 5" xfId="9961"/>
    <cellStyle name="Percent 2 3 2 8 6" xfId="1680"/>
    <cellStyle name="Percent 2 3 2 8 6 2" xfId="6162"/>
    <cellStyle name="Percent 2 3 2 8 6 2 2" xfId="15192"/>
    <cellStyle name="Percent 2 3 2 8 6 3" xfId="10710"/>
    <cellStyle name="Percent 2 3 2 8 7" xfId="3174"/>
    <cellStyle name="Percent 2 3 2 8 7 2" xfId="7656"/>
    <cellStyle name="Percent 2 3 2 8 7 2 2" xfId="16686"/>
    <cellStyle name="Percent 2 3 2 8 7 3" xfId="12204"/>
    <cellStyle name="Percent 2 3 2 8 8" xfId="4668"/>
    <cellStyle name="Percent 2 3 2 8 8 2" xfId="13698"/>
    <cellStyle name="Percent 2 3 2 8 9" xfId="9216"/>
    <cellStyle name="Percent 2 3 2 9" xfId="209"/>
    <cellStyle name="Percent 2 3 2 9 2" xfId="954"/>
    <cellStyle name="Percent 2 3 2 9 2 2" xfId="2448"/>
    <cellStyle name="Percent 2 3 2 9 2 2 2" xfId="6930"/>
    <cellStyle name="Percent 2 3 2 9 2 2 2 2" xfId="15960"/>
    <cellStyle name="Percent 2 3 2 9 2 2 3" xfId="11478"/>
    <cellStyle name="Percent 2 3 2 9 2 3" xfId="3942"/>
    <cellStyle name="Percent 2 3 2 9 2 3 2" xfId="8424"/>
    <cellStyle name="Percent 2 3 2 9 2 3 2 2" xfId="17454"/>
    <cellStyle name="Percent 2 3 2 9 2 3 3" xfId="12972"/>
    <cellStyle name="Percent 2 3 2 9 2 4" xfId="5436"/>
    <cellStyle name="Percent 2 3 2 9 2 4 2" xfId="14466"/>
    <cellStyle name="Percent 2 3 2 9 2 5" xfId="9984"/>
    <cellStyle name="Percent 2 3 2 9 3" xfId="1703"/>
    <cellStyle name="Percent 2 3 2 9 3 2" xfId="6185"/>
    <cellStyle name="Percent 2 3 2 9 3 2 2" xfId="15215"/>
    <cellStyle name="Percent 2 3 2 9 3 3" xfId="10733"/>
    <cellStyle name="Percent 2 3 2 9 4" xfId="3197"/>
    <cellStyle name="Percent 2 3 2 9 4 2" xfId="7679"/>
    <cellStyle name="Percent 2 3 2 9 4 2 2" xfId="16709"/>
    <cellStyle name="Percent 2 3 2 9 4 3" xfId="12227"/>
    <cellStyle name="Percent 2 3 2 9 5" xfId="4691"/>
    <cellStyle name="Percent 2 3 2 9 5 2" xfId="13721"/>
    <cellStyle name="Percent 2 3 2 9 6" xfId="9239"/>
    <cellStyle name="Percent 2 3 3" xfId="36"/>
    <cellStyle name="Percent 2 3 3 2" xfId="222"/>
    <cellStyle name="Percent 2 3 3 2 2" xfId="967"/>
    <cellStyle name="Percent 2 3 3 2 2 2" xfId="2461"/>
    <cellStyle name="Percent 2 3 3 2 2 2 2" xfId="6943"/>
    <cellStyle name="Percent 2 3 3 2 2 2 2 2" xfId="15973"/>
    <cellStyle name="Percent 2 3 3 2 2 2 3" xfId="11491"/>
    <cellStyle name="Percent 2 3 3 2 2 3" xfId="3955"/>
    <cellStyle name="Percent 2 3 3 2 2 3 2" xfId="8437"/>
    <cellStyle name="Percent 2 3 3 2 2 3 2 2" xfId="17467"/>
    <cellStyle name="Percent 2 3 3 2 2 3 3" xfId="12985"/>
    <cellStyle name="Percent 2 3 3 2 2 4" xfId="5449"/>
    <cellStyle name="Percent 2 3 3 2 2 4 2" xfId="14479"/>
    <cellStyle name="Percent 2 3 3 2 2 5" xfId="9997"/>
    <cellStyle name="Percent 2 3 3 2 3" xfId="1716"/>
    <cellStyle name="Percent 2 3 3 2 3 2" xfId="6198"/>
    <cellStyle name="Percent 2 3 3 2 3 2 2" xfId="15228"/>
    <cellStyle name="Percent 2 3 3 2 3 3" xfId="10746"/>
    <cellStyle name="Percent 2 3 3 2 4" xfId="3210"/>
    <cellStyle name="Percent 2 3 3 2 4 2" xfId="7692"/>
    <cellStyle name="Percent 2 3 3 2 4 2 2" xfId="16722"/>
    <cellStyle name="Percent 2 3 3 2 4 3" xfId="12240"/>
    <cellStyle name="Percent 2 3 3 2 5" xfId="4704"/>
    <cellStyle name="Percent 2 3 3 2 5 2" xfId="13734"/>
    <cellStyle name="Percent 2 3 3 2 6" xfId="9252"/>
    <cellStyle name="Percent 2 3 3 3" xfId="408"/>
    <cellStyle name="Percent 2 3 3 3 2" xfId="1155"/>
    <cellStyle name="Percent 2 3 3 3 2 2" xfId="2649"/>
    <cellStyle name="Percent 2 3 3 3 2 2 2" xfId="7131"/>
    <cellStyle name="Percent 2 3 3 3 2 2 2 2" xfId="16161"/>
    <cellStyle name="Percent 2 3 3 3 2 2 3" xfId="11679"/>
    <cellStyle name="Percent 2 3 3 3 2 3" xfId="4143"/>
    <cellStyle name="Percent 2 3 3 3 2 3 2" xfId="8625"/>
    <cellStyle name="Percent 2 3 3 3 2 3 2 2" xfId="17655"/>
    <cellStyle name="Percent 2 3 3 3 2 3 3" xfId="13173"/>
    <cellStyle name="Percent 2 3 3 3 2 4" xfId="5637"/>
    <cellStyle name="Percent 2 3 3 3 2 4 2" xfId="14667"/>
    <cellStyle name="Percent 2 3 3 3 2 5" xfId="10185"/>
    <cellStyle name="Percent 2 3 3 3 3" xfId="1902"/>
    <cellStyle name="Percent 2 3 3 3 3 2" xfId="6384"/>
    <cellStyle name="Percent 2 3 3 3 3 2 2" xfId="15414"/>
    <cellStyle name="Percent 2 3 3 3 3 3" xfId="10932"/>
    <cellStyle name="Percent 2 3 3 3 4" xfId="3396"/>
    <cellStyle name="Percent 2 3 3 3 4 2" xfId="7878"/>
    <cellStyle name="Percent 2 3 3 3 4 2 2" xfId="16908"/>
    <cellStyle name="Percent 2 3 3 3 4 3" xfId="12426"/>
    <cellStyle name="Percent 2 3 3 3 5" xfId="4890"/>
    <cellStyle name="Percent 2 3 3 3 5 2" xfId="13920"/>
    <cellStyle name="Percent 2 3 3 3 6" xfId="9438"/>
    <cellStyle name="Percent 2 3 3 4" xfId="594"/>
    <cellStyle name="Percent 2 3 3 4 2" xfId="1341"/>
    <cellStyle name="Percent 2 3 3 4 2 2" xfId="2835"/>
    <cellStyle name="Percent 2 3 3 4 2 2 2" xfId="7317"/>
    <cellStyle name="Percent 2 3 3 4 2 2 2 2" xfId="16347"/>
    <cellStyle name="Percent 2 3 3 4 2 2 3" xfId="11865"/>
    <cellStyle name="Percent 2 3 3 4 2 3" xfId="4329"/>
    <cellStyle name="Percent 2 3 3 4 2 3 2" xfId="8811"/>
    <cellStyle name="Percent 2 3 3 4 2 3 2 2" xfId="17841"/>
    <cellStyle name="Percent 2 3 3 4 2 3 3" xfId="13359"/>
    <cellStyle name="Percent 2 3 3 4 2 4" xfId="5823"/>
    <cellStyle name="Percent 2 3 3 4 2 4 2" xfId="14853"/>
    <cellStyle name="Percent 2 3 3 4 2 5" xfId="10371"/>
    <cellStyle name="Percent 2 3 3 4 3" xfId="2088"/>
    <cellStyle name="Percent 2 3 3 4 3 2" xfId="6570"/>
    <cellStyle name="Percent 2 3 3 4 3 2 2" xfId="15600"/>
    <cellStyle name="Percent 2 3 3 4 3 3" xfId="11118"/>
    <cellStyle name="Percent 2 3 3 4 4" xfId="3582"/>
    <cellStyle name="Percent 2 3 3 4 4 2" xfId="8064"/>
    <cellStyle name="Percent 2 3 3 4 4 2 2" xfId="17094"/>
    <cellStyle name="Percent 2 3 3 4 4 3" xfId="12612"/>
    <cellStyle name="Percent 2 3 3 4 5" xfId="5076"/>
    <cellStyle name="Percent 2 3 3 4 5 2" xfId="14106"/>
    <cellStyle name="Percent 2 3 3 4 6" xfId="9624"/>
    <cellStyle name="Percent 2 3 3 5" xfId="781"/>
    <cellStyle name="Percent 2 3 3 5 2" xfId="2275"/>
    <cellStyle name="Percent 2 3 3 5 2 2" xfId="6757"/>
    <cellStyle name="Percent 2 3 3 5 2 2 2" xfId="15787"/>
    <cellStyle name="Percent 2 3 3 5 2 3" xfId="11305"/>
    <cellStyle name="Percent 2 3 3 5 3" xfId="3769"/>
    <cellStyle name="Percent 2 3 3 5 3 2" xfId="8251"/>
    <cellStyle name="Percent 2 3 3 5 3 2 2" xfId="17281"/>
    <cellStyle name="Percent 2 3 3 5 3 3" xfId="12799"/>
    <cellStyle name="Percent 2 3 3 5 4" xfId="5263"/>
    <cellStyle name="Percent 2 3 3 5 4 2" xfId="14293"/>
    <cellStyle name="Percent 2 3 3 5 5" xfId="9811"/>
    <cellStyle name="Percent 2 3 3 6" xfId="1530"/>
    <cellStyle name="Percent 2 3 3 6 2" xfId="6012"/>
    <cellStyle name="Percent 2 3 3 6 2 2" xfId="15042"/>
    <cellStyle name="Percent 2 3 3 6 3" xfId="10560"/>
    <cellStyle name="Percent 2 3 3 7" xfId="3024"/>
    <cellStyle name="Percent 2 3 3 7 2" xfId="7506"/>
    <cellStyle name="Percent 2 3 3 7 2 2" xfId="16536"/>
    <cellStyle name="Percent 2 3 3 7 3" xfId="12054"/>
    <cellStyle name="Percent 2 3 3 8" xfId="4518"/>
    <cellStyle name="Percent 2 3 3 8 2" xfId="13548"/>
    <cellStyle name="Percent 2 3 3 9" xfId="9066"/>
    <cellStyle name="Percent 2 3 4" xfId="59"/>
    <cellStyle name="Percent 2 3 4 2" xfId="245"/>
    <cellStyle name="Percent 2 3 4 2 2" xfId="990"/>
    <cellStyle name="Percent 2 3 4 2 2 2" xfId="2484"/>
    <cellStyle name="Percent 2 3 4 2 2 2 2" xfId="6966"/>
    <cellStyle name="Percent 2 3 4 2 2 2 2 2" xfId="15996"/>
    <cellStyle name="Percent 2 3 4 2 2 2 3" xfId="11514"/>
    <cellStyle name="Percent 2 3 4 2 2 3" xfId="3978"/>
    <cellStyle name="Percent 2 3 4 2 2 3 2" xfId="8460"/>
    <cellStyle name="Percent 2 3 4 2 2 3 2 2" xfId="17490"/>
    <cellStyle name="Percent 2 3 4 2 2 3 3" xfId="13008"/>
    <cellStyle name="Percent 2 3 4 2 2 4" xfId="5472"/>
    <cellStyle name="Percent 2 3 4 2 2 4 2" xfId="14502"/>
    <cellStyle name="Percent 2 3 4 2 2 5" xfId="10020"/>
    <cellStyle name="Percent 2 3 4 2 3" xfId="1739"/>
    <cellStyle name="Percent 2 3 4 2 3 2" xfId="6221"/>
    <cellStyle name="Percent 2 3 4 2 3 2 2" xfId="15251"/>
    <cellStyle name="Percent 2 3 4 2 3 3" xfId="10769"/>
    <cellStyle name="Percent 2 3 4 2 4" xfId="3233"/>
    <cellStyle name="Percent 2 3 4 2 4 2" xfId="7715"/>
    <cellStyle name="Percent 2 3 4 2 4 2 2" xfId="16745"/>
    <cellStyle name="Percent 2 3 4 2 4 3" xfId="12263"/>
    <cellStyle name="Percent 2 3 4 2 5" xfId="4727"/>
    <cellStyle name="Percent 2 3 4 2 5 2" xfId="13757"/>
    <cellStyle name="Percent 2 3 4 2 6" xfId="9275"/>
    <cellStyle name="Percent 2 3 4 3" xfId="431"/>
    <cellStyle name="Percent 2 3 4 3 2" xfId="1178"/>
    <cellStyle name="Percent 2 3 4 3 2 2" xfId="2672"/>
    <cellStyle name="Percent 2 3 4 3 2 2 2" xfId="7154"/>
    <cellStyle name="Percent 2 3 4 3 2 2 2 2" xfId="16184"/>
    <cellStyle name="Percent 2 3 4 3 2 2 3" xfId="11702"/>
    <cellStyle name="Percent 2 3 4 3 2 3" xfId="4166"/>
    <cellStyle name="Percent 2 3 4 3 2 3 2" xfId="8648"/>
    <cellStyle name="Percent 2 3 4 3 2 3 2 2" xfId="17678"/>
    <cellStyle name="Percent 2 3 4 3 2 3 3" xfId="13196"/>
    <cellStyle name="Percent 2 3 4 3 2 4" xfId="5660"/>
    <cellStyle name="Percent 2 3 4 3 2 4 2" xfId="14690"/>
    <cellStyle name="Percent 2 3 4 3 2 5" xfId="10208"/>
    <cellStyle name="Percent 2 3 4 3 3" xfId="1925"/>
    <cellStyle name="Percent 2 3 4 3 3 2" xfId="6407"/>
    <cellStyle name="Percent 2 3 4 3 3 2 2" xfId="15437"/>
    <cellStyle name="Percent 2 3 4 3 3 3" xfId="10955"/>
    <cellStyle name="Percent 2 3 4 3 4" xfId="3419"/>
    <cellStyle name="Percent 2 3 4 3 4 2" xfId="7901"/>
    <cellStyle name="Percent 2 3 4 3 4 2 2" xfId="16931"/>
    <cellStyle name="Percent 2 3 4 3 4 3" xfId="12449"/>
    <cellStyle name="Percent 2 3 4 3 5" xfId="4913"/>
    <cellStyle name="Percent 2 3 4 3 5 2" xfId="13943"/>
    <cellStyle name="Percent 2 3 4 3 6" xfId="9461"/>
    <cellStyle name="Percent 2 3 4 4" xfId="617"/>
    <cellStyle name="Percent 2 3 4 4 2" xfId="1364"/>
    <cellStyle name="Percent 2 3 4 4 2 2" xfId="2858"/>
    <cellStyle name="Percent 2 3 4 4 2 2 2" xfId="7340"/>
    <cellStyle name="Percent 2 3 4 4 2 2 2 2" xfId="16370"/>
    <cellStyle name="Percent 2 3 4 4 2 2 3" xfId="11888"/>
    <cellStyle name="Percent 2 3 4 4 2 3" xfId="4352"/>
    <cellStyle name="Percent 2 3 4 4 2 3 2" xfId="8834"/>
    <cellStyle name="Percent 2 3 4 4 2 3 2 2" xfId="17864"/>
    <cellStyle name="Percent 2 3 4 4 2 3 3" xfId="13382"/>
    <cellStyle name="Percent 2 3 4 4 2 4" xfId="5846"/>
    <cellStyle name="Percent 2 3 4 4 2 4 2" xfId="14876"/>
    <cellStyle name="Percent 2 3 4 4 2 5" xfId="10394"/>
    <cellStyle name="Percent 2 3 4 4 3" xfId="2111"/>
    <cellStyle name="Percent 2 3 4 4 3 2" xfId="6593"/>
    <cellStyle name="Percent 2 3 4 4 3 2 2" xfId="15623"/>
    <cellStyle name="Percent 2 3 4 4 3 3" xfId="11141"/>
    <cellStyle name="Percent 2 3 4 4 4" xfId="3605"/>
    <cellStyle name="Percent 2 3 4 4 4 2" xfId="8087"/>
    <cellStyle name="Percent 2 3 4 4 4 2 2" xfId="17117"/>
    <cellStyle name="Percent 2 3 4 4 4 3" xfId="12635"/>
    <cellStyle name="Percent 2 3 4 4 5" xfId="5099"/>
    <cellStyle name="Percent 2 3 4 4 5 2" xfId="14129"/>
    <cellStyle name="Percent 2 3 4 4 6" xfId="9647"/>
    <cellStyle name="Percent 2 3 4 5" xfId="804"/>
    <cellStyle name="Percent 2 3 4 5 2" xfId="2298"/>
    <cellStyle name="Percent 2 3 4 5 2 2" xfId="6780"/>
    <cellStyle name="Percent 2 3 4 5 2 2 2" xfId="15810"/>
    <cellStyle name="Percent 2 3 4 5 2 3" xfId="11328"/>
    <cellStyle name="Percent 2 3 4 5 3" xfId="3792"/>
    <cellStyle name="Percent 2 3 4 5 3 2" xfId="8274"/>
    <cellStyle name="Percent 2 3 4 5 3 2 2" xfId="17304"/>
    <cellStyle name="Percent 2 3 4 5 3 3" xfId="12822"/>
    <cellStyle name="Percent 2 3 4 5 4" xfId="5286"/>
    <cellStyle name="Percent 2 3 4 5 4 2" xfId="14316"/>
    <cellStyle name="Percent 2 3 4 5 5" xfId="9834"/>
    <cellStyle name="Percent 2 3 4 6" xfId="1553"/>
    <cellStyle name="Percent 2 3 4 6 2" xfId="6035"/>
    <cellStyle name="Percent 2 3 4 6 2 2" xfId="15065"/>
    <cellStyle name="Percent 2 3 4 6 3" xfId="10583"/>
    <cellStyle name="Percent 2 3 4 7" xfId="3047"/>
    <cellStyle name="Percent 2 3 4 7 2" xfId="7529"/>
    <cellStyle name="Percent 2 3 4 7 2 2" xfId="16559"/>
    <cellStyle name="Percent 2 3 4 7 3" xfId="12077"/>
    <cellStyle name="Percent 2 3 4 8" xfId="4541"/>
    <cellStyle name="Percent 2 3 4 8 2" xfId="13571"/>
    <cellStyle name="Percent 2 3 4 9" xfId="9089"/>
    <cellStyle name="Percent 2 3 5" xfId="83"/>
    <cellStyle name="Percent 2 3 5 2" xfId="269"/>
    <cellStyle name="Percent 2 3 5 2 2" xfId="1013"/>
    <cellStyle name="Percent 2 3 5 2 2 2" xfId="2507"/>
    <cellStyle name="Percent 2 3 5 2 2 2 2" xfId="6989"/>
    <cellStyle name="Percent 2 3 5 2 2 2 2 2" xfId="16019"/>
    <cellStyle name="Percent 2 3 5 2 2 2 3" xfId="11537"/>
    <cellStyle name="Percent 2 3 5 2 2 3" xfId="4001"/>
    <cellStyle name="Percent 2 3 5 2 2 3 2" xfId="8483"/>
    <cellStyle name="Percent 2 3 5 2 2 3 2 2" xfId="17513"/>
    <cellStyle name="Percent 2 3 5 2 2 3 3" xfId="13031"/>
    <cellStyle name="Percent 2 3 5 2 2 4" xfId="5495"/>
    <cellStyle name="Percent 2 3 5 2 2 4 2" xfId="14525"/>
    <cellStyle name="Percent 2 3 5 2 2 5" xfId="10043"/>
    <cellStyle name="Percent 2 3 5 2 3" xfId="1763"/>
    <cellStyle name="Percent 2 3 5 2 3 2" xfId="6245"/>
    <cellStyle name="Percent 2 3 5 2 3 2 2" xfId="15275"/>
    <cellStyle name="Percent 2 3 5 2 3 3" xfId="10793"/>
    <cellStyle name="Percent 2 3 5 2 4" xfId="3257"/>
    <cellStyle name="Percent 2 3 5 2 4 2" xfId="7739"/>
    <cellStyle name="Percent 2 3 5 2 4 2 2" xfId="16769"/>
    <cellStyle name="Percent 2 3 5 2 4 3" xfId="12287"/>
    <cellStyle name="Percent 2 3 5 2 5" xfId="4751"/>
    <cellStyle name="Percent 2 3 5 2 5 2" xfId="13781"/>
    <cellStyle name="Percent 2 3 5 2 6" xfId="9299"/>
    <cellStyle name="Percent 2 3 5 3" xfId="455"/>
    <cellStyle name="Percent 2 3 5 3 2" xfId="1202"/>
    <cellStyle name="Percent 2 3 5 3 2 2" xfId="2696"/>
    <cellStyle name="Percent 2 3 5 3 2 2 2" xfId="7178"/>
    <cellStyle name="Percent 2 3 5 3 2 2 2 2" xfId="16208"/>
    <cellStyle name="Percent 2 3 5 3 2 2 3" xfId="11726"/>
    <cellStyle name="Percent 2 3 5 3 2 3" xfId="4190"/>
    <cellStyle name="Percent 2 3 5 3 2 3 2" xfId="8672"/>
    <cellStyle name="Percent 2 3 5 3 2 3 2 2" xfId="17702"/>
    <cellStyle name="Percent 2 3 5 3 2 3 3" xfId="13220"/>
    <cellStyle name="Percent 2 3 5 3 2 4" xfId="5684"/>
    <cellStyle name="Percent 2 3 5 3 2 4 2" xfId="14714"/>
    <cellStyle name="Percent 2 3 5 3 2 5" xfId="10232"/>
    <cellStyle name="Percent 2 3 5 3 3" xfId="1949"/>
    <cellStyle name="Percent 2 3 5 3 3 2" xfId="6431"/>
    <cellStyle name="Percent 2 3 5 3 3 2 2" xfId="15461"/>
    <cellStyle name="Percent 2 3 5 3 3 3" xfId="10979"/>
    <cellStyle name="Percent 2 3 5 3 4" xfId="3443"/>
    <cellStyle name="Percent 2 3 5 3 4 2" xfId="7925"/>
    <cellStyle name="Percent 2 3 5 3 4 2 2" xfId="16955"/>
    <cellStyle name="Percent 2 3 5 3 4 3" xfId="12473"/>
    <cellStyle name="Percent 2 3 5 3 5" xfId="4937"/>
    <cellStyle name="Percent 2 3 5 3 5 2" xfId="13967"/>
    <cellStyle name="Percent 2 3 5 3 6" xfId="9485"/>
    <cellStyle name="Percent 2 3 5 4" xfId="641"/>
    <cellStyle name="Percent 2 3 5 4 2" xfId="1388"/>
    <cellStyle name="Percent 2 3 5 4 2 2" xfId="2882"/>
    <cellStyle name="Percent 2 3 5 4 2 2 2" xfId="7364"/>
    <cellStyle name="Percent 2 3 5 4 2 2 2 2" xfId="16394"/>
    <cellStyle name="Percent 2 3 5 4 2 2 3" xfId="11912"/>
    <cellStyle name="Percent 2 3 5 4 2 3" xfId="4376"/>
    <cellStyle name="Percent 2 3 5 4 2 3 2" xfId="8858"/>
    <cellStyle name="Percent 2 3 5 4 2 3 2 2" xfId="17888"/>
    <cellStyle name="Percent 2 3 5 4 2 3 3" xfId="13406"/>
    <cellStyle name="Percent 2 3 5 4 2 4" xfId="5870"/>
    <cellStyle name="Percent 2 3 5 4 2 4 2" xfId="14900"/>
    <cellStyle name="Percent 2 3 5 4 2 5" xfId="10418"/>
    <cellStyle name="Percent 2 3 5 4 3" xfId="2135"/>
    <cellStyle name="Percent 2 3 5 4 3 2" xfId="6617"/>
    <cellStyle name="Percent 2 3 5 4 3 2 2" xfId="15647"/>
    <cellStyle name="Percent 2 3 5 4 3 3" xfId="11165"/>
    <cellStyle name="Percent 2 3 5 4 4" xfId="3629"/>
    <cellStyle name="Percent 2 3 5 4 4 2" xfId="8111"/>
    <cellStyle name="Percent 2 3 5 4 4 2 2" xfId="17141"/>
    <cellStyle name="Percent 2 3 5 4 4 3" xfId="12659"/>
    <cellStyle name="Percent 2 3 5 4 5" xfId="5123"/>
    <cellStyle name="Percent 2 3 5 4 5 2" xfId="14153"/>
    <cellStyle name="Percent 2 3 5 4 6" xfId="9671"/>
    <cellStyle name="Percent 2 3 5 5" xfId="828"/>
    <cellStyle name="Percent 2 3 5 5 2" xfId="2322"/>
    <cellStyle name="Percent 2 3 5 5 2 2" xfId="6804"/>
    <cellStyle name="Percent 2 3 5 5 2 2 2" xfId="15834"/>
    <cellStyle name="Percent 2 3 5 5 2 3" xfId="11352"/>
    <cellStyle name="Percent 2 3 5 5 3" xfId="3816"/>
    <cellStyle name="Percent 2 3 5 5 3 2" xfId="8298"/>
    <cellStyle name="Percent 2 3 5 5 3 2 2" xfId="17328"/>
    <cellStyle name="Percent 2 3 5 5 3 3" xfId="12846"/>
    <cellStyle name="Percent 2 3 5 5 4" xfId="5310"/>
    <cellStyle name="Percent 2 3 5 5 4 2" xfId="14340"/>
    <cellStyle name="Percent 2 3 5 5 5" xfId="9858"/>
    <cellStyle name="Percent 2 3 5 6" xfId="1577"/>
    <cellStyle name="Percent 2 3 5 6 2" xfId="6059"/>
    <cellStyle name="Percent 2 3 5 6 2 2" xfId="15089"/>
    <cellStyle name="Percent 2 3 5 6 3" xfId="10607"/>
    <cellStyle name="Percent 2 3 5 7" xfId="3071"/>
    <cellStyle name="Percent 2 3 5 7 2" xfId="7553"/>
    <cellStyle name="Percent 2 3 5 7 2 2" xfId="16583"/>
    <cellStyle name="Percent 2 3 5 7 3" xfId="12101"/>
    <cellStyle name="Percent 2 3 5 8" xfId="4565"/>
    <cellStyle name="Percent 2 3 5 8 2" xfId="13595"/>
    <cellStyle name="Percent 2 3 5 9" xfId="9113"/>
    <cellStyle name="Percent 2 3 6" xfId="115"/>
    <cellStyle name="Percent 2 3 6 2" xfId="301"/>
    <cellStyle name="Percent 2 3 6 2 2" xfId="1044"/>
    <cellStyle name="Percent 2 3 6 2 2 2" xfId="2538"/>
    <cellStyle name="Percent 2 3 6 2 2 2 2" xfId="7020"/>
    <cellStyle name="Percent 2 3 6 2 2 2 2 2" xfId="16050"/>
    <cellStyle name="Percent 2 3 6 2 2 2 3" xfId="11568"/>
    <cellStyle name="Percent 2 3 6 2 2 3" xfId="4032"/>
    <cellStyle name="Percent 2 3 6 2 2 3 2" xfId="8514"/>
    <cellStyle name="Percent 2 3 6 2 2 3 2 2" xfId="17544"/>
    <cellStyle name="Percent 2 3 6 2 2 3 3" xfId="13062"/>
    <cellStyle name="Percent 2 3 6 2 2 4" xfId="5526"/>
    <cellStyle name="Percent 2 3 6 2 2 4 2" xfId="14556"/>
    <cellStyle name="Percent 2 3 6 2 2 5" xfId="10074"/>
    <cellStyle name="Percent 2 3 6 2 3" xfId="1795"/>
    <cellStyle name="Percent 2 3 6 2 3 2" xfId="6277"/>
    <cellStyle name="Percent 2 3 6 2 3 2 2" xfId="15307"/>
    <cellStyle name="Percent 2 3 6 2 3 3" xfId="10825"/>
    <cellStyle name="Percent 2 3 6 2 4" xfId="3289"/>
    <cellStyle name="Percent 2 3 6 2 4 2" xfId="7771"/>
    <cellStyle name="Percent 2 3 6 2 4 2 2" xfId="16801"/>
    <cellStyle name="Percent 2 3 6 2 4 3" xfId="12319"/>
    <cellStyle name="Percent 2 3 6 2 5" xfId="4783"/>
    <cellStyle name="Percent 2 3 6 2 5 2" xfId="13813"/>
    <cellStyle name="Percent 2 3 6 2 6" xfId="9331"/>
    <cellStyle name="Percent 2 3 6 3" xfId="487"/>
    <cellStyle name="Percent 2 3 6 3 2" xfId="1234"/>
    <cellStyle name="Percent 2 3 6 3 2 2" xfId="2728"/>
    <cellStyle name="Percent 2 3 6 3 2 2 2" xfId="7210"/>
    <cellStyle name="Percent 2 3 6 3 2 2 2 2" xfId="16240"/>
    <cellStyle name="Percent 2 3 6 3 2 2 3" xfId="11758"/>
    <cellStyle name="Percent 2 3 6 3 2 3" xfId="4222"/>
    <cellStyle name="Percent 2 3 6 3 2 3 2" xfId="8704"/>
    <cellStyle name="Percent 2 3 6 3 2 3 2 2" xfId="17734"/>
    <cellStyle name="Percent 2 3 6 3 2 3 3" xfId="13252"/>
    <cellStyle name="Percent 2 3 6 3 2 4" xfId="5716"/>
    <cellStyle name="Percent 2 3 6 3 2 4 2" xfId="14746"/>
    <cellStyle name="Percent 2 3 6 3 2 5" xfId="10264"/>
    <cellStyle name="Percent 2 3 6 3 3" xfId="1981"/>
    <cellStyle name="Percent 2 3 6 3 3 2" xfId="6463"/>
    <cellStyle name="Percent 2 3 6 3 3 2 2" xfId="15493"/>
    <cellStyle name="Percent 2 3 6 3 3 3" xfId="11011"/>
    <cellStyle name="Percent 2 3 6 3 4" xfId="3475"/>
    <cellStyle name="Percent 2 3 6 3 4 2" xfId="7957"/>
    <cellStyle name="Percent 2 3 6 3 4 2 2" xfId="16987"/>
    <cellStyle name="Percent 2 3 6 3 4 3" xfId="12505"/>
    <cellStyle name="Percent 2 3 6 3 5" xfId="4969"/>
    <cellStyle name="Percent 2 3 6 3 5 2" xfId="13999"/>
    <cellStyle name="Percent 2 3 6 3 6" xfId="9517"/>
    <cellStyle name="Percent 2 3 6 4" xfId="673"/>
    <cellStyle name="Percent 2 3 6 4 2" xfId="1420"/>
    <cellStyle name="Percent 2 3 6 4 2 2" xfId="2914"/>
    <cellStyle name="Percent 2 3 6 4 2 2 2" xfId="7396"/>
    <cellStyle name="Percent 2 3 6 4 2 2 2 2" xfId="16426"/>
    <cellStyle name="Percent 2 3 6 4 2 2 3" xfId="11944"/>
    <cellStyle name="Percent 2 3 6 4 2 3" xfId="4408"/>
    <cellStyle name="Percent 2 3 6 4 2 3 2" xfId="8890"/>
    <cellStyle name="Percent 2 3 6 4 2 3 2 2" xfId="17920"/>
    <cellStyle name="Percent 2 3 6 4 2 3 3" xfId="13438"/>
    <cellStyle name="Percent 2 3 6 4 2 4" xfId="5902"/>
    <cellStyle name="Percent 2 3 6 4 2 4 2" xfId="14932"/>
    <cellStyle name="Percent 2 3 6 4 2 5" xfId="10450"/>
    <cellStyle name="Percent 2 3 6 4 3" xfId="2167"/>
    <cellStyle name="Percent 2 3 6 4 3 2" xfId="6649"/>
    <cellStyle name="Percent 2 3 6 4 3 2 2" xfId="15679"/>
    <cellStyle name="Percent 2 3 6 4 3 3" xfId="11197"/>
    <cellStyle name="Percent 2 3 6 4 4" xfId="3661"/>
    <cellStyle name="Percent 2 3 6 4 4 2" xfId="8143"/>
    <cellStyle name="Percent 2 3 6 4 4 2 2" xfId="17173"/>
    <cellStyle name="Percent 2 3 6 4 4 3" xfId="12691"/>
    <cellStyle name="Percent 2 3 6 4 5" xfId="5155"/>
    <cellStyle name="Percent 2 3 6 4 5 2" xfId="14185"/>
    <cellStyle name="Percent 2 3 6 4 6" xfId="9703"/>
    <cellStyle name="Percent 2 3 6 5" xfId="860"/>
    <cellStyle name="Percent 2 3 6 5 2" xfId="2354"/>
    <cellStyle name="Percent 2 3 6 5 2 2" xfId="6836"/>
    <cellStyle name="Percent 2 3 6 5 2 2 2" xfId="15866"/>
    <cellStyle name="Percent 2 3 6 5 2 3" xfId="11384"/>
    <cellStyle name="Percent 2 3 6 5 3" xfId="3848"/>
    <cellStyle name="Percent 2 3 6 5 3 2" xfId="8330"/>
    <cellStyle name="Percent 2 3 6 5 3 2 2" xfId="17360"/>
    <cellStyle name="Percent 2 3 6 5 3 3" xfId="12878"/>
    <cellStyle name="Percent 2 3 6 5 4" xfId="5342"/>
    <cellStyle name="Percent 2 3 6 5 4 2" xfId="14372"/>
    <cellStyle name="Percent 2 3 6 5 5" xfId="9890"/>
    <cellStyle name="Percent 2 3 6 6" xfId="1609"/>
    <cellStyle name="Percent 2 3 6 6 2" xfId="6091"/>
    <cellStyle name="Percent 2 3 6 6 2 2" xfId="15121"/>
    <cellStyle name="Percent 2 3 6 6 3" xfId="10639"/>
    <cellStyle name="Percent 2 3 6 7" xfId="3103"/>
    <cellStyle name="Percent 2 3 6 7 2" xfId="7585"/>
    <cellStyle name="Percent 2 3 6 7 2 2" xfId="16615"/>
    <cellStyle name="Percent 2 3 6 7 3" xfId="12133"/>
    <cellStyle name="Percent 2 3 6 8" xfId="4597"/>
    <cellStyle name="Percent 2 3 6 8 2" xfId="13627"/>
    <cellStyle name="Percent 2 3 6 9" xfId="9145"/>
    <cellStyle name="Percent 2 3 7" xfId="130"/>
    <cellStyle name="Percent 2 3 7 2" xfId="316"/>
    <cellStyle name="Percent 2 3 7 2 2" xfId="1059"/>
    <cellStyle name="Percent 2 3 7 2 2 2" xfId="2553"/>
    <cellStyle name="Percent 2 3 7 2 2 2 2" xfId="7035"/>
    <cellStyle name="Percent 2 3 7 2 2 2 2 2" xfId="16065"/>
    <cellStyle name="Percent 2 3 7 2 2 2 3" xfId="11583"/>
    <cellStyle name="Percent 2 3 7 2 2 3" xfId="4047"/>
    <cellStyle name="Percent 2 3 7 2 2 3 2" xfId="8529"/>
    <cellStyle name="Percent 2 3 7 2 2 3 2 2" xfId="17559"/>
    <cellStyle name="Percent 2 3 7 2 2 3 3" xfId="13077"/>
    <cellStyle name="Percent 2 3 7 2 2 4" xfId="5541"/>
    <cellStyle name="Percent 2 3 7 2 2 4 2" xfId="14571"/>
    <cellStyle name="Percent 2 3 7 2 2 5" xfId="10089"/>
    <cellStyle name="Percent 2 3 7 2 3" xfId="1810"/>
    <cellStyle name="Percent 2 3 7 2 3 2" xfId="6292"/>
    <cellStyle name="Percent 2 3 7 2 3 2 2" xfId="15322"/>
    <cellStyle name="Percent 2 3 7 2 3 3" xfId="10840"/>
    <cellStyle name="Percent 2 3 7 2 4" xfId="3304"/>
    <cellStyle name="Percent 2 3 7 2 4 2" xfId="7786"/>
    <cellStyle name="Percent 2 3 7 2 4 2 2" xfId="16816"/>
    <cellStyle name="Percent 2 3 7 2 4 3" xfId="12334"/>
    <cellStyle name="Percent 2 3 7 2 5" xfId="4798"/>
    <cellStyle name="Percent 2 3 7 2 5 2" xfId="13828"/>
    <cellStyle name="Percent 2 3 7 2 6" xfId="9346"/>
    <cellStyle name="Percent 2 3 7 3" xfId="502"/>
    <cellStyle name="Percent 2 3 7 3 2" xfId="1249"/>
    <cellStyle name="Percent 2 3 7 3 2 2" xfId="2743"/>
    <cellStyle name="Percent 2 3 7 3 2 2 2" xfId="7225"/>
    <cellStyle name="Percent 2 3 7 3 2 2 2 2" xfId="16255"/>
    <cellStyle name="Percent 2 3 7 3 2 2 3" xfId="11773"/>
    <cellStyle name="Percent 2 3 7 3 2 3" xfId="4237"/>
    <cellStyle name="Percent 2 3 7 3 2 3 2" xfId="8719"/>
    <cellStyle name="Percent 2 3 7 3 2 3 2 2" xfId="17749"/>
    <cellStyle name="Percent 2 3 7 3 2 3 3" xfId="13267"/>
    <cellStyle name="Percent 2 3 7 3 2 4" xfId="5731"/>
    <cellStyle name="Percent 2 3 7 3 2 4 2" xfId="14761"/>
    <cellStyle name="Percent 2 3 7 3 2 5" xfId="10279"/>
    <cellStyle name="Percent 2 3 7 3 3" xfId="1996"/>
    <cellStyle name="Percent 2 3 7 3 3 2" xfId="6478"/>
    <cellStyle name="Percent 2 3 7 3 3 2 2" xfId="15508"/>
    <cellStyle name="Percent 2 3 7 3 3 3" xfId="11026"/>
    <cellStyle name="Percent 2 3 7 3 4" xfId="3490"/>
    <cellStyle name="Percent 2 3 7 3 4 2" xfId="7972"/>
    <cellStyle name="Percent 2 3 7 3 4 2 2" xfId="17002"/>
    <cellStyle name="Percent 2 3 7 3 4 3" xfId="12520"/>
    <cellStyle name="Percent 2 3 7 3 5" xfId="4984"/>
    <cellStyle name="Percent 2 3 7 3 5 2" xfId="14014"/>
    <cellStyle name="Percent 2 3 7 3 6" xfId="9532"/>
    <cellStyle name="Percent 2 3 7 4" xfId="688"/>
    <cellStyle name="Percent 2 3 7 4 2" xfId="1435"/>
    <cellStyle name="Percent 2 3 7 4 2 2" xfId="2929"/>
    <cellStyle name="Percent 2 3 7 4 2 2 2" xfId="7411"/>
    <cellStyle name="Percent 2 3 7 4 2 2 2 2" xfId="16441"/>
    <cellStyle name="Percent 2 3 7 4 2 2 3" xfId="11959"/>
    <cellStyle name="Percent 2 3 7 4 2 3" xfId="4423"/>
    <cellStyle name="Percent 2 3 7 4 2 3 2" xfId="8905"/>
    <cellStyle name="Percent 2 3 7 4 2 3 2 2" xfId="17935"/>
    <cellStyle name="Percent 2 3 7 4 2 3 3" xfId="13453"/>
    <cellStyle name="Percent 2 3 7 4 2 4" xfId="5917"/>
    <cellStyle name="Percent 2 3 7 4 2 4 2" xfId="14947"/>
    <cellStyle name="Percent 2 3 7 4 2 5" xfId="10465"/>
    <cellStyle name="Percent 2 3 7 4 3" xfId="2182"/>
    <cellStyle name="Percent 2 3 7 4 3 2" xfId="6664"/>
    <cellStyle name="Percent 2 3 7 4 3 2 2" xfId="15694"/>
    <cellStyle name="Percent 2 3 7 4 3 3" xfId="11212"/>
    <cellStyle name="Percent 2 3 7 4 4" xfId="3676"/>
    <cellStyle name="Percent 2 3 7 4 4 2" xfId="8158"/>
    <cellStyle name="Percent 2 3 7 4 4 2 2" xfId="17188"/>
    <cellStyle name="Percent 2 3 7 4 4 3" xfId="12706"/>
    <cellStyle name="Percent 2 3 7 4 5" xfId="5170"/>
    <cellStyle name="Percent 2 3 7 4 5 2" xfId="14200"/>
    <cellStyle name="Percent 2 3 7 4 6" xfId="9718"/>
    <cellStyle name="Percent 2 3 7 5" xfId="875"/>
    <cellStyle name="Percent 2 3 7 5 2" xfId="2369"/>
    <cellStyle name="Percent 2 3 7 5 2 2" xfId="6851"/>
    <cellStyle name="Percent 2 3 7 5 2 2 2" xfId="15881"/>
    <cellStyle name="Percent 2 3 7 5 2 3" xfId="11399"/>
    <cellStyle name="Percent 2 3 7 5 3" xfId="3863"/>
    <cellStyle name="Percent 2 3 7 5 3 2" xfId="8345"/>
    <cellStyle name="Percent 2 3 7 5 3 2 2" xfId="17375"/>
    <cellStyle name="Percent 2 3 7 5 3 3" xfId="12893"/>
    <cellStyle name="Percent 2 3 7 5 4" xfId="5357"/>
    <cellStyle name="Percent 2 3 7 5 4 2" xfId="14387"/>
    <cellStyle name="Percent 2 3 7 5 5" xfId="9905"/>
    <cellStyle name="Percent 2 3 7 6" xfId="1624"/>
    <cellStyle name="Percent 2 3 7 6 2" xfId="6106"/>
    <cellStyle name="Percent 2 3 7 6 2 2" xfId="15136"/>
    <cellStyle name="Percent 2 3 7 6 3" xfId="10654"/>
    <cellStyle name="Percent 2 3 7 7" xfId="3118"/>
    <cellStyle name="Percent 2 3 7 7 2" xfId="7600"/>
    <cellStyle name="Percent 2 3 7 7 2 2" xfId="16630"/>
    <cellStyle name="Percent 2 3 7 7 3" xfId="12148"/>
    <cellStyle name="Percent 2 3 7 8" xfId="4612"/>
    <cellStyle name="Percent 2 3 7 8 2" xfId="13642"/>
    <cellStyle name="Percent 2 3 7 9" xfId="9160"/>
    <cellStyle name="Percent 2 3 8" xfId="153"/>
    <cellStyle name="Percent 2 3 8 2" xfId="339"/>
    <cellStyle name="Percent 2 3 8 2 2" xfId="1082"/>
    <cellStyle name="Percent 2 3 8 2 2 2" xfId="2576"/>
    <cellStyle name="Percent 2 3 8 2 2 2 2" xfId="7058"/>
    <cellStyle name="Percent 2 3 8 2 2 2 2 2" xfId="16088"/>
    <cellStyle name="Percent 2 3 8 2 2 2 3" xfId="11606"/>
    <cellStyle name="Percent 2 3 8 2 2 3" xfId="4070"/>
    <cellStyle name="Percent 2 3 8 2 2 3 2" xfId="8552"/>
    <cellStyle name="Percent 2 3 8 2 2 3 2 2" xfId="17582"/>
    <cellStyle name="Percent 2 3 8 2 2 3 3" xfId="13100"/>
    <cellStyle name="Percent 2 3 8 2 2 4" xfId="5564"/>
    <cellStyle name="Percent 2 3 8 2 2 4 2" xfId="14594"/>
    <cellStyle name="Percent 2 3 8 2 2 5" xfId="10112"/>
    <cellStyle name="Percent 2 3 8 2 3" xfId="1833"/>
    <cellStyle name="Percent 2 3 8 2 3 2" xfId="6315"/>
    <cellStyle name="Percent 2 3 8 2 3 2 2" xfId="15345"/>
    <cellStyle name="Percent 2 3 8 2 3 3" xfId="10863"/>
    <cellStyle name="Percent 2 3 8 2 4" xfId="3327"/>
    <cellStyle name="Percent 2 3 8 2 4 2" xfId="7809"/>
    <cellStyle name="Percent 2 3 8 2 4 2 2" xfId="16839"/>
    <cellStyle name="Percent 2 3 8 2 4 3" xfId="12357"/>
    <cellStyle name="Percent 2 3 8 2 5" xfId="4821"/>
    <cellStyle name="Percent 2 3 8 2 5 2" xfId="13851"/>
    <cellStyle name="Percent 2 3 8 2 6" xfId="9369"/>
    <cellStyle name="Percent 2 3 8 3" xfId="525"/>
    <cellStyle name="Percent 2 3 8 3 2" xfId="1272"/>
    <cellStyle name="Percent 2 3 8 3 2 2" xfId="2766"/>
    <cellStyle name="Percent 2 3 8 3 2 2 2" xfId="7248"/>
    <cellStyle name="Percent 2 3 8 3 2 2 2 2" xfId="16278"/>
    <cellStyle name="Percent 2 3 8 3 2 2 3" xfId="11796"/>
    <cellStyle name="Percent 2 3 8 3 2 3" xfId="4260"/>
    <cellStyle name="Percent 2 3 8 3 2 3 2" xfId="8742"/>
    <cellStyle name="Percent 2 3 8 3 2 3 2 2" xfId="17772"/>
    <cellStyle name="Percent 2 3 8 3 2 3 3" xfId="13290"/>
    <cellStyle name="Percent 2 3 8 3 2 4" xfId="5754"/>
    <cellStyle name="Percent 2 3 8 3 2 4 2" xfId="14784"/>
    <cellStyle name="Percent 2 3 8 3 2 5" xfId="10302"/>
    <cellStyle name="Percent 2 3 8 3 3" xfId="2019"/>
    <cellStyle name="Percent 2 3 8 3 3 2" xfId="6501"/>
    <cellStyle name="Percent 2 3 8 3 3 2 2" xfId="15531"/>
    <cellStyle name="Percent 2 3 8 3 3 3" xfId="11049"/>
    <cellStyle name="Percent 2 3 8 3 4" xfId="3513"/>
    <cellStyle name="Percent 2 3 8 3 4 2" xfId="7995"/>
    <cellStyle name="Percent 2 3 8 3 4 2 2" xfId="17025"/>
    <cellStyle name="Percent 2 3 8 3 4 3" xfId="12543"/>
    <cellStyle name="Percent 2 3 8 3 5" xfId="5007"/>
    <cellStyle name="Percent 2 3 8 3 5 2" xfId="14037"/>
    <cellStyle name="Percent 2 3 8 3 6" xfId="9555"/>
    <cellStyle name="Percent 2 3 8 4" xfId="711"/>
    <cellStyle name="Percent 2 3 8 4 2" xfId="1458"/>
    <cellStyle name="Percent 2 3 8 4 2 2" xfId="2952"/>
    <cellStyle name="Percent 2 3 8 4 2 2 2" xfId="7434"/>
    <cellStyle name="Percent 2 3 8 4 2 2 2 2" xfId="16464"/>
    <cellStyle name="Percent 2 3 8 4 2 2 3" xfId="11982"/>
    <cellStyle name="Percent 2 3 8 4 2 3" xfId="4446"/>
    <cellStyle name="Percent 2 3 8 4 2 3 2" xfId="8928"/>
    <cellStyle name="Percent 2 3 8 4 2 3 2 2" xfId="17958"/>
    <cellStyle name="Percent 2 3 8 4 2 3 3" xfId="13476"/>
    <cellStyle name="Percent 2 3 8 4 2 4" xfId="5940"/>
    <cellStyle name="Percent 2 3 8 4 2 4 2" xfId="14970"/>
    <cellStyle name="Percent 2 3 8 4 2 5" xfId="10488"/>
    <cellStyle name="Percent 2 3 8 4 3" xfId="2205"/>
    <cellStyle name="Percent 2 3 8 4 3 2" xfId="6687"/>
    <cellStyle name="Percent 2 3 8 4 3 2 2" xfId="15717"/>
    <cellStyle name="Percent 2 3 8 4 3 3" xfId="11235"/>
    <cellStyle name="Percent 2 3 8 4 4" xfId="3699"/>
    <cellStyle name="Percent 2 3 8 4 4 2" xfId="8181"/>
    <cellStyle name="Percent 2 3 8 4 4 2 2" xfId="17211"/>
    <cellStyle name="Percent 2 3 8 4 4 3" xfId="12729"/>
    <cellStyle name="Percent 2 3 8 4 5" xfId="5193"/>
    <cellStyle name="Percent 2 3 8 4 5 2" xfId="14223"/>
    <cellStyle name="Percent 2 3 8 4 6" xfId="9741"/>
    <cellStyle name="Percent 2 3 8 5" xfId="898"/>
    <cellStyle name="Percent 2 3 8 5 2" xfId="2392"/>
    <cellStyle name="Percent 2 3 8 5 2 2" xfId="6874"/>
    <cellStyle name="Percent 2 3 8 5 2 2 2" xfId="15904"/>
    <cellStyle name="Percent 2 3 8 5 2 3" xfId="11422"/>
    <cellStyle name="Percent 2 3 8 5 3" xfId="3886"/>
    <cellStyle name="Percent 2 3 8 5 3 2" xfId="8368"/>
    <cellStyle name="Percent 2 3 8 5 3 2 2" xfId="17398"/>
    <cellStyle name="Percent 2 3 8 5 3 3" xfId="12916"/>
    <cellStyle name="Percent 2 3 8 5 4" xfId="5380"/>
    <cellStyle name="Percent 2 3 8 5 4 2" xfId="14410"/>
    <cellStyle name="Percent 2 3 8 5 5" xfId="9928"/>
    <cellStyle name="Percent 2 3 8 6" xfId="1647"/>
    <cellStyle name="Percent 2 3 8 6 2" xfId="6129"/>
    <cellStyle name="Percent 2 3 8 6 2 2" xfId="15159"/>
    <cellStyle name="Percent 2 3 8 6 3" xfId="10677"/>
    <cellStyle name="Percent 2 3 8 7" xfId="3141"/>
    <cellStyle name="Percent 2 3 8 7 2" xfId="7623"/>
    <cellStyle name="Percent 2 3 8 7 2 2" xfId="16653"/>
    <cellStyle name="Percent 2 3 8 7 3" xfId="12171"/>
    <cellStyle name="Percent 2 3 8 8" xfId="4635"/>
    <cellStyle name="Percent 2 3 8 8 2" xfId="13665"/>
    <cellStyle name="Percent 2 3 8 9" xfId="9183"/>
    <cellStyle name="Percent 2 3 9" xfId="176"/>
    <cellStyle name="Percent 2 3 9 2" xfId="362"/>
    <cellStyle name="Percent 2 3 9 2 2" xfId="1105"/>
    <cellStyle name="Percent 2 3 9 2 2 2" xfId="2599"/>
    <cellStyle name="Percent 2 3 9 2 2 2 2" xfId="7081"/>
    <cellStyle name="Percent 2 3 9 2 2 2 2 2" xfId="16111"/>
    <cellStyle name="Percent 2 3 9 2 2 2 3" xfId="11629"/>
    <cellStyle name="Percent 2 3 9 2 2 3" xfId="4093"/>
    <cellStyle name="Percent 2 3 9 2 2 3 2" xfId="8575"/>
    <cellStyle name="Percent 2 3 9 2 2 3 2 2" xfId="17605"/>
    <cellStyle name="Percent 2 3 9 2 2 3 3" xfId="13123"/>
    <cellStyle name="Percent 2 3 9 2 2 4" xfId="5587"/>
    <cellStyle name="Percent 2 3 9 2 2 4 2" xfId="14617"/>
    <cellStyle name="Percent 2 3 9 2 2 5" xfId="10135"/>
    <cellStyle name="Percent 2 3 9 2 3" xfId="1856"/>
    <cellStyle name="Percent 2 3 9 2 3 2" xfId="6338"/>
    <cellStyle name="Percent 2 3 9 2 3 2 2" xfId="15368"/>
    <cellStyle name="Percent 2 3 9 2 3 3" xfId="10886"/>
    <cellStyle name="Percent 2 3 9 2 4" xfId="3350"/>
    <cellStyle name="Percent 2 3 9 2 4 2" xfId="7832"/>
    <cellStyle name="Percent 2 3 9 2 4 2 2" xfId="16862"/>
    <cellStyle name="Percent 2 3 9 2 4 3" xfId="12380"/>
    <cellStyle name="Percent 2 3 9 2 5" xfId="4844"/>
    <cellStyle name="Percent 2 3 9 2 5 2" xfId="13874"/>
    <cellStyle name="Percent 2 3 9 2 6" xfId="9392"/>
    <cellStyle name="Percent 2 3 9 3" xfId="548"/>
    <cellStyle name="Percent 2 3 9 3 2" xfId="1295"/>
    <cellStyle name="Percent 2 3 9 3 2 2" xfId="2789"/>
    <cellStyle name="Percent 2 3 9 3 2 2 2" xfId="7271"/>
    <cellStyle name="Percent 2 3 9 3 2 2 2 2" xfId="16301"/>
    <cellStyle name="Percent 2 3 9 3 2 2 3" xfId="11819"/>
    <cellStyle name="Percent 2 3 9 3 2 3" xfId="4283"/>
    <cellStyle name="Percent 2 3 9 3 2 3 2" xfId="8765"/>
    <cellStyle name="Percent 2 3 9 3 2 3 2 2" xfId="17795"/>
    <cellStyle name="Percent 2 3 9 3 2 3 3" xfId="13313"/>
    <cellStyle name="Percent 2 3 9 3 2 4" xfId="5777"/>
    <cellStyle name="Percent 2 3 9 3 2 4 2" xfId="14807"/>
    <cellStyle name="Percent 2 3 9 3 2 5" xfId="10325"/>
    <cellStyle name="Percent 2 3 9 3 3" xfId="2042"/>
    <cellStyle name="Percent 2 3 9 3 3 2" xfId="6524"/>
    <cellStyle name="Percent 2 3 9 3 3 2 2" xfId="15554"/>
    <cellStyle name="Percent 2 3 9 3 3 3" xfId="11072"/>
    <cellStyle name="Percent 2 3 9 3 4" xfId="3536"/>
    <cellStyle name="Percent 2 3 9 3 4 2" xfId="8018"/>
    <cellStyle name="Percent 2 3 9 3 4 2 2" xfId="17048"/>
    <cellStyle name="Percent 2 3 9 3 4 3" xfId="12566"/>
    <cellStyle name="Percent 2 3 9 3 5" xfId="5030"/>
    <cellStyle name="Percent 2 3 9 3 5 2" xfId="14060"/>
    <cellStyle name="Percent 2 3 9 3 6" xfId="9578"/>
    <cellStyle name="Percent 2 3 9 4" xfId="734"/>
    <cellStyle name="Percent 2 3 9 4 2" xfId="1481"/>
    <cellStyle name="Percent 2 3 9 4 2 2" xfId="2975"/>
    <cellStyle name="Percent 2 3 9 4 2 2 2" xfId="7457"/>
    <cellStyle name="Percent 2 3 9 4 2 2 2 2" xfId="16487"/>
    <cellStyle name="Percent 2 3 9 4 2 2 3" xfId="12005"/>
    <cellStyle name="Percent 2 3 9 4 2 3" xfId="4469"/>
    <cellStyle name="Percent 2 3 9 4 2 3 2" xfId="8951"/>
    <cellStyle name="Percent 2 3 9 4 2 3 2 2" xfId="17981"/>
    <cellStyle name="Percent 2 3 9 4 2 3 3" xfId="13499"/>
    <cellStyle name="Percent 2 3 9 4 2 4" xfId="5963"/>
    <cellStyle name="Percent 2 3 9 4 2 4 2" xfId="14993"/>
    <cellStyle name="Percent 2 3 9 4 2 5" xfId="10511"/>
    <cellStyle name="Percent 2 3 9 4 3" xfId="2228"/>
    <cellStyle name="Percent 2 3 9 4 3 2" xfId="6710"/>
    <cellStyle name="Percent 2 3 9 4 3 2 2" xfId="15740"/>
    <cellStyle name="Percent 2 3 9 4 3 3" xfId="11258"/>
    <cellStyle name="Percent 2 3 9 4 4" xfId="3722"/>
    <cellStyle name="Percent 2 3 9 4 4 2" xfId="8204"/>
    <cellStyle name="Percent 2 3 9 4 4 2 2" xfId="17234"/>
    <cellStyle name="Percent 2 3 9 4 4 3" xfId="12752"/>
    <cellStyle name="Percent 2 3 9 4 5" xfId="5216"/>
    <cellStyle name="Percent 2 3 9 4 5 2" xfId="14246"/>
    <cellStyle name="Percent 2 3 9 4 6" xfId="9764"/>
    <cellStyle name="Percent 2 3 9 5" xfId="921"/>
    <cellStyle name="Percent 2 3 9 5 2" xfId="2415"/>
    <cellStyle name="Percent 2 3 9 5 2 2" xfId="6897"/>
    <cellStyle name="Percent 2 3 9 5 2 2 2" xfId="15927"/>
    <cellStyle name="Percent 2 3 9 5 2 3" xfId="11445"/>
    <cellStyle name="Percent 2 3 9 5 3" xfId="3909"/>
    <cellStyle name="Percent 2 3 9 5 3 2" xfId="8391"/>
    <cellStyle name="Percent 2 3 9 5 3 2 2" xfId="17421"/>
    <cellStyle name="Percent 2 3 9 5 3 3" xfId="12939"/>
    <cellStyle name="Percent 2 3 9 5 4" xfId="5403"/>
    <cellStyle name="Percent 2 3 9 5 4 2" xfId="14433"/>
    <cellStyle name="Percent 2 3 9 5 5" xfId="9951"/>
    <cellStyle name="Percent 2 3 9 6" xfId="1670"/>
    <cellStyle name="Percent 2 3 9 6 2" xfId="6152"/>
    <cellStyle name="Percent 2 3 9 6 2 2" xfId="15182"/>
    <cellStyle name="Percent 2 3 9 6 3" xfId="10700"/>
    <cellStyle name="Percent 2 3 9 7" xfId="3164"/>
    <cellStyle name="Percent 2 3 9 7 2" xfId="7646"/>
    <cellStyle name="Percent 2 3 9 7 2 2" xfId="16676"/>
    <cellStyle name="Percent 2 3 9 7 3" xfId="12194"/>
    <cellStyle name="Percent 2 3 9 8" xfId="4658"/>
    <cellStyle name="Percent 2 3 9 8 2" xfId="13688"/>
    <cellStyle name="Percent 2 3 9 9" xfId="9206"/>
    <cellStyle name="Percent 2 4" xfId="18"/>
    <cellStyle name="Percent 2 4 10" xfId="390"/>
    <cellStyle name="Percent 2 4 10 2" xfId="1137"/>
    <cellStyle name="Percent 2 4 10 2 2" xfId="2631"/>
    <cellStyle name="Percent 2 4 10 2 2 2" xfId="7113"/>
    <cellStyle name="Percent 2 4 10 2 2 2 2" xfId="16143"/>
    <cellStyle name="Percent 2 4 10 2 2 3" xfId="11661"/>
    <cellStyle name="Percent 2 4 10 2 3" xfId="4125"/>
    <cellStyle name="Percent 2 4 10 2 3 2" xfId="8607"/>
    <cellStyle name="Percent 2 4 10 2 3 2 2" xfId="17637"/>
    <cellStyle name="Percent 2 4 10 2 3 3" xfId="13155"/>
    <cellStyle name="Percent 2 4 10 2 4" xfId="5619"/>
    <cellStyle name="Percent 2 4 10 2 4 2" xfId="14649"/>
    <cellStyle name="Percent 2 4 10 2 5" xfId="10167"/>
    <cellStyle name="Percent 2 4 10 3" xfId="1884"/>
    <cellStyle name="Percent 2 4 10 3 2" xfId="6366"/>
    <cellStyle name="Percent 2 4 10 3 2 2" xfId="15396"/>
    <cellStyle name="Percent 2 4 10 3 3" xfId="10914"/>
    <cellStyle name="Percent 2 4 10 4" xfId="3378"/>
    <cellStyle name="Percent 2 4 10 4 2" xfId="7860"/>
    <cellStyle name="Percent 2 4 10 4 2 2" xfId="16890"/>
    <cellStyle name="Percent 2 4 10 4 3" xfId="12408"/>
    <cellStyle name="Percent 2 4 10 5" xfId="4872"/>
    <cellStyle name="Percent 2 4 10 5 2" xfId="13902"/>
    <cellStyle name="Percent 2 4 10 6" xfId="9420"/>
    <cellStyle name="Percent 2 4 11" xfId="576"/>
    <cellStyle name="Percent 2 4 11 2" xfId="1323"/>
    <cellStyle name="Percent 2 4 11 2 2" xfId="2817"/>
    <cellStyle name="Percent 2 4 11 2 2 2" xfId="7299"/>
    <cellStyle name="Percent 2 4 11 2 2 2 2" xfId="16329"/>
    <cellStyle name="Percent 2 4 11 2 2 3" xfId="11847"/>
    <cellStyle name="Percent 2 4 11 2 3" xfId="4311"/>
    <cellStyle name="Percent 2 4 11 2 3 2" xfId="8793"/>
    <cellStyle name="Percent 2 4 11 2 3 2 2" xfId="17823"/>
    <cellStyle name="Percent 2 4 11 2 3 3" xfId="13341"/>
    <cellStyle name="Percent 2 4 11 2 4" xfId="5805"/>
    <cellStyle name="Percent 2 4 11 2 4 2" xfId="14835"/>
    <cellStyle name="Percent 2 4 11 2 5" xfId="10353"/>
    <cellStyle name="Percent 2 4 11 3" xfId="2070"/>
    <cellStyle name="Percent 2 4 11 3 2" xfId="6552"/>
    <cellStyle name="Percent 2 4 11 3 2 2" xfId="15582"/>
    <cellStyle name="Percent 2 4 11 3 3" xfId="11100"/>
    <cellStyle name="Percent 2 4 11 4" xfId="3564"/>
    <cellStyle name="Percent 2 4 11 4 2" xfId="8046"/>
    <cellStyle name="Percent 2 4 11 4 2 2" xfId="17076"/>
    <cellStyle name="Percent 2 4 11 4 3" xfId="12594"/>
    <cellStyle name="Percent 2 4 11 5" xfId="5058"/>
    <cellStyle name="Percent 2 4 11 5 2" xfId="14088"/>
    <cellStyle name="Percent 2 4 11 6" xfId="9606"/>
    <cellStyle name="Percent 2 4 12" xfId="763"/>
    <cellStyle name="Percent 2 4 12 2" xfId="2257"/>
    <cellStyle name="Percent 2 4 12 2 2" xfId="6739"/>
    <cellStyle name="Percent 2 4 12 2 2 2" xfId="15769"/>
    <cellStyle name="Percent 2 4 12 2 3" xfId="11287"/>
    <cellStyle name="Percent 2 4 12 3" xfId="3751"/>
    <cellStyle name="Percent 2 4 12 3 2" xfId="8233"/>
    <cellStyle name="Percent 2 4 12 3 2 2" xfId="17263"/>
    <cellStyle name="Percent 2 4 12 3 3" xfId="12781"/>
    <cellStyle name="Percent 2 4 12 4" xfId="5245"/>
    <cellStyle name="Percent 2 4 12 4 2" xfId="14275"/>
    <cellStyle name="Percent 2 4 12 5" xfId="9793"/>
    <cellStyle name="Percent 2 4 13" xfId="1512"/>
    <cellStyle name="Percent 2 4 13 2" xfId="5994"/>
    <cellStyle name="Percent 2 4 13 2 2" xfId="15024"/>
    <cellStyle name="Percent 2 4 13 3" xfId="10542"/>
    <cellStyle name="Percent 2 4 14" xfId="3006"/>
    <cellStyle name="Percent 2 4 14 2" xfId="7488"/>
    <cellStyle name="Percent 2 4 14 2 2" xfId="16518"/>
    <cellStyle name="Percent 2 4 14 3" xfId="12036"/>
    <cellStyle name="Percent 2 4 15" xfId="4500"/>
    <cellStyle name="Percent 2 4 15 2" xfId="13530"/>
    <cellStyle name="Percent 2 4 16" xfId="9048"/>
    <cellStyle name="Percent 2 4 2" xfId="41"/>
    <cellStyle name="Percent 2 4 2 2" xfId="227"/>
    <cellStyle name="Percent 2 4 2 2 2" xfId="972"/>
    <cellStyle name="Percent 2 4 2 2 2 2" xfId="2466"/>
    <cellStyle name="Percent 2 4 2 2 2 2 2" xfId="6948"/>
    <cellStyle name="Percent 2 4 2 2 2 2 2 2" xfId="15978"/>
    <cellStyle name="Percent 2 4 2 2 2 2 3" xfId="11496"/>
    <cellStyle name="Percent 2 4 2 2 2 3" xfId="3960"/>
    <cellStyle name="Percent 2 4 2 2 2 3 2" xfId="8442"/>
    <cellStyle name="Percent 2 4 2 2 2 3 2 2" xfId="17472"/>
    <cellStyle name="Percent 2 4 2 2 2 3 3" xfId="12990"/>
    <cellStyle name="Percent 2 4 2 2 2 4" xfId="5454"/>
    <cellStyle name="Percent 2 4 2 2 2 4 2" xfId="14484"/>
    <cellStyle name="Percent 2 4 2 2 2 5" xfId="10002"/>
    <cellStyle name="Percent 2 4 2 2 3" xfId="1721"/>
    <cellStyle name="Percent 2 4 2 2 3 2" xfId="6203"/>
    <cellStyle name="Percent 2 4 2 2 3 2 2" xfId="15233"/>
    <cellStyle name="Percent 2 4 2 2 3 3" xfId="10751"/>
    <cellStyle name="Percent 2 4 2 2 4" xfId="3215"/>
    <cellStyle name="Percent 2 4 2 2 4 2" xfId="7697"/>
    <cellStyle name="Percent 2 4 2 2 4 2 2" xfId="16727"/>
    <cellStyle name="Percent 2 4 2 2 4 3" xfId="12245"/>
    <cellStyle name="Percent 2 4 2 2 5" xfId="4709"/>
    <cellStyle name="Percent 2 4 2 2 5 2" xfId="13739"/>
    <cellStyle name="Percent 2 4 2 2 6" xfId="9257"/>
    <cellStyle name="Percent 2 4 2 3" xfId="413"/>
    <cellStyle name="Percent 2 4 2 3 2" xfId="1160"/>
    <cellStyle name="Percent 2 4 2 3 2 2" xfId="2654"/>
    <cellStyle name="Percent 2 4 2 3 2 2 2" xfId="7136"/>
    <cellStyle name="Percent 2 4 2 3 2 2 2 2" xfId="16166"/>
    <cellStyle name="Percent 2 4 2 3 2 2 3" xfId="11684"/>
    <cellStyle name="Percent 2 4 2 3 2 3" xfId="4148"/>
    <cellStyle name="Percent 2 4 2 3 2 3 2" xfId="8630"/>
    <cellStyle name="Percent 2 4 2 3 2 3 2 2" xfId="17660"/>
    <cellStyle name="Percent 2 4 2 3 2 3 3" xfId="13178"/>
    <cellStyle name="Percent 2 4 2 3 2 4" xfId="5642"/>
    <cellStyle name="Percent 2 4 2 3 2 4 2" xfId="14672"/>
    <cellStyle name="Percent 2 4 2 3 2 5" xfId="10190"/>
    <cellStyle name="Percent 2 4 2 3 3" xfId="1907"/>
    <cellStyle name="Percent 2 4 2 3 3 2" xfId="6389"/>
    <cellStyle name="Percent 2 4 2 3 3 2 2" xfId="15419"/>
    <cellStyle name="Percent 2 4 2 3 3 3" xfId="10937"/>
    <cellStyle name="Percent 2 4 2 3 4" xfId="3401"/>
    <cellStyle name="Percent 2 4 2 3 4 2" xfId="7883"/>
    <cellStyle name="Percent 2 4 2 3 4 2 2" xfId="16913"/>
    <cellStyle name="Percent 2 4 2 3 4 3" xfId="12431"/>
    <cellStyle name="Percent 2 4 2 3 5" xfId="4895"/>
    <cellStyle name="Percent 2 4 2 3 5 2" xfId="13925"/>
    <cellStyle name="Percent 2 4 2 3 6" xfId="9443"/>
    <cellStyle name="Percent 2 4 2 4" xfId="599"/>
    <cellStyle name="Percent 2 4 2 4 2" xfId="1346"/>
    <cellStyle name="Percent 2 4 2 4 2 2" xfId="2840"/>
    <cellStyle name="Percent 2 4 2 4 2 2 2" xfId="7322"/>
    <cellStyle name="Percent 2 4 2 4 2 2 2 2" xfId="16352"/>
    <cellStyle name="Percent 2 4 2 4 2 2 3" xfId="11870"/>
    <cellStyle name="Percent 2 4 2 4 2 3" xfId="4334"/>
    <cellStyle name="Percent 2 4 2 4 2 3 2" xfId="8816"/>
    <cellStyle name="Percent 2 4 2 4 2 3 2 2" xfId="17846"/>
    <cellStyle name="Percent 2 4 2 4 2 3 3" xfId="13364"/>
    <cellStyle name="Percent 2 4 2 4 2 4" xfId="5828"/>
    <cellStyle name="Percent 2 4 2 4 2 4 2" xfId="14858"/>
    <cellStyle name="Percent 2 4 2 4 2 5" xfId="10376"/>
    <cellStyle name="Percent 2 4 2 4 3" xfId="2093"/>
    <cellStyle name="Percent 2 4 2 4 3 2" xfId="6575"/>
    <cellStyle name="Percent 2 4 2 4 3 2 2" xfId="15605"/>
    <cellStyle name="Percent 2 4 2 4 3 3" xfId="11123"/>
    <cellStyle name="Percent 2 4 2 4 4" xfId="3587"/>
    <cellStyle name="Percent 2 4 2 4 4 2" xfId="8069"/>
    <cellStyle name="Percent 2 4 2 4 4 2 2" xfId="17099"/>
    <cellStyle name="Percent 2 4 2 4 4 3" xfId="12617"/>
    <cellStyle name="Percent 2 4 2 4 5" xfId="5081"/>
    <cellStyle name="Percent 2 4 2 4 5 2" xfId="14111"/>
    <cellStyle name="Percent 2 4 2 4 6" xfId="9629"/>
    <cellStyle name="Percent 2 4 2 5" xfId="786"/>
    <cellStyle name="Percent 2 4 2 5 2" xfId="2280"/>
    <cellStyle name="Percent 2 4 2 5 2 2" xfId="6762"/>
    <cellStyle name="Percent 2 4 2 5 2 2 2" xfId="15792"/>
    <cellStyle name="Percent 2 4 2 5 2 3" xfId="11310"/>
    <cellStyle name="Percent 2 4 2 5 3" xfId="3774"/>
    <cellStyle name="Percent 2 4 2 5 3 2" xfId="8256"/>
    <cellStyle name="Percent 2 4 2 5 3 2 2" xfId="17286"/>
    <cellStyle name="Percent 2 4 2 5 3 3" xfId="12804"/>
    <cellStyle name="Percent 2 4 2 5 4" xfId="5268"/>
    <cellStyle name="Percent 2 4 2 5 4 2" xfId="14298"/>
    <cellStyle name="Percent 2 4 2 5 5" xfId="9816"/>
    <cellStyle name="Percent 2 4 2 6" xfId="1535"/>
    <cellStyle name="Percent 2 4 2 6 2" xfId="6017"/>
    <cellStyle name="Percent 2 4 2 6 2 2" xfId="15047"/>
    <cellStyle name="Percent 2 4 2 6 3" xfId="10565"/>
    <cellStyle name="Percent 2 4 2 7" xfId="3029"/>
    <cellStyle name="Percent 2 4 2 7 2" xfId="7511"/>
    <cellStyle name="Percent 2 4 2 7 2 2" xfId="16541"/>
    <cellStyle name="Percent 2 4 2 7 3" xfId="12059"/>
    <cellStyle name="Percent 2 4 2 8" xfId="4523"/>
    <cellStyle name="Percent 2 4 2 8 2" xfId="13553"/>
    <cellStyle name="Percent 2 4 2 9" xfId="9071"/>
    <cellStyle name="Percent 2 4 3" xfId="64"/>
    <cellStyle name="Percent 2 4 3 2" xfId="250"/>
    <cellStyle name="Percent 2 4 3 2 2" xfId="995"/>
    <cellStyle name="Percent 2 4 3 2 2 2" xfId="2489"/>
    <cellStyle name="Percent 2 4 3 2 2 2 2" xfId="6971"/>
    <cellStyle name="Percent 2 4 3 2 2 2 2 2" xfId="16001"/>
    <cellStyle name="Percent 2 4 3 2 2 2 3" xfId="11519"/>
    <cellStyle name="Percent 2 4 3 2 2 3" xfId="3983"/>
    <cellStyle name="Percent 2 4 3 2 2 3 2" xfId="8465"/>
    <cellStyle name="Percent 2 4 3 2 2 3 2 2" xfId="17495"/>
    <cellStyle name="Percent 2 4 3 2 2 3 3" xfId="13013"/>
    <cellStyle name="Percent 2 4 3 2 2 4" xfId="5477"/>
    <cellStyle name="Percent 2 4 3 2 2 4 2" xfId="14507"/>
    <cellStyle name="Percent 2 4 3 2 2 5" xfId="10025"/>
    <cellStyle name="Percent 2 4 3 2 3" xfId="1744"/>
    <cellStyle name="Percent 2 4 3 2 3 2" xfId="6226"/>
    <cellStyle name="Percent 2 4 3 2 3 2 2" xfId="15256"/>
    <cellStyle name="Percent 2 4 3 2 3 3" xfId="10774"/>
    <cellStyle name="Percent 2 4 3 2 4" xfId="3238"/>
    <cellStyle name="Percent 2 4 3 2 4 2" xfId="7720"/>
    <cellStyle name="Percent 2 4 3 2 4 2 2" xfId="16750"/>
    <cellStyle name="Percent 2 4 3 2 4 3" xfId="12268"/>
    <cellStyle name="Percent 2 4 3 2 5" xfId="4732"/>
    <cellStyle name="Percent 2 4 3 2 5 2" xfId="13762"/>
    <cellStyle name="Percent 2 4 3 2 6" xfId="9280"/>
    <cellStyle name="Percent 2 4 3 3" xfId="436"/>
    <cellStyle name="Percent 2 4 3 3 2" xfId="1183"/>
    <cellStyle name="Percent 2 4 3 3 2 2" xfId="2677"/>
    <cellStyle name="Percent 2 4 3 3 2 2 2" xfId="7159"/>
    <cellStyle name="Percent 2 4 3 3 2 2 2 2" xfId="16189"/>
    <cellStyle name="Percent 2 4 3 3 2 2 3" xfId="11707"/>
    <cellStyle name="Percent 2 4 3 3 2 3" xfId="4171"/>
    <cellStyle name="Percent 2 4 3 3 2 3 2" xfId="8653"/>
    <cellStyle name="Percent 2 4 3 3 2 3 2 2" xfId="17683"/>
    <cellStyle name="Percent 2 4 3 3 2 3 3" xfId="13201"/>
    <cellStyle name="Percent 2 4 3 3 2 4" xfId="5665"/>
    <cellStyle name="Percent 2 4 3 3 2 4 2" xfId="14695"/>
    <cellStyle name="Percent 2 4 3 3 2 5" xfId="10213"/>
    <cellStyle name="Percent 2 4 3 3 3" xfId="1930"/>
    <cellStyle name="Percent 2 4 3 3 3 2" xfId="6412"/>
    <cellStyle name="Percent 2 4 3 3 3 2 2" xfId="15442"/>
    <cellStyle name="Percent 2 4 3 3 3 3" xfId="10960"/>
    <cellStyle name="Percent 2 4 3 3 4" xfId="3424"/>
    <cellStyle name="Percent 2 4 3 3 4 2" xfId="7906"/>
    <cellStyle name="Percent 2 4 3 3 4 2 2" xfId="16936"/>
    <cellStyle name="Percent 2 4 3 3 4 3" xfId="12454"/>
    <cellStyle name="Percent 2 4 3 3 5" xfId="4918"/>
    <cellStyle name="Percent 2 4 3 3 5 2" xfId="13948"/>
    <cellStyle name="Percent 2 4 3 3 6" xfId="9466"/>
    <cellStyle name="Percent 2 4 3 4" xfId="622"/>
    <cellStyle name="Percent 2 4 3 4 2" xfId="1369"/>
    <cellStyle name="Percent 2 4 3 4 2 2" xfId="2863"/>
    <cellStyle name="Percent 2 4 3 4 2 2 2" xfId="7345"/>
    <cellStyle name="Percent 2 4 3 4 2 2 2 2" xfId="16375"/>
    <cellStyle name="Percent 2 4 3 4 2 2 3" xfId="11893"/>
    <cellStyle name="Percent 2 4 3 4 2 3" xfId="4357"/>
    <cellStyle name="Percent 2 4 3 4 2 3 2" xfId="8839"/>
    <cellStyle name="Percent 2 4 3 4 2 3 2 2" xfId="17869"/>
    <cellStyle name="Percent 2 4 3 4 2 3 3" xfId="13387"/>
    <cellStyle name="Percent 2 4 3 4 2 4" xfId="5851"/>
    <cellStyle name="Percent 2 4 3 4 2 4 2" xfId="14881"/>
    <cellStyle name="Percent 2 4 3 4 2 5" xfId="10399"/>
    <cellStyle name="Percent 2 4 3 4 3" xfId="2116"/>
    <cellStyle name="Percent 2 4 3 4 3 2" xfId="6598"/>
    <cellStyle name="Percent 2 4 3 4 3 2 2" xfId="15628"/>
    <cellStyle name="Percent 2 4 3 4 3 3" xfId="11146"/>
    <cellStyle name="Percent 2 4 3 4 4" xfId="3610"/>
    <cellStyle name="Percent 2 4 3 4 4 2" xfId="8092"/>
    <cellStyle name="Percent 2 4 3 4 4 2 2" xfId="17122"/>
    <cellStyle name="Percent 2 4 3 4 4 3" xfId="12640"/>
    <cellStyle name="Percent 2 4 3 4 5" xfId="5104"/>
    <cellStyle name="Percent 2 4 3 4 5 2" xfId="14134"/>
    <cellStyle name="Percent 2 4 3 4 6" xfId="9652"/>
    <cellStyle name="Percent 2 4 3 5" xfId="809"/>
    <cellStyle name="Percent 2 4 3 5 2" xfId="2303"/>
    <cellStyle name="Percent 2 4 3 5 2 2" xfId="6785"/>
    <cellStyle name="Percent 2 4 3 5 2 2 2" xfId="15815"/>
    <cellStyle name="Percent 2 4 3 5 2 3" xfId="11333"/>
    <cellStyle name="Percent 2 4 3 5 3" xfId="3797"/>
    <cellStyle name="Percent 2 4 3 5 3 2" xfId="8279"/>
    <cellStyle name="Percent 2 4 3 5 3 2 2" xfId="17309"/>
    <cellStyle name="Percent 2 4 3 5 3 3" xfId="12827"/>
    <cellStyle name="Percent 2 4 3 5 4" xfId="5291"/>
    <cellStyle name="Percent 2 4 3 5 4 2" xfId="14321"/>
    <cellStyle name="Percent 2 4 3 5 5" xfId="9839"/>
    <cellStyle name="Percent 2 4 3 6" xfId="1558"/>
    <cellStyle name="Percent 2 4 3 6 2" xfId="6040"/>
    <cellStyle name="Percent 2 4 3 6 2 2" xfId="15070"/>
    <cellStyle name="Percent 2 4 3 6 3" xfId="10588"/>
    <cellStyle name="Percent 2 4 3 7" xfId="3052"/>
    <cellStyle name="Percent 2 4 3 7 2" xfId="7534"/>
    <cellStyle name="Percent 2 4 3 7 2 2" xfId="16564"/>
    <cellStyle name="Percent 2 4 3 7 3" xfId="12082"/>
    <cellStyle name="Percent 2 4 3 8" xfId="4546"/>
    <cellStyle name="Percent 2 4 3 8 2" xfId="13576"/>
    <cellStyle name="Percent 2 4 3 9" xfId="9094"/>
    <cellStyle name="Percent 2 4 4" xfId="88"/>
    <cellStyle name="Percent 2 4 4 2" xfId="274"/>
    <cellStyle name="Percent 2 4 4 2 2" xfId="1018"/>
    <cellStyle name="Percent 2 4 4 2 2 2" xfId="2512"/>
    <cellStyle name="Percent 2 4 4 2 2 2 2" xfId="6994"/>
    <cellStyle name="Percent 2 4 4 2 2 2 2 2" xfId="16024"/>
    <cellStyle name="Percent 2 4 4 2 2 2 3" xfId="11542"/>
    <cellStyle name="Percent 2 4 4 2 2 3" xfId="4006"/>
    <cellStyle name="Percent 2 4 4 2 2 3 2" xfId="8488"/>
    <cellStyle name="Percent 2 4 4 2 2 3 2 2" xfId="17518"/>
    <cellStyle name="Percent 2 4 4 2 2 3 3" xfId="13036"/>
    <cellStyle name="Percent 2 4 4 2 2 4" xfId="5500"/>
    <cellStyle name="Percent 2 4 4 2 2 4 2" xfId="14530"/>
    <cellStyle name="Percent 2 4 4 2 2 5" xfId="10048"/>
    <cellStyle name="Percent 2 4 4 2 3" xfId="1768"/>
    <cellStyle name="Percent 2 4 4 2 3 2" xfId="6250"/>
    <cellStyle name="Percent 2 4 4 2 3 2 2" xfId="15280"/>
    <cellStyle name="Percent 2 4 4 2 3 3" xfId="10798"/>
    <cellStyle name="Percent 2 4 4 2 4" xfId="3262"/>
    <cellStyle name="Percent 2 4 4 2 4 2" xfId="7744"/>
    <cellStyle name="Percent 2 4 4 2 4 2 2" xfId="16774"/>
    <cellStyle name="Percent 2 4 4 2 4 3" xfId="12292"/>
    <cellStyle name="Percent 2 4 4 2 5" xfId="4756"/>
    <cellStyle name="Percent 2 4 4 2 5 2" xfId="13786"/>
    <cellStyle name="Percent 2 4 4 2 6" xfId="9304"/>
    <cellStyle name="Percent 2 4 4 3" xfId="460"/>
    <cellStyle name="Percent 2 4 4 3 2" xfId="1207"/>
    <cellStyle name="Percent 2 4 4 3 2 2" xfId="2701"/>
    <cellStyle name="Percent 2 4 4 3 2 2 2" xfId="7183"/>
    <cellStyle name="Percent 2 4 4 3 2 2 2 2" xfId="16213"/>
    <cellStyle name="Percent 2 4 4 3 2 2 3" xfId="11731"/>
    <cellStyle name="Percent 2 4 4 3 2 3" xfId="4195"/>
    <cellStyle name="Percent 2 4 4 3 2 3 2" xfId="8677"/>
    <cellStyle name="Percent 2 4 4 3 2 3 2 2" xfId="17707"/>
    <cellStyle name="Percent 2 4 4 3 2 3 3" xfId="13225"/>
    <cellStyle name="Percent 2 4 4 3 2 4" xfId="5689"/>
    <cellStyle name="Percent 2 4 4 3 2 4 2" xfId="14719"/>
    <cellStyle name="Percent 2 4 4 3 2 5" xfId="10237"/>
    <cellStyle name="Percent 2 4 4 3 3" xfId="1954"/>
    <cellStyle name="Percent 2 4 4 3 3 2" xfId="6436"/>
    <cellStyle name="Percent 2 4 4 3 3 2 2" xfId="15466"/>
    <cellStyle name="Percent 2 4 4 3 3 3" xfId="10984"/>
    <cellStyle name="Percent 2 4 4 3 4" xfId="3448"/>
    <cellStyle name="Percent 2 4 4 3 4 2" xfId="7930"/>
    <cellStyle name="Percent 2 4 4 3 4 2 2" xfId="16960"/>
    <cellStyle name="Percent 2 4 4 3 4 3" xfId="12478"/>
    <cellStyle name="Percent 2 4 4 3 5" xfId="4942"/>
    <cellStyle name="Percent 2 4 4 3 5 2" xfId="13972"/>
    <cellStyle name="Percent 2 4 4 3 6" xfId="9490"/>
    <cellStyle name="Percent 2 4 4 4" xfId="646"/>
    <cellStyle name="Percent 2 4 4 4 2" xfId="1393"/>
    <cellStyle name="Percent 2 4 4 4 2 2" xfId="2887"/>
    <cellStyle name="Percent 2 4 4 4 2 2 2" xfId="7369"/>
    <cellStyle name="Percent 2 4 4 4 2 2 2 2" xfId="16399"/>
    <cellStyle name="Percent 2 4 4 4 2 2 3" xfId="11917"/>
    <cellStyle name="Percent 2 4 4 4 2 3" xfId="4381"/>
    <cellStyle name="Percent 2 4 4 4 2 3 2" xfId="8863"/>
    <cellStyle name="Percent 2 4 4 4 2 3 2 2" xfId="17893"/>
    <cellStyle name="Percent 2 4 4 4 2 3 3" xfId="13411"/>
    <cellStyle name="Percent 2 4 4 4 2 4" xfId="5875"/>
    <cellStyle name="Percent 2 4 4 4 2 4 2" xfId="14905"/>
    <cellStyle name="Percent 2 4 4 4 2 5" xfId="10423"/>
    <cellStyle name="Percent 2 4 4 4 3" xfId="2140"/>
    <cellStyle name="Percent 2 4 4 4 3 2" xfId="6622"/>
    <cellStyle name="Percent 2 4 4 4 3 2 2" xfId="15652"/>
    <cellStyle name="Percent 2 4 4 4 3 3" xfId="11170"/>
    <cellStyle name="Percent 2 4 4 4 4" xfId="3634"/>
    <cellStyle name="Percent 2 4 4 4 4 2" xfId="8116"/>
    <cellStyle name="Percent 2 4 4 4 4 2 2" xfId="17146"/>
    <cellStyle name="Percent 2 4 4 4 4 3" xfId="12664"/>
    <cellStyle name="Percent 2 4 4 4 5" xfId="5128"/>
    <cellStyle name="Percent 2 4 4 4 5 2" xfId="14158"/>
    <cellStyle name="Percent 2 4 4 4 6" xfId="9676"/>
    <cellStyle name="Percent 2 4 4 5" xfId="833"/>
    <cellStyle name="Percent 2 4 4 5 2" xfId="2327"/>
    <cellStyle name="Percent 2 4 4 5 2 2" xfId="6809"/>
    <cellStyle name="Percent 2 4 4 5 2 2 2" xfId="15839"/>
    <cellStyle name="Percent 2 4 4 5 2 3" xfId="11357"/>
    <cellStyle name="Percent 2 4 4 5 3" xfId="3821"/>
    <cellStyle name="Percent 2 4 4 5 3 2" xfId="8303"/>
    <cellStyle name="Percent 2 4 4 5 3 2 2" xfId="17333"/>
    <cellStyle name="Percent 2 4 4 5 3 3" xfId="12851"/>
    <cellStyle name="Percent 2 4 4 5 4" xfId="5315"/>
    <cellStyle name="Percent 2 4 4 5 4 2" xfId="14345"/>
    <cellStyle name="Percent 2 4 4 5 5" xfId="9863"/>
    <cellStyle name="Percent 2 4 4 6" xfId="1582"/>
    <cellStyle name="Percent 2 4 4 6 2" xfId="6064"/>
    <cellStyle name="Percent 2 4 4 6 2 2" xfId="15094"/>
    <cellStyle name="Percent 2 4 4 6 3" xfId="10612"/>
    <cellStyle name="Percent 2 4 4 7" xfId="3076"/>
    <cellStyle name="Percent 2 4 4 7 2" xfId="7558"/>
    <cellStyle name="Percent 2 4 4 7 2 2" xfId="16588"/>
    <cellStyle name="Percent 2 4 4 7 3" xfId="12106"/>
    <cellStyle name="Percent 2 4 4 8" xfId="4570"/>
    <cellStyle name="Percent 2 4 4 8 2" xfId="13600"/>
    <cellStyle name="Percent 2 4 4 9" xfId="9118"/>
    <cellStyle name="Percent 2 4 5" xfId="117"/>
    <cellStyle name="Percent 2 4 5 2" xfId="303"/>
    <cellStyle name="Percent 2 4 5 2 2" xfId="1046"/>
    <cellStyle name="Percent 2 4 5 2 2 2" xfId="2540"/>
    <cellStyle name="Percent 2 4 5 2 2 2 2" xfId="7022"/>
    <cellStyle name="Percent 2 4 5 2 2 2 2 2" xfId="16052"/>
    <cellStyle name="Percent 2 4 5 2 2 2 3" xfId="11570"/>
    <cellStyle name="Percent 2 4 5 2 2 3" xfId="4034"/>
    <cellStyle name="Percent 2 4 5 2 2 3 2" xfId="8516"/>
    <cellStyle name="Percent 2 4 5 2 2 3 2 2" xfId="17546"/>
    <cellStyle name="Percent 2 4 5 2 2 3 3" xfId="13064"/>
    <cellStyle name="Percent 2 4 5 2 2 4" xfId="5528"/>
    <cellStyle name="Percent 2 4 5 2 2 4 2" xfId="14558"/>
    <cellStyle name="Percent 2 4 5 2 2 5" xfId="10076"/>
    <cellStyle name="Percent 2 4 5 2 3" xfId="1797"/>
    <cellStyle name="Percent 2 4 5 2 3 2" xfId="6279"/>
    <cellStyle name="Percent 2 4 5 2 3 2 2" xfId="15309"/>
    <cellStyle name="Percent 2 4 5 2 3 3" xfId="10827"/>
    <cellStyle name="Percent 2 4 5 2 4" xfId="3291"/>
    <cellStyle name="Percent 2 4 5 2 4 2" xfId="7773"/>
    <cellStyle name="Percent 2 4 5 2 4 2 2" xfId="16803"/>
    <cellStyle name="Percent 2 4 5 2 4 3" xfId="12321"/>
    <cellStyle name="Percent 2 4 5 2 5" xfId="4785"/>
    <cellStyle name="Percent 2 4 5 2 5 2" xfId="13815"/>
    <cellStyle name="Percent 2 4 5 2 6" xfId="9333"/>
    <cellStyle name="Percent 2 4 5 3" xfId="489"/>
    <cellStyle name="Percent 2 4 5 3 2" xfId="1236"/>
    <cellStyle name="Percent 2 4 5 3 2 2" xfId="2730"/>
    <cellStyle name="Percent 2 4 5 3 2 2 2" xfId="7212"/>
    <cellStyle name="Percent 2 4 5 3 2 2 2 2" xfId="16242"/>
    <cellStyle name="Percent 2 4 5 3 2 2 3" xfId="11760"/>
    <cellStyle name="Percent 2 4 5 3 2 3" xfId="4224"/>
    <cellStyle name="Percent 2 4 5 3 2 3 2" xfId="8706"/>
    <cellStyle name="Percent 2 4 5 3 2 3 2 2" xfId="17736"/>
    <cellStyle name="Percent 2 4 5 3 2 3 3" xfId="13254"/>
    <cellStyle name="Percent 2 4 5 3 2 4" xfId="5718"/>
    <cellStyle name="Percent 2 4 5 3 2 4 2" xfId="14748"/>
    <cellStyle name="Percent 2 4 5 3 2 5" xfId="10266"/>
    <cellStyle name="Percent 2 4 5 3 3" xfId="1983"/>
    <cellStyle name="Percent 2 4 5 3 3 2" xfId="6465"/>
    <cellStyle name="Percent 2 4 5 3 3 2 2" xfId="15495"/>
    <cellStyle name="Percent 2 4 5 3 3 3" xfId="11013"/>
    <cellStyle name="Percent 2 4 5 3 4" xfId="3477"/>
    <cellStyle name="Percent 2 4 5 3 4 2" xfId="7959"/>
    <cellStyle name="Percent 2 4 5 3 4 2 2" xfId="16989"/>
    <cellStyle name="Percent 2 4 5 3 4 3" xfId="12507"/>
    <cellStyle name="Percent 2 4 5 3 5" xfId="4971"/>
    <cellStyle name="Percent 2 4 5 3 5 2" xfId="14001"/>
    <cellStyle name="Percent 2 4 5 3 6" xfId="9519"/>
    <cellStyle name="Percent 2 4 5 4" xfId="675"/>
    <cellStyle name="Percent 2 4 5 4 2" xfId="1422"/>
    <cellStyle name="Percent 2 4 5 4 2 2" xfId="2916"/>
    <cellStyle name="Percent 2 4 5 4 2 2 2" xfId="7398"/>
    <cellStyle name="Percent 2 4 5 4 2 2 2 2" xfId="16428"/>
    <cellStyle name="Percent 2 4 5 4 2 2 3" xfId="11946"/>
    <cellStyle name="Percent 2 4 5 4 2 3" xfId="4410"/>
    <cellStyle name="Percent 2 4 5 4 2 3 2" xfId="8892"/>
    <cellStyle name="Percent 2 4 5 4 2 3 2 2" xfId="17922"/>
    <cellStyle name="Percent 2 4 5 4 2 3 3" xfId="13440"/>
    <cellStyle name="Percent 2 4 5 4 2 4" xfId="5904"/>
    <cellStyle name="Percent 2 4 5 4 2 4 2" xfId="14934"/>
    <cellStyle name="Percent 2 4 5 4 2 5" xfId="10452"/>
    <cellStyle name="Percent 2 4 5 4 3" xfId="2169"/>
    <cellStyle name="Percent 2 4 5 4 3 2" xfId="6651"/>
    <cellStyle name="Percent 2 4 5 4 3 2 2" xfId="15681"/>
    <cellStyle name="Percent 2 4 5 4 3 3" xfId="11199"/>
    <cellStyle name="Percent 2 4 5 4 4" xfId="3663"/>
    <cellStyle name="Percent 2 4 5 4 4 2" xfId="8145"/>
    <cellStyle name="Percent 2 4 5 4 4 2 2" xfId="17175"/>
    <cellStyle name="Percent 2 4 5 4 4 3" xfId="12693"/>
    <cellStyle name="Percent 2 4 5 4 5" xfId="5157"/>
    <cellStyle name="Percent 2 4 5 4 5 2" xfId="14187"/>
    <cellStyle name="Percent 2 4 5 4 6" xfId="9705"/>
    <cellStyle name="Percent 2 4 5 5" xfId="862"/>
    <cellStyle name="Percent 2 4 5 5 2" xfId="2356"/>
    <cellStyle name="Percent 2 4 5 5 2 2" xfId="6838"/>
    <cellStyle name="Percent 2 4 5 5 2 2 2" xfId="15868"/>
    <cellStyle name="Percent 2 4 5 5 2 3" xfId="11386"/>
    <cellStyle name="Percent 2 4 5 5 3" xfId="3850"/>
    <cellStyle name="Percent 2 4 5 5 3 2" xfId="8332"/>
    <cellStyle name="Percent 2 4 5 5 3 2 2" xfId="17362"/>
    <cellStyle name="Percent 2 4 5 5 3 3" xfId="12880"/>
    <cellStyle name="Percent 2 4 5 5 4" xfId="5344"/>
    <cellStyle name="Percent 2 4 5 5 4 2" xfId="14374"/>
    <cellStyle name="Percent 2 4 5 5 5" xfId="9892"/>
    <cellStyle name="Percent 2 4 5 6" xfId="1611"/>
    <cellStyle name="Percent 2 4 5 6 2" xfId="6093"/>
    <cellStyle name="Percent 2 4 5 6 2 2" xfId="15123"/>
    <cellStyle name="Percent 2 4 5 6 3" xfId="10641"/>
    <cellStyle name="Percent 2 4 5 7" xfId="3105"/>
    <cellStyle name="Percent 2 4 5 7 2" xfId="7587"/>
    <cellStyle name="Percent 2 4 5 7 2 2" xfId="16617"/>
    <cellStyle name="Percent 2 4 5 7 3" xfId="12135"/>
    <cellStyle name="Percent 2 4 5 8" xfId="4599"/>
    <cellStyle name="Percent 2 4 5 8 2" xfId="13629"/>
    <cellStyle name="Percent 2 4 5 9" xfId="9147"/>
    <cellStyle name="Percent 2 4 6" xfId="135"/>
    <cellStyle name="Percent 2 4 6 2" xfId="321"/>
    <cellStyle name="Percent 2 4 6 2 2" xfId="1064"/>
    <cellStyle name="Percent 2 4 6 2 2 2" xfId="2558"/>
    <cellStyle name="Percent 2 4 6 2 2 2 2" xfId="7040"/>
    <cellStyle name="Percent 2 4 6 2 2 2 2 2" xfId="16070"/>
    <cellStyle name="Percent 2 4 6 2 2 2 3" xfId="11588"/>
    <cellStyle name="Percent 2 4 6 2 2 3" xfId="4052"/>
    <cellStyle name="Percent 2 4 6 2 2 3 2" xfId="8534"/>
    <cellStyle name="Percent 2 4 6 2 2 3 2 2" xfId="17564"/>
    <cellStyle name="Percent 2 4 6 2 2 3 3" xfId="13082"/>
    <cellStyle name="Percent 2 4 6 2 2 4" xfId="5546"/>
    <cellStyle name="Percent 2 4 6 2 2 4 2" xfId="14576"/>
    <cellStyle name="Percent 2 4 6 2 2 5" xfId="10094"/>
    <cellStyle name="Percent 2 4 6 2 3" xfId="1815"/>
    <cellStyle name="Percent 2 4 6 2 3 2" xfId="6297"/>
    <cellStyle name="Percent 2 4 6 2 3 2 2" xfId="15327"/>
    <cellStyle name="Percent 2 4 6 2 3 3" xfId="10845"/>
    <cellStyle name="Percent 2 4 6 2 4" xfId="3309"/>
    <cellStyle name="Percent 2 4 6 2 4 2" xfId="7791"/>
    <cellStyle name="Percent 2 4 6 2 4 2 2" xfId="16821"/>
    <cellStyle name="Percent 2 4 6 2 4 3" xfId="12339"/>
    <cellStyle name="Percent 2 4 6 2 5" xfId="4803"/>
    <cellStyle name="Percent 2 4 6 2 5 2" xfId="13833"/>
    <cellStyle name="Percent 2 4 6 2 6" xfId="9351"/>
    <cellStyle name="Percent 2 4 6 3" xfId="507"/>
    <cellStyle name="Percent 2 4 6 3 2" xfId="1254"/>
    <cellStyle name="Percent 2 4 6 3 2 2" xfId="2748"/>
    <cellStyle name="Percent 2 4 6 3 2 2 2" xfId="7230"/>
    <cellStyle name="Percent 2 4 6 3 2 2 2 2" xfId="16260"/>
    <cellStyle name="Percent 2 4 6 3 2 2 3" xfId="11778"/>
    <cellStyle name="Percent 2 4 6 3 2 3" xfId="4242"/>
    <cellStyle name="Percent 2 4 6 3 2 3 2" xfId="8724"/>
    <cellStyle name="Percent 2 4 6 3 2 3 2 2" xfId="17754"/>
    <cellStyle name="Percent 2 4 6 3 2 3 3" xfId="13272"/>
    <cellStyle name="Percent 2 4 6 3 2 4" xfId="5736"/>
    <cellStyle name="Percent 2 4 6 3 2 4 2" xfId="14766"/>
    <cellStyle name="Percent 2 4 6 3 2 5" xfId="10284"/>
    <cellStyle name="Percent 2 4 6 3 3" xfId="2001"/>
    <cellStyle name="Percent 2 4 6 3 3 2" xfId="6483"/>
    <cellStyle name="Percent 2 4 6 3 3 2 2" xfId="15513"/>
    <cellStyle name="Percent 2 4 6 3 3 3" xfId="11031"/>
    <cellStyle name="Percent 2 4 6 3 4" xfId="3495"/>
    <cellStyle name="Percent 2 4 6 3 4 2" xfId="7977"/>
    <cellStyle name="Percent 2 4 6 3 4 2 2" xfId="17007"/>
    <cellStyle name="Percent 2 4 6 3 4 3" xfId="12525"/>
    <cellStyle name="Percent 2 4 6 3 5" xfId="4989"/>
    <cellStyle name="Percent 2 4 6 3 5 2" xfId="14019"/>
    <cellStyle name="Percent 2 4 6 3 6" xfId="9537"/>
    <cellStyle name="Percent 2 4 6 4" xfId="693"/>
    <cellStyle name="Percent 2 4 6 4 2" xfId="1440"/>
    <cellStyle name="Percent 2 4 6 4 2 2" xfId="2934"/>
    <cellStyle name="Percent 2 4 6 4 2 2 2" xfId="7416"/>
    <cellStyle name="Percent 2 4 6 4 2 2 2 2" xfId="16446"/>
    <cellStyle name="Percent 2 4 6 4 2 2 3" xfId="11964"/>
    <cellStyle name="Percent 2 4 6 4 2 3" xfId="4428"/>
    <cellStyle name="Percent 2 4 6 4 2 3 2" xfId="8910"/>
    <cellStyle name="Percent 2 4 6 4 2 3 2 2" xfId="17940"/>
    <cellStyle name="Percent 2 4 6 4 2 3 3" xfId="13458"/>
    <cellStyle name="Percent 2 4 6 4 2 4" xfId="5922"/>
    <cellStyle name="Percent 2 4 6 4 2 4 2" xfId="14952"/>
    <cellStyle name="Percent 2 4 6 4 2 5" xfId="10470"/>
    <cellStyle name="Percent 2 4 6 4 3" xfId="2187"/>
    <cellStyle name="Percent 2 4 6 4 3 2" xfId="6669"/>
    <cellStyle name="Percent 2 4 6 4 3 2 2" xfId="15699"/>
    <cellStyle name="Percent 2 4 6 4 3 3" xfId="11217"/>
    <cellStyle name="Percent 2 4 6 4 4" xfId="3681"/>
    <cellStyle name="Percent 2 4 6 4 4 2" xfId="8163"/>
    <cellStyle name="Percent 2 4 6 4 4 2 2" xfId="17193"/>
    <cellStyle name="Percent 2 4 6 4 4 3" xfId="12711"/>
    <cellStyle name="Percent 2 4 6 4 5" xfId="5175"/>
    <cellStyle name="Percent 2 4 6 4 5 2" xfId="14205"/>
    <cellStyle name="Percent 2 4 6 4 6" xfId="9723"/>
    <cellStyle name="Percent 2 4 6 5" xfId="880"/>
    <cellStyle name="Percent 2 4 6 5 2" xfId="2374"/>
    <cellStyle name="Percent 2 4 6 5 2 2" xfId="6856"/>
    <cellStyle name="Percent 2 4 6 5 2 2 2" xfId="15886"/>
    <cellStyle name="Percent 2 4 6 5 2 3" xfId="11404"/>
    <cellStyle name="Percent 2 4 6 5 3" xfId="3868"/>
    <cellStyle name="Percent 2 4 6 5 3 2" xfId="8350"/>
    <cellStyle name="Percent 2 4 6 5 3 2 2" xfId="17380"/>
    <cellStyle name="Percent 2 4 6 5 3 3" xfId="12898"/>
    <cellStyle name="Percent 2 4 6 5 4" xfId="5362"/>
    <cellStyle name="Percent 2 4 6 5 4 2" xfId="14392"/>
    <cellStyle name="Percent 2 4 6 5 5" xfId="9910"/>
    <cellStyle name="Percent 2 4 6 6" xfId="1629"/>
    <cellStyle name="Percent 2 4 6 6 2" xfId="6111"/>
    <cellStyle name="Percent 2 4 6 6 2 2" xfId="15141"/>
    <cellStyle name="Percent 2 4 6 6 3" xfId="10659"/>
    <cellStyle name="Percent 2 4 6 7" xfId="3123"/>
    <cellStyle name="Percent 2 4 6 7 2" xfId="7605"/>
    <cellStyle name="Percent 2 4 6 7 2 2" xfId="16635"/>
    <cellStyle name="Percent 2 4 6 7 3" xfId="12153"/>
    <cellStyle name="Percent 2 4 6 8" xfId="4617"/>
    <cellStyle name="Percent 2 4 6 8 2" xfId="13647"/>
    <cellStyle name="Percent 2 4 6 9" xfId="9165"/>
    <cellStyle name="Percent 2 4 7" xfId="158"/>
    <cellStyle name="Percent 2 4 7 2" xfId="344"/>
    <cellStyle name="Percent 2 4 7 2 2" xfId="1087"/>
    <cellStyle name="Percent 2 4 7 2 2 2" xfId="2581"/>
    <cellStyle name="Percent 2 4 7 2 2 2 2" xfId="7063"/>
    <cellStyle name="Percent 2 4 7 2 2 2 2 2" xfId="16093"/>
    <cellStyle name="Percent 2 4 7 2 2 2 3" xfId="11611"/>
    <cellStyle name="Percent 2 4 7 2 2 3" xfId="4075"/>
    <cellStyle name="Percent 2 4 7 2 2 3 2" xfId="8557"/>
    <cellStyle name="Percent 2 4 7 2 2 3 2 2" xfId="17587"/>
    <cellStyle name="Percent 2 4 7 2 2 3 3" xfId="13105"/>
    <cellStyle name="Percent 2 4 7 2 2 4" xfId="5569"/>
    <cellStyle name="Percent 2 4 7 2 2 4 2" xfId="14599"/>
    <cellStyle name="Percent 2 4 7 2 2 5" xfId="10117"/>
    <cellStyle name="Percent 2 4 7 2 3" xfId="1838"/>
    <cellStyle name="Percent 2 4 7 2 3 2" xfId="6320"/>
    <cellStyle name="Percent 2 4 7 2 3 2 2" xfId="15350"/>
    <cellStyle name="Percent 2 4 7 2 3 3" xfId="10868"/>
    <cellStyle name="Percent 2 4 7 2 4" xfId="3332"/>
    <cellStyle name="Percent 2 4 7 2 4 2" xfId="7814"/>
    <cellStyle name="Percent 2 4 7 2 4 2 2" xfId="16844"/>
    <cellStyle name="Percent 2 4 7 2 4 3" xfId="12362"/>
    <cellStyle name="Percent 2 4 7 2 5" xfId="4826"/>
    <cellStyle name="Percent 2 4 7 2 5 2" xfId="13856"/>
    <cellStyle name="Percent 2 4 7 2 6" xfId="9374"/>
    <cellStyle name="Percent 2 4 7 3" xfId="530"/>
    <cellStyle name="Percent 2 4 7 3 2" xfId="1277"/>
    <cellStyle name="Percent 2 4 7 3 2 2" xfId="2771"/>
    <cellStyle name="Percent 2 4 7 3 2 2 2" xfId="7253"/>
    <cellStyle name="Percent 2 4 7 3 2 2 2 2" xfId="16283"/>
    <cellStyle name="Percent 2 4 7 3 2 2 3" xfId="11801"/>
    <cellStyle name="Percent 2 4 7 3 2 3" xfId="4265"/>
    <cellStyle name="Percent 2 4 7 3 2 3 2" xfId="8747"/>
    <cellStyle name="Percent 2 4 7 3 2 3 2 2" xfId="17777"/>
    <cellStyle name="Percent 2 4 7 3 2 3 3" xfId="13295"/>
    <cellStyle name="Percent 2 4 7 3 2 4" xfId="5759"/>
    <cellStyle name="Percent 2 4 7 3 2 4 2" xfId="14789"/>
    <cellStyle name="Percent 2 4 7 3 2 5" xfId="10307"/>
    <cellStyle name="Percent 2 4 7 3 3" xfId="2024"/>
    <cellStyle name="Percent 2 4 7 3 3 2" xfId="6506"/>
    <cellStyle name="Percent 2 4 7 3 3 2 2" xfId="15536"/>
    <cellStyle name="Percent 2 4 7 3 3 3" xfId="11054"/>
    <cellStyle name="Percent 2 4 7 3 4" xfId="3518"/>
    <cellStyle name="Percent 2 4 7 3 4 2" xfId="8000"/>
    <cellStyle name="Percent 2 4 7 3 4 2 2" xfId="17030"/>
    <cellStyle name="Percent 2 4 7 3 4 3" xfId="12548"/>
    <cellStyle name="Percent 2 4 7 3 5" xfId="5012"/>
    <cellStyle name="Percent 2 4 7 3 5 2" xfId="14042"/>
    <cellStyle name="Percent 2 4 7 3 6" xfId="9560"/>
    <cellStyle name="Percent 2 4 7 4" xfId="716"/>
    <cellStyle name="Percent 2 4 7 4 2" xfId="1463"/>
    <cellStyle name="Percent 2 4 7 4 2 2" xfId="2957"/>
    <cellStyle name="Percent 2 4 7 4 2 2 2" xfId="7439"/>
    <cellStyle name="Percent 2 4 7 4 2 2 2 2" xfId="16469"/>
    <cellStyle name="Percent 2 4 7 4 2 2 3" xfId="11987"/>
    <cellStyle name="Percent 2 4 7 4 2 3" xfId="4451"/>
    <cellStyle name="Percent 2 4 7 4 2 3 2" xfId="8933"/>
    <cellStyle name="Percent 2 4 7 4 2 3 2 2" xfId="17963"/>
    <cellStyle name="Percent 2 4 7 4 2 3 3" xfId="13481"/>
    <cellStyle name="Percent 2 4 7 4 2 4" xfId="5945"/>
    <cellStyle name="Percent 2 4 7 4 2 4 2" xfId="14975"/>
    <cellStyle name="Percent 2 4 7 4 2 5" xfId="10493"/>
    <cellStyle name="Percent 2 4 7 4 3" xfId="2210"/>
    <cellStyle name="Percent 2 4 7 4 3 2" xfId="6692"/>
    <cellStyle name="Percent 2 4 7 4 3 2 2" xfId="15722"/>
    <cellStyle name="Percent 2 4 7 4 3 3" xfId="11240"/>
    <cellStyle name="Percent 2 4 7 4 4" xfId="3704"/>
    <cellStyle name="Percent 2 4 7 4 4 2" xfId="8186"/>
    <cellStyle name="Percent 2 4 7 4 4 2 2" xfId="17216"/>
    <cellStyle name="Percent 2 4 7 4 4 3" xfId="12734"/>
    <cellStyle name="Percent 2 4 7 4 5" xfId="5198"/>
    <cellStyle name="Percent 2 4 7 4 5 2" xfId="14228"/>
    <cellStyle name="Percent 2 4 7 4 6" xfId="9746"/>
    <cellStyle name="Percent 2 4 7 5" xfId="903"/>
    <cellStyle name="Percent 2 4 7 5 2" xfId="2397"/>
    <cellStyle name="Percent 2 4 7 5 2 2" xfId="6879"/>
    <cellStyle name="Percent 2 4 7 5 2 2 2" xfId="15909"/>
    <cellStyle name="Percent 2 4 7 5 2 3" xfId="11427"/>
    <cellStyle name="Percent 2 4 7 5 3" xfId="3891"/>
    <cellStyle name="Percent 2 4 7 5 3 2" xfId="8373"/>
    <cellStyle name="Percent 2 4 7 5 3 2 2" xfId="17403"/>
    <cellStyle name="Percent 2 4 7 5 3 3" xfId="12921"/>
    <cellStyle name="Percent 2 4 7 5 4" xfId="5385"/>
    <cellStyle name="Percent 2 4 7 5 4 2" xfId="14415"/>
    <cellStyle name="Percent 2 4 7 5 5" xfId="9933"/>
    <cellStyle name="Percent 2 4 7 6" xfId="1652"/>
    <cellStyle name="Percent 2 4 7 6 2" xfId="6134"/>
    <cellStyle name="Percent 2 4 7 6 2 2" xfId="15164"/>
    <cellStyle name="Percent 2 4 7 6 3" xfId="10682"/>
    <cellStyle name="Percent 2 4 7 7" xfId="3146"/>
    <cellStyle name="Percent 2 4 7 7 2" xfId="7628"/>
    <cellStyle name="Percent 2 4 7 7 2 2" xfId="16658"/>
    <cellStyle name="Percent 2 4 7 7 3" xfId="12176"/>
    <cellStyle name="Percent 2 4 7 8" xfId="4640"/>
    <cellStyle name="Percent 2 4 7 8 2" xfId="13670"/>
    <cellStyle name="Percent 2 4 7 9" xfId="9188"/>
    <cellStyle name="Percent 2 4 8" xfId="181"/>
    <cellStyle name="Percent 2 4 8 2" xfId="367"/>
    <cellStyle name="Percent 2 4 8 2 2" xfId="1110"/>
    <cellStyle name="Percent 2 4 8 2 2 2" xfId="2604"/>
    <cellStyle name="Percent 2 4 8 2 2 2 2" xfId="7086"/>
    <cellStyle name="Percent 2 4 8 2 2 2 2 2" xfId="16116"/>
    <cellStyle name="Percent 2 4 8 2 2 2 3" xfId="11634"/>
    <cellStyle name="Percent 2 4 8 2 2 3" xfId="4098"/>
    <cellStyle name="Percent 2 4 8 2 2 3 2" xfId="8580"/>
    <cellStyle name="Percent 2 4 8 2 2 3 2 2" xfId="17610"/>
    <cellStyle name="Percent 2 4 8 2 2 3 3" xfId="13128"/>
    <cellStyle name="Percent 2 4 8 2 2 4" xfId="5592"/>
    <cellStyle name="Percent 2 4 8 2 2 4 2" xfId="14622"/>
    <cellStyle name="Percent 2 4 8 2 2 5" xfId="10140"/>
    <cellStyle name="Percent 2 4 8 2 3" xfId="1861"/>
    <cellStyle name="Percent 2 4 8 2 3 2" xfId="6343"/>
    <cellStyle name="Percent 2 4 8 2 3 2 2" xfId="15373"/>
    <cellStyle name="Percent 2 4 8 2 3 3" xfId="10891"/>
    <cellStyle name="Percent 2 4 8 2 4" xfId="3355"/>
    <cellStyle name="Percent 2 4 8 2 4 2" xfId="7837"/>
    <cellStyle name="Percent 2 4 8 2 4 2 2" xfId="16867"/>
    <cellStyle name="Percent 2 4 8 2 4 3" xfId="12385"/>
    <cellStyle name="Percent 2 4 8 2 5" xfId="4849"/>
    <cellStyle name="Percent 2 4 8 2 5 2" xfId="13879"/>
    <cellStyle name="Percent 2 4 8 2 6" xfId="9397"/>
    <cellStyle name="Percent 2 4 8 3" xfId="553"/>
    <cellStyle name="Percent 2 4 8 3 2" xfId="1300"/>
    <cellStyle name="Percent 2 4 8 3 2 2" xfId="2794"/>
    <cellStyle name="Percent 2 4 8 3 2 2 2" xfId="7276"/>
    <cellStyle name="Percent 2 4 8 3 2 2 2 2" xfId="16306"/>
    <cellStyle name="Percent 2 4 8 3 2 2 3" xfId="11824"/>
    <cellStyle name="Percent 2 4 8 3 2 3" xfId="4288"/>
    <cellStyle name="Percent 2 4 8 3 2 3 2" xfId="8770"/>
    <cellStyle name="Percent 2 4 8 3 2 3 2 2" xfId="17800"/>
    <cellStyle name="Percent 2 4 8 3 2 3 3" xfId="13318"/>
    <cellStyle name="Percent 2 4 8 3 2 4" xfId="5782"/>
    <cellStyle name="Percent 2 4 8 3 2 4 2" xfId="14812"/>
    <cellStyle name="Percent 2 4 8 3 2 5" xfId="10330"/>
    <cellStyle name="Percent 2 4 8 3 3" xfId="2047"/>
    <cellStyle name="Percent 2 4 8 3 3 2" xfId="6529"/>
    <cellStyle name="Percent 2 4 8 3 3 2 2" xfId="15559"/>
    <cellStyle name="Percent 2 4 8 3 3 3" xfId="11077"/>
    <cellStyle name="Percent 2 4 8 3 4" xfId="3541"/>
    <cellStyle name="Percent 2 4 8 3 4 2" xfId="8023"/>
    <cellStyle name="Percent 2 4 8 3 4 2 2" xfId="17053"/>
    <cellStyle name="Percent 2 4 8 3 4 3" xfId="12571"/>
    <cellStyle name="Percent 2 4 8 3 5" xfId="5035"/>
    <cellStyle name="Percent 2 4 8 3 5 2" xfId="14065"/>
    <cellStyle name="Percent 2 4 8 3 6" xfId="9583"/>
    <cellStyle name="Percent 2 4 8 4" xfId="739"/>
    <cellStyle name="Percent 2 4 8 4 2" xfId="1486"/>
    <cellStyle name="Percent 2 4 8 4 2 2" xfId="2980"/>
    <cellStyle name="Percent 2 4 8 4 2 2 2" xfId="7462"/>
    <cellStyle name="Percent 2 4 8 4 2 2 2 2" xfId="16492"/>
    <cellStyle name="Percent 2 4 8 4 2 2 3" xfId="12010"/>
    <cellStyle name="Percent 2 4 8 4 2 3" xfId="4474"/>
    <cellStyle name="Percent 2 4 8 4 2 3 2" xfId="8956"/>
    <cellStyle name="Percent 2 4 8 4 2 3 2 2" xfId="17986"/>
    <cellStyle name="Percent 2 4 8 4 2 3 3" xfId="13504"/>
    <cellStyle name="Percent 2 4 8 4 2 4" xfId="5968"/>
    <cellStyle name="Percent 2 4 8 4 2 4 2" xfId="14998"/>
    <cellStyle name="Percent 2 4 8 4 2 5" xfId="10516"/>
    <cellStyle name="Percent 2 4 8 4 3" xfId="2233"/>
    <cellStyle name="Percent 2 4 8 4 3 2" xfId="6715"/>
    <cellStyle name="Percent 2 4 8 4 3 2 2" xfId="15745"/>
    <cellStyle name="Percent 2 4 8 4 3 3" xfId="11263"/>
    <cellStyle name="Percent 2 4 8 4 4" xfId="3727"/>
    <cellStyle name="Percent 2 4 8 4 4 2" xfId="8209"/>
    <cellStyle name="Percent 2 4 8 4 4 2 2" xfId="17239"/>
    <cellStyle name="Percent 2 4 8 4 4 3" xfId="12757"/>
    <cellStyle name="Percent 2 4 8 4 5" xfId="5221"/>
    <cellStyle name="Percent 2 4 8 4 5 2" xfId="14251"/>
    <cellStyle name="Percent 2 4 8 4 6" xfId="9769"/>
    <cellStyle name="Percent 2 4 8 5" xfId="926"/>
    <cellStyle name="Percent 2 4 8 5 2" xfId="2420"/>
    <cellStyle name="Percent 2 4 8 5 2 2" xfId="6902"/>
    <cellStyle name="Percent 2 4 8 5 2 2 2" xfId="15932"/>
    <cellStyle name="Percent 2 4 8 5 2 3" xfId="11450"/>
    <cellStyle name="Percent 2 4 8 5 3" xfId="3914"/>
    <cellStyle name="Percent 2 4 8 5 3 2" xfId="8396"/>
    <cellStyle name="Percent 2 4 8 5 3 2 2" xfId="17426"/>
    <cellStyle name="Percent 2 4 8 5 3 3" xfId="12944"/>
    <cellStyle name="Percent 2 4 8 5 4" xfId="5408"/>
    <cellStyle name="Percent 2 4 8 5 4 2" xfId="14438"/>
    <cellStyle name="Percent 2 4 8 5 5" xfId="9956"/>
    <cellStyle name="Percent 2 4 8 6" xfId="1675"/>
    <cellStyle name="Percent 2 4 8 6 2" xfId="6157"/>
    <cellStyle name="Percent 2 4 8 6 2 2" xfId="15187"/>
    <cellStyle name="Percent 2 4 8 6 3" xfId="10705"/>
    <cellStyle name="Percent 2 4 8 7" xfId="3169"/>
    <cellStyle name="Percent 2 4 8 7 2" xfId="7651"/>
    <cellStyle name="Percent 2 4 8 7 2 2" xfId="16681"/>
    <cellStyle name="Percent 2 4 8 7 3" xfId="12199"/>
    <cellStyle name="Percent 2 4 8 8" xfId="4663"/>
    <cellStyle name="Percent 2 4 8 8 2" xfId="13693"/>
    <cellStyle name="Percent 2 4 8 9" xfId="9211"/>
    <cellStyle name="Percent 2 4 9" xfId="204"/>
    <cellStyle name="Percent 2 4 9 2" xfId="949"/>
    <cellStyle name="Percent 2 4 9 2 2" xfId="2443"/>
    <cellStyle name="Percent 2 4 9 2 2 2" xfId="6925"/>
    <cellStyle name="Percent 2 4 9 2 2 2 2" xfId="15955"/>
    <cellStyle name="Percent 2 4 9 2 2 3" xfId="11473"/>
    <cellStyle name="Percent 2 4 9 2 3" xfId="3937"/>
    <cellStyle name="Percent 2 4 9 2 3 2" xfId="8419"/>
    <cellStyle name="Percent 2 4 9 2 3 2 2" xfId="17449"/>
    <cellStyle name="Percent 2 4 9 2 3 3" xfId="12967"/>
    <cellStyle name="Percent 2 4 9 2 4" xfId="5431"/>
    <cellStyle name="Percent 2 4 9 2 4 2" xfId="14461"/>
    <cellStyle name="Percent 2 4 9 2 5" xfId="9979"/>
    <cellStyle name="Percent 2 4 9 3" xfId="1698"/>
    <cellStyle name="Percent 2 4 9 3 2" xfId="6180"/>
    <cellStyle name="Percent 2 4 9 3 2 2" xfId="15210"/>
    <cellStyle name="Percent 2 4 9 3 3" xfId="10728"/>
    <cellStyle name="Percent 2 4 9 4" xfId="3192"/>
    <cellStyle name="Percent 2 4 9 4 2" xfId="7674"/>
    <cellStyle name="Percent 2 4 9 4 2 2" xfId="16704"/>
    <cellStyle name="Percent 2 4 9 4 3" xfId="12222"/>
    <cellStyle name="Percent 2 4 9 5" xfId="4686"/>
    <cellStyle name="Percent 2 4 9 5 2" xfId="13716"/>
    <cellStyle name="Percent 2 4 9 6" xfId="9234"/>
    <cellStyle name="Percent 2 5" xfId="31"/>
    <cellStyle name="Percent 2 5 2" xfId="217"/>
    <cellStyle name="Percent 2 5 2 2" xfId="962"/>
    <cellStyle name="Percent 2 5 2 2 2" xfId="2456"/>
    <cellStyle name="Percent 2 5 2 2 2 2" xfId="6938"/>
    <cellStyle name="Percent 2 5 2 2 2 2 2" xfId="15968"/>
    <cellStyle name="Percent 2 5 2 2 2 3" xfId="11486"/>
    <cellStyle name="Percent 2 5 2 2 3" xfId="3950"/>
    <cellStyle name="Percent 2 5 2 2 3 2" xfId="8432"/>
    <cellStyle name="Percent 2 5 2 2 3 2 2" xfId="17462"/>
    <cellStyle name="Percent 2 5 2 2 3 3" xfId="12980"/>
    <cellStyle name="Percent 2 5 2 2 4" xfId="5444"/>
    <cellStyle name="Percent 2 5 2 2 4 2" xfId="14474"/>
    <cellStyle name="Percent 2 5 2 2 5" xfId="9992"/>
    <cellStyle name="Percent 2 5 2 3" xfId="1711"/>
    <cellStyle name="Percent 2 5 2 3 2" xfId="6193"/>
    <cellStyle name="Percent 2 5 2 3 2 2" xfId="15223"/>
    <cellStyle name="Percent 2 5 2 3 3" xfId="10741"/>
    <cellStyle name="Percent 2 5 2 4" xfId="3205"/>
    <cellStyle name="Percent 2 5 2 4 2" xfId="7687"/>
    <cellStyle name="Percent 2 5 2 4 2 2" xfId="16717"/>
    <cellStyle name="Percent 2 5 2 4 3" xfId="12235"/>
    <cellStyle name="Percent 2 5 2 5" xfId="4699"/>
    <cellStyle name="Percent 2 5 2 5 2" xfId="13729"/>
    <cellStyle name="Percent 2 5 2 6" xfId="9247"/>
    <cellStyle name="Percent 2 5 3" xfId="403"/>
    <cellStyle name="Percent 2 5 3 2" xfId="1150"/>
    <cellStyle name="Percent 2 5 3 2 2" xfId="2644"/>
    <cellStyle name="Percent 2 5 3 2 2 2" xfId="7126"/>
    <cellStyle name="Percent 2 5 3 2 2 2 2" xfId="16156"/>
    <cellStyle name="Percent 2 5 3 2 2 3" xfId="11674"/>
    <cellStyle name="Percent 2 5 3 2 3" xfId="4138"/>
    <cellStyle name="Percent 2 5 3 2 3 2" xfId="8620"/>
    <cellStyle name="Percent 2 5 3 2 3 2 2" xfId="17650"/>
    <cellStyle name="Percent 2 5 3 2 3 3" xfId="13168"/>
    <cellStyle name="Percent 2 5 3 2 4" xfId="5632"/>
    <cellStyle name="Percent 2 5 3 2 4 2" xfId="14662"/>
    <cellStyle name="Percent 2 5 3 2 5" xfId="10180"/>
    <cellStyle name="Percent 2 5 3 3" xfId="1897"/>
    <cellStyle name="Percent 2 5 3 3 2" xfId="6379"/>
    <cellStyle name="Percent 2 5 3 3 2 2" xfId="15409"/>
    <cellStyle name="Percent 2 5 3 3 3" xfId="10927"/>
    <cellStyle name="Percent 2 5 3 4" xfId="3391"/>
    <cellStyle name="Percent 2 5 3 4 2" xfId="7873"/>
    <cellStyle name="Percent 2 5 3 4 2 2" xfId="16903"/>
    <cellStyle name="Percent 2 5 3 4 3" xfId="12421"/>
    <cellStyle name="Percent 2 5 3 5" xfId="4885"/>
    <cellStyle name="Percent 2 5 3 5 2" xfId="13915"/>
    <cellStyle name="Percent 2 5 3 6" xfId="9433"/>
    <cellStyle name="Percent 2 5 4" xfId="589"/>
    <cellStyle name="Percent 2 5 4 2" xfId="1336"/>
    <cellStyle name="Percent 2 5 4 2 2" xfId="2830"/>
    <cellStyle name="Percent 2 5 4 2 2 2" xfId="7312"/>
    <cellStyle name="Percent 2 5 4 2 2 2 2" xfId="16342"/>
    <cellStyle name="Percent 2 5 4 2 2 3" xfId="11860"/>
    <cellStyle name="Percent 2 5 4 2 3" xfId="4324"/>
    <cellStyle name="Percent 2 5 4 2 3 2" xfId="8806"/>
    <cellStyle name="Percent 2 5 4 2 3 2 2" xfId="17836"/>
    <cellStyle name="Percent 2 5 4 2 3 3" xfId="13354"/>
    <cellStyle name="Percent 2 5 4 2 4" xfId="5818"/>
    <cellStyle name="Percent 2 5 4 2 4 2" xfId="14848"/>
    <cellStyle name="Percent 2 5 4 2 5" xfId="10366"/>
    <cellStyle name="Percent 2 5 4 3" xfId="2083"/>
    <cellStyle name="Percent 2 5 4 3 2" xfId="6565"/>
    <cellStyle name="Percent 2 5 4 3 2 2" xfId="15595"/>
    <cellStyle name="Percent 2 5 4 3 3" xfId="11113"/>
    <cellStyle name="Percent 2 5 4 4" xfId="3577"/>
    <cellStyle name="Percent 2 5 4 4 2" xfId="8059"/>
    <cellStyle name="Percent 2 5 4 4 2 2" xfId="17089"/>
    <cellStyle name="Percent 2 5 4 4 3" xfId="12607"/>
    <cellStyle name="Percent 2 5 4 5" xfId="5071"/>
    <cellStyle name="Percent 2 5 4 5 2" xfId="14101"/>
    <cellStyle name="Percent 2 5 4 6" xfId="9619"/>
    <cellStyle name="Percent 2 5 5" xfId="776"/>
    <cellStyle name="Percent 2 5 5 2" xfId="2270"/>
    <cellStyle name="Percent 2 5 5 2 2" xfId="6752"/>
    <cellStyle name="Percent 2 5 5 2 2 2" xfId="15782"/>
    <cellStyle name="Percent 2 5 5 2 3" xfId="11300"/>
    <cellStyle name="Percent 2 5 5 3" xfId="3764"/>
    <cellStyle name="Percent 2 5 5 3 2" xfId="8246"/>
    <cellStyle name="Percent 2 5 5 3 2 2" xfId="17276"/>
    <cellStyle name="Percent 2 5 5 3 3" xfId="12794"/>
    <cellStyle name="Percent 2 5 5 4" xfId="5258"/>
    <cellStyle name="Percent 2 5 5 4 2" xfId="14288"/>
    <cellStyle name="Percent 2 5 5 5" xfId="9806"/>
    <cellStyle name="Percent 2 5 6" xfId="1525"/>
    <cellStyle name="Percent 2 5 6 2" xfId="6007"/>
    <cellStyle name="Percent 2 5 6 2 2" xfId="15037"/>
    <cellStyle name="Percent 2 5 6 3" xfId="10555"/>
    <cellStyle name="Percent 2 5 7" xfId="3019"/>
    <cellStyle name="Percent 2 5 7 2" xfId="7501"/>
    <cellStyle name="Percent 2 5 7 2 2" xfId="16531"/>
    <cellStyle name="Percent 2 5 7 3" xfId="12049"/>
    <cellStyle name="Percent 2 5 8" xfId="4513"/>
    <cellStyle name="Percent 2 5 8 2" xfId="13543"/>
    <cellStyle name="Percent 2 5 9" xfId="9061"/>
    <cellStyle name="Percent 2 6" xfId="54"/>
    <cellStyle name="Percent 2 6 2" xfId="240"/>
    <cellStyle name="Percent 2 6 2 2" xfId="985"/>
    <cellStyle name="Percent 2 6 2 2 2" xfId="2479"/>
    <cellStyle name="Percent 2 6 2 2 2 2" xfId="6961"/>
    <cellStyle name="Percent 2 6 2 2 2 2 2" xfId="15991"/>
    <cellStyle name="Percent 2 6 2 2 2 3" xfId="11509"/>
    <cellStyle name="Percent 2 6 2 2 3" xfId="3973"/>
    <cellStyle name="Percent 2 6 2 2 3 2" xfId="8455"/>
    <cellStyle name="Percent 2 6 2 2 3 2 2" xfId="17485"/>
    <cellStyle name="Percent 2 6 2 2 3 3" xfId="13003"/>
    <cellStyle name="Percent 2 6 2 2 4" xfId="5467"/>
    <cellStyle name="Percent 2 6 2 2 4 2" xfId="14497"/>
    <cellStyle name="Percent 2 6 2 2 5" xfId="10015"/>
    <cellStyle name="Percent 2 6 2 3" xfId="1734"/>
    <cellStyle name="Percent 2 6 2 3 2" xfId="6216"/>
    <cellStyle name="Percent 2 6 2 3 2 2" xfId="15246"/>
    <cellStyle name="Percent 2 6 2 3 3" xfId="10764"/>
    <cellStyle name="Percent 2 6 2 4" xfId="3228"/>
    <cellStyle name="Percent 2 6 2 4 2" xfId="7710"/>
    <cellStyle name="Percent 2 6 2 4 2 2" xfId="16740"/>
    <cellStyle name="Percent 2 6 2 4 3" xfId="12258"/>
    <cellStyle name="Percent 2 6 2 5" xfId="4722"/>
    <cellStyle name="Percent 2 6 2 5 2" xfId="13752"/>
    <cellStyle name="Percent 2 6 2 6" xfId="9270"/>
    <cellStyle name="Percent 2 6 3" xfId="426"/>
    <cellStyle name="Percent 2 6 3 2" xfId="1173"/>
    <cellStyle name="Percent 2 6 3 2 2" xfId="2667"/>
    <cellStyle name="Percent 2 6 3 2 2 2" xfId="7149"/>
    <cellStyle name="Percent 2 6 3 2 2 2 2" xfId="16179"/>
    <cellStyle name="Percent 2 6 3 2 2 3" xfId="11697"/>
    <cellStyle name="Percent 2 6 3 2 3" xfId="4161"/>
    <cellStyle name="Percent 2 6 3 2 3 2" xfId="8643"/>
    <cellStyle name="Percent 2 6 3 2 3 2 2" xfId="17673"/>
    <cellStyle name="Percent 2 6 3 2 3 3" xfId="13191"/>
    <cellStyle name="Percent 2 6 3 2 4" xfId="5655"/>
    <cellStyle name="Percent 2 6 3 2 4 2" xfId="14685"/>
    <cellStyle name="Percent 2 6 3 2 5" xfId="10203"/>
    <cellStyle name="Percent 2 6 3 3" xfId="1920"/>
    <cellStyle name="Percent 2 6 3 3 2" xfId="6402"/>
    <cellStyle name="Percent 2 6 3 3 2 2" xfId="15432"/>
    <cellStyle name="Percent 2 6 3 3 3" xfId="10950"/>
    <cellStyle name="Percent 2 6 3 4" xfId="3414"/>
    <cellStyle name="Percent 2 6 3 4 2" xfId="7896"/>
    <cellStyle name="Percent 2 6 3 4 2 2" xfId="16926"/>
    <cellStyle name="Percent 2 6 3 4 3" xfId="12444"/>
    <cellStyle name="Percent 2 6 3 5" xfId="4908"/>
    <cellStyle name="Percent 2 6 3 5 2" xfId="13938"/>
    <cellStyle name="Percent 2 6 3 6" xfId="9456"/>
    <cellStyle name="Percent 2 6 4" xfId="612"/>
    <cellStyle name="Percent 2 6 4 2" xfId="1359"/>
    <cellStyle name="Percent 2 6 4 2 2" xfId="2853"/>
    <cellStyle name="Percent 2 6 4 2 2 2" xfId="7335"/>
    <cellStyle name="Percent 2 6 4 2 2 2 2" xfId="16365"/>
    <cellStyle name="Percent 2 6 4 2 2 3" xfId="11883"/>
    <cellStyle name="Percent 2 6 4 2 3" xfId="4347"/>
    <cellStyle name="Percent 2 6 4 2 3 2" xfId="8829"/>
    <cellStyle name="Percent 2 6 4 2 3 2 2" xfId="17859"/>
    <cellStyle name="Percent 2 6 4 2 3 3" xfId="13377"/>
    <cellStyle name="Percent 2 6 4 2 4" xfId="5841"/>
    <cellStyle name="Percent 2 6 4 2 4 2" xfId="14871"/>
    <cellStyle name="Percent 2 6 4 2 5" xfId="10389"/>
    <cellStyle name="Percent 2 6 4 3" xfId="2106"/>
    <cellStyle name="Percent 2 6 4 3 2" xfId="6588"/>
    <cellStyle name="Percent 2 6 4 3 2 2" xfId="15618"/>
    <cellStyle name="Percent 2 6 4 3 3" xfId="11136"/>
    <cellStyle name="Percent 2 6 4 4" xfId="3600"/>
    <cellStyle name="Percent 2 6 4 4 2" xfId="8082"/>
    <cellStyle name="Percent 2 6 4 4 2 2" xfId="17112"/>
    <cellStyle name="Percent 2 6 4 4 3" xfId="12630"/>
    <cellStyle name="Percent 2 6 4 5" xfId="5094"/>
    <cellStyle name="Percent 2 6 4 5 2" xfId="14124"/>
    <cellStyle name="Percent 2 6 4 6" xfId="9642"/>
    <cellStyle name="Percent 2 6 5" xfId="799"/>
    <cellStyle name="Percent 2 6 5 2" xfId="2293"/>
    <cellStyle name="Percent 2 6 5 2 2" xfId="6775"/>
    <cellStyle name="Percent 2 6 5 2 2 2" xfId="15805"/>
    <cellStyle name="Percent 2 6 5 2 3" xfId="11323"/>
    <cellStyle name="Percent 2 6 5 3" xfId="3787"/>
    <cellStyle name="Percent 2 6 5 3 2" xfId="8269"/>
    <cellStyle name="Percent 2 6 5 3 2 2" xfId="17299"/>
    <cellStyle name="Percent 2 6 5 3 3" xfId="12817"/>
    <cellStyle name="Percent 2 6 5 4" xfId="5281"/>
    <cellStyle name="Percent 2 6 5 4 2" xfId="14311"/>
    <cellStyle name="Percent 2 6 5 5" xfId="9829"/>
    <cellStyle name="Percent 2 6 6" xfId="1548"/>
    <cellStyle name="Percent 2 6 6 2" xfId="6030"/>
    <cellStyle name="Percent 2 6 6 2 2" xfId="15060"/>
    <cellStyle name="Percent 2 6 6 3" xfId="10578"/>
    <cellStyle name="Percent 2 6 7" xfId="3042"/>
    <cellStyle name="Percent 2 6 7 2" xfId="7524"/>
    <cellStyle name="Percent 2 6 7 2 2" xfId="16554"/>
    <cellStyle name="Percent 2 6 7 3" xfId="12072"/>
    <cellStyle name="Percent 2 6 8" xfId="4536"/>
    <cellStyle name="Percent 2 6 8 2" xfId="13566"/>
    <cellStyle name="Percent 2 6 9" xfId="9084"/>
    <cellStyle name="Percent 2 7" xfId="78"/>
    <cellStyle name="Percent 2 7 2" xfId="264"/>
    <cellStyle name="Percent 2 7 2 2" xfId="1008"/>
    <cellStyle name="Percent 2 7 2 2 2" xfId="2502"/>
    <cellStyle name="Percent 2 7 2 2 2 2" xfId="6984"/>
    <cellStyle name="Percent 2 7 2 2 2 2 2" xfId="16014"/>
    <cellStyle name="Percent 2 7 2 2 2 3" xfId="11532"/>
    <cellStyle name="Percent 2 7 2 2 3" xfId="3996"/>
    <cellStyle name="Percent 2 7 2 2 3 2" xfId="8478"/>
    <cellStyle name="Percent 2 7 2 2 3 2 2" xfId="17508"/>
    <cellStyle name="Percent 2 7 2 2 3 3" xfId="13026"/>
    <cellStyle name="Percent 2 7 2 2 4" xfId="5490"/>
    <cellStyle name="Percent 2 7 2 2 4 2" xfId="14520"/>
    <cellStyle name="Percent 2 7 2 2 5" xfId="10038"/>
    <cellStyle name="Percent 2 7 2 3" xfId="1758"/>
    <cellStyle name="Percent 2 7 2 3 2" xfId="6240"/>
    <cellStyle name="Percent 2 7 2 3 2 2" xfId="15270"/>
    <cellStyle name="Percent 2 7 2 3 3" xfId="10788"/>
    <cellStyle name="Percent 2 7 2 4" xfId="3252"/>
    <cellStyle name="Percent 2 7 2 4 2" xfId="7734"/>
    <cellStyle name="Percent 2 7 2 4 2 2" xfId="16764"/>
    <cellStyle name="Percent 2 7 2 4 3" xfId="12282"/>
    <cellStyle name="Percent 2 7 2 5" xfId="4746"/>
    <cellStyle name="Percent 2 7 2 5 2" xfId="13776"/>
    <cellStyle name="Percent 2 7 2 6" xfId="9294"/>
    <cellStyle name="Percent 2 7 3" xfId="450"/>
    <cellStyle name="Percent 2 7 3 2" xfId="1197"/>
    <cellStyle name="Percent 2 7 3 2 2" xfId="2691"/>
    <cellStyle name="Percent 2 7 3 2 2 2" xfId="7173"/>
    <cellStyle name="Percent 2 7 3 2 2 2 2" xfId="16203"/>
    <cellStyle name="Percent 2 7 3 2 2 3" xfId="11721"/>
    <cellStyle name="Percent 2 7 3 2 3" xfId="4185"/>
    <cellStyle name="Percent 2 7 3 2 3 2" xfId="8667"/>
    <cellStyle name="Percent 2 7 3 2 3 2 2" xfId="17697"/>
    <cellStyle name="Percent 2 7 3 2 3 3" xfId="13215"/>
    <cellStyle name="Percent 2 7 3 2 4" xfId="5679"/>
    <cellStyle name="Percent 2 7 3 2 4 2" xfId="14709"/>
    <cellStyle name="Percent 2 7 3 2 5" xfId="10227"/>
    <cellStyle name="Percent 2 7 3 3" xfId="1944"/>
    <cellStyle name="Percent 2 7 3 3 2" xfId="6426"/>
    <cellStyle name="Percent 2 7 3 3 2 2" xfId="15456"/>
    <cellStyle name="Percent 2 7 3 3 3" xfId="10974"/>
    <cellStyle name="Percent 2 7 3 4" xfId="3438"/>
    <cellStyle name="Percent 2 7 3 4 2" xfId="7920"/>
    <cellStyle name="Percent 2 7 3 4 2 2" xfId="16950"/>
    <cellStyle name="Percent 2 7 3 4 3" xfId="12468"/>
    <cellStyle name="Percent 2 7 3 5" xfId="4932"/>
    <cellStyle name="Percent 2 7 3 5 2" xfId="13962"/>
    <cellStyle name="Percent 2 7 3 6" xfId="9480"/>
    <cellStyle name="Percent 2 7 4" xfId="636"/>
    <cellStyle name="Percent 2 7 4 2" xfId="1383"/>
    <cellStyle name="Percent 2 7 4 2 2" xfId="2877"/>
    <cellStyle name="Percent 2 7 4 2 2 2" xfId="7359"/>
    <cellStyle name="Percent 2 7 4 2 2 2 2" xfId="16389"/>
    <cellStyle name="Percent 2 7 4 2 2 3" xfId="11907"/>
    <cellStyle name="Percent 2 7 4 2 3" xfId="4371"/>
    <cellStyle name="Percent 2 7 4 2 3 2" xfId="8853"/>
    <cellStyle name="Percent 2 7 4 2 3 2 2" xfId="17883"/>
    <cellStyle name="Percent 2 7 4 2 3 3" xfId="13401"/>
    <cellStyle name="Percent 2 7 4 2 4" xfId="5865"/>
    <cellStyle name="Percent 2 7 4 2 4 2" xfId="14895"/>
    <cellStyle name="Percent 2 7 4 2 5" xfId="10413"/>
    <cellStyle name="Percent 2 7 4 3" xfId="2130"/>
    <cellStyle name="Percent 2 7 4 3 2" xfId="6612"/>
    <cellStyle name="Percent 2 7 4 3 2 2" xfId="15642"/>
    <cellStyle name="Percent 2 7 4 3 3" xfId="11160"/>
    <cellStyle name="Percent 2 7 4 4" xfId="3624"/>
    <cellStyle name="Percent 2 7 4 4 2" xfId="8106"/>
    <cellStyle name="Percent 2 7 4 4 2 2" xfId="17136"/>
    <cellStyle name="Percent 2 7 4 4 3" xfId="12654"/>
    <cellStyle name="Percent 2 7 4 5" xfId="5118"/>
    <cellStyle name="Percent 2 7 4 5 2" xfId="14148"/>
    <cellStyle name="Percent 2 7 4 6" xfId="9666"/>
    <cellStyle name="Percent 2 7 5" xfId="823"/>
    <cellStyle name="Percent 2 7 5 2" xfId="2317"/>
    <cellStyle name="Percent 2 7 5 2 2" xfId="6799"/>
    <cellStyle name="Percent 2 7 5 2 2 2" xfId="15829"/>
    <cellStyle name="Percent 2 7 5 2 3" xfId="11347"/>
    <cellStyle name="Percent 2 7 5 3" xfId="3811"/>
    <cellStyle name="Percent 2 7 5 3 2" xfId="8293"/>
    <cellStyle name="Percent 2 7 5 3 2 2" xfId="17323"/>
    <cellStyle name="Percent 2 7 5 3 3" xfId="12841"/>
    <cellStyle name="Percent 2 7 5 4" xfId="5305"/>
    <cellStyle name="Percent 2 7 5 4 2" xfId="14335"/>
    <cellStyle name="Percent 2 7 5 5" xfId="9853"/>
    <cellStyle name="Percent 2 7 6" xfId="1572"/>
    <cellStyle name="Percent 2 7 6 2" xfId="6054"/>
    <cellStyle name="Percent 2 7 6 2 2" xfId="15084"/>
    <cellStyle name="Percent 2 7 6 3" xfId="10602"/>
    <cellStyle name="Percent 2 7 7" xfId="3066"/>
    <cellStyle name="Percent 2 7 7 2" xfId="7548"/>
    <cellStyle name="Percent 2 7 7 2 2" xfId="16578"/>
    <cellStyle name="Percent 2 7 7 3" xfId="12096"/>
    <cellStyle name="Percent 2 7 8" xfId="4560"/>
    <cellStyle name="Percent 2 7 8 2" xfId="13590"/>
    <cellStyle name="Percent 2 7 9" xfId="9108"/>
    <cellStyle name="Percent 2 8" xfId="114"/>
    <cellStyle name="Percent 2 8 2" xfId="300"/>
    <cellStyle name="Percent 2 8 2 2" xfId="1043"/>
    <cellStyle name="Percent 2 8 2 2 2" xfId="2537"/>
    <cellStyle name="Percent 2 8 2 2 2 2" xfId="7019"/>
    <cellStyle name="Percent 2 8 2 2 2 2 2" xfId="16049"/>
    <cellStyle name="Percent 2 8 2 2 2 3" xfId="11567"/>
    <cellStyle name="Percent 2 8 2 2 3" xfId="4031"/>
    <cellStyle name="Percent 2 8 2 2 3 2" xfId="8513"/>
    <cellStyle name="Percent 2 8 2 2 3 2 2" xfId="17543"/>
    <cellStyle name="Percent 2 8 2 2 3 3" xfId="13061"/>
    <cellStyle name="Percent 2 8 2 2 4" xfId="5525"/>
    <cellStyle name="Percent 2 8 2 2 4 2" xfId="14555"/>
    <cellStyle name="Percent 2 8 2 2 5" xfId="10073"/>
    <cellStyle name="Percent 2 8 2 3" xfId="1794"/>
    <cellStyle name="Percent 2 8 2 3 2" xfId="6276"/>
    <cellStyle name="Percent 2 8 2 3 2 2" xfId="15306"/>
    <cellStyle name="Percent 2 8 2 3 3" xfId="10824"/>
    <cellStyle name="Percent 2 8 2 4" xfId="3288"/>
    <cellStyle name="Percent 2 8 2 4 2" xfId="7770"/>
    <cellStyle name="Percent 2 8 2 4 2 2" xfId="16800"/>
    <cellStyle name="Percent 2 8 2 4 3" xfId="12318"/>
    <cellStyle name="Percent 2 8 2 5" xfId="4782"/>
    <cellStyle name="Percent 2 8 2 5 2" xfId="13812"/>
    <cellStyle name="Percent 2 8 2 6" xfId="9330"/>
    <cellStyle name="Percent 2 8 3" xfId="486"/>
    <cellStyle name="Percent 2 8 3 2" xfId="1233"/>
    <cellStyle name="Percent 2 8 3 2 2" xfId="2727"/>
    <cellStyle name="Percent 2 8 3 2 2 2" xfId="7209"/>
    <cellStyle name="Percent 2 8 3 2 2 2 2" xfId="16239"/>
    <cellStyle name="Percent 2 8 3 2 2 3" xfId="11757"/>
    <cellStyle name="Percent 2 8 3 2 3" xfId="4221"/>
    <cellStyle name="Percent 2 8 3 2 3 2" xfId="8703"/>
    <cellStyle name="Percent 2 8 3 2 3 2 2" xfId="17733"/>
    <cellStyle name="Percent 2 8 3 2 3 3" xfId="13251"/>
    <cellStyle name="Percent 2 8 3 2 4" xfId="5715"/>
    <cellStyle name="Percent 2 8 3 2 4 2" xfId="14745"/>
    <cellStyle name="Percent 2 8 3 2 5" xfId="10263"/>
    <cellStyle name="Percent 2 8 3 3" xfId="1980"/>
    <cellStyle name="Percent 2 8 3 3 2" xfId="6462"/>
    <cellStyle name="Percent 2 8 3 3 2 2" xfId="15492"/>
    <cellStyle name="Percent 2 8 3 3 3" xfId="11010"/>
    <cellStyle name="Percent 2 8 3 4" xfId="3474"/>
    <cellStyle name="Percent 2 8 3 4 2" xfId="7956"/>
    <cellStyle name="Percent 2 8 3 4 2 2" xfId="16986"/>
    <cellStyle name="Percent 2 8 3 4 3" xfId="12504"/>
    <cellStyle name="Percent 2 8 3 5" xfId="4968"/>
    <cellStyle name="Percent 2 8 3 5 2" xfId="13998"/>
    <cellStyle name="Percent 2 8 3 6" xfId="9516"/>
    <cellStyle name="Percent 2 8 4" xfId="672"/>
    <cellStyle name="Percent 2 8 4 2" xfId="1419"/>
    <cellStyle name="Percent 2 8 4 2 2" xfId="2913"/>
    <cellStyle name="Percent 2 8 4 2 2 2" xfId="7395"/>
    <cellStyle name="Percent 2 8 4 2 2 2 2" xfId="16425"/>
    <cellStyle name="Percent 2 8 4 2 2 3" xfId="11943"/>
    <cellStyle name="Percent 2 8 4 2 3" xfId="4407"/>
    <cellStyle name="Percent 2 8 4 2 3 2" xfId="8889"/>
    <cellStyle name="Percent 2 8 4 2 3 2 2" xfId="17919"/>
    <cellStyle name="Percent 2 8 4 2 3 3" xfId="13437"/>
    <cellStyle name="Percent 2 8 4 2 4" xfId="5901"/>
    <cellStyle name="Percent 2 8 4 2 4 2" xfId="14931"/>
    <cellStyle name="Percent 2 8 4 2 5" xfId="10449"/>
    <cellStyle name="Percent 2 8 4 3" xfId="2166"/>
    <cellStyle name="Percent 2 8 4 3 2" xfId="6648"/>
    <cellStyle name="Percent 2 8 4 3 2 2" xfId="15678"/>
    <cellStyle name="Percent 2 8 4 3 3" xfId="11196"/>
    <cellStyle name="Percent 2 8 4 4" xfId="3660"/>
    <cellStyle name="Percent 2 8 4 4 2" xfId="8142"/>
    <cellStyle name="Percent 2 8 4 4 2 2" xfId="17172"/>
    <cellStyle name="Percent 2 8 4 4 3" xfId="12690"/>
    <cellStyle name="Percent 2 8 4 5" xfId="5154"/>
    <cellStyle name="Percent 2 8 4 5 2" xfId="14184"/>
    <cellStyle name="Percent 2 8 4 6" xfId="9702"/>
    <cellStyle name="Percent 2 8 5" xfId="859"/>
    <cellStyle name="Percent 2 8 5 2" xfId="2353"/>
    <cellStyle name="Percent 2 8 5 2 2" xfId="6835"/>
    <cellStyle name="Percent 2 8 5 2 2 2" xfId="15865"/>
    <cellStyle name="Percent 2 8 5 2 3" xfId="11383"/>
    <cellStyle name="Percent 2 8 5 3" xfId="3847"/>
    <cellStyle name="Percent 2 8 5 3 2" xfId="8329"/>
    <cellStyle name="Percent 2 8 5 3 2 2" xfId="17359"/>
    <cellStyle name="Percent 2 8 5 3 3" xfId="12877"/>
    <cellStyle name="Percent 2 8 5 4" xfId="5341"/>
    <cellStyle name="Percent 2 8 5 4 2" xfId="14371"/>
    <cellStyle name="Percent 2 8 5 5" xfId="9889"/>
    <cellStyle name="Percent 2 8 6" xfId="1608"/>
    <cellStyle name="Percent 2 8 6 2" xfId="6090"/>
    <cellStyle name="Percent 2 8 6 2 2" xfId="15120"/>
    <cellStyle name="Percent 2 8 6 3" xfId="10638"/>
    <cellStyle name="Percent 2 8 7" xfId="3102"/>
    <cellStyle name="Percent 2 8 7 2" xfId="7584"/>
    <cellStyle name="Percent 2 8 7 2 2" xfId="16614"/>
    <cellStyle name="Percent 2 8 7 3" xfId="12132"/>
    <cellStyle name="Percent 2 8 8" xfId="4596"/>
    <cellStyle name="Percent 2 8 8 2" xfId="13626"/>
    <cellStyle name="Percent 2 8 9" xfId="9144"/>
    <cellStyle name="Percent 2 9" xfId="125"/>
    <cellStyle name="Percent 2 9 2" xfId="311"/>
    <cellStyle name="Percent 2 9 2 2" xfId="1054"/>
    <cellStyle name="Percent 2 9 2 2 2" xfId="2548"/>
    <cellStyle name="Percent 2 9 2 2 2 2" xfId="7030"/>
    <cellStyle name="Percent 2 9 2 2 2 2 2" xfId="16060"/>
    <cellStyle name="Percent 2 9 2 2 2 3" xfId="11578"/>
    <cellStyle name="Percent 2 9 2 2 3" xfId="4042"/>
    <cellStyle name="Percent 2 9 2 2 3 2" xfId="8524"/>
    <cellStyle name="Percent 2 9 2 2 3 2 2" xfId="17554"/>
    <cellStyle name="Percent 2 9 2 2 3 3" xfId="13072"/>
    <cellStyle name="Percent 2 9 2 2 4" xfId="5536"/>
    <cellStyle name="Percent 2 9 2 2 4 2" xfId="14566"/>
    <cellStyle name="Percent 2 9 2 2 5" xfId="10084"/>
    <cellStyle name="Percent 2 9 2 3" xfId="1805"/>
    <cellStyle name="Percent 2 9 2 3 2" xfId="6287"/>
    <cellStyle name="Percent 2 9 2 3 2 2" xfId="15317"/>
    <cellStyle name="Percent 2 9 2 3 3" xfId="10835"/>
    <cellStyle name="Percent 2 9 2 4" xfId="3299"/>
    <cellStyle name="Percent 2 9 2 4 2" xfId="7781"/>
    <cellStyle name="Percent 2 9 2 4 2 2" xfId="16811"/>
    <cellStyle name="Percent 2 9 2 4 3" xfId="12329"/>
    <cellStyle name="Percent 2 9 2 5" xfId="4793"/>
    <cellStyle name="Percent 2 9 2 5 2" xfId="13823"/>
    <cellStyle name="Percent 2 9 2 6" xfId="9341"/>
    <cellStyle name="Percent 2 9 3" xfId="497"/>
    <cellStyle name="Percent 2 9 3 2" xfId="1244"/>
    <cellStyle name="Percent 2 9 3 2 2" xfId="2738"/>
    <cellStyle name="Percent 2 9 3 2 2 2" xfId="7220"/>
    <cellStyle name="Percent 2 9 3 2 2 2 2" xfId="16250"/>
    <cellStyle name="Percent 2 9 3 2 2 3" xfId="11768"/>
    <cellStyle name="Percent 2 9 3 2 3" xfId="4232"/>
    <cellStyle name="Percent 2 9 3 2 3 2" xfId="8714"/>
    <cellStyle name="Percent 2 9 3 2 3 2 2" xfId="17744"/>
    <cellStyle name="Percent 2 9 3 2 3 3" xfId="13262"/>
    <cellStyle name="Percent 2 9 3 2 4" xfId="5726"/>
    <cellStyle name="Percent 2 9 3 2 4 2" xfId="14756"/>
    <cellStyle name="Percent 2 9 3 2 5" xfId="10274"/>
    <cellStyle name="Percent 2 9 3 3" xfId="1991"/>
    <cellStyle name="Percent 2 9 3 3 2" xfId="6473"/>
    <cellStyle name="Percent 2 9 3 3 2 2" xfId="15503"/>
    <cellStyle name="Percent 2 9 3 3 3" xfId="11021"/>
    <cellStyle name="Percent 2 9 3 4" xfId="3485"/>
    <cellStyle name="Percent 2 9 3 4 2" xfId="7967"/>
    <cellStyle name="Percent 2 9 3 4 2 2" xfId="16997"/>
    <cellStyle name="Percent 2 9 3 4 3" xfId="12515"/>
    <cellStyle name="Percent 2 9 3 5" xfId="4979"/>
    <cellStyle name="Percent 2 9 3 5 2" xfId="14009"/>
    <cellStyle name="Percent 2 9 3 6" xfId="9527"/>
    <cellStyle name="Percent 2 9 4" xfId="683"/>
    <cellStyle name="Percent 2 9 4 2" xfId="1430"/>
    <cellStyle name="Percent 2 9 4 2 2" xfId="2924"/>
    <cellStyle name="Percent 2 9 4 2 2 2" xfId="7406"/>
    <cellStyle name="Percent 2 9 4 2 2 2 2" xfId="16436"/>
    <cellStyle name="Percent 2 9 4 2 2 3" xfId="11954"/>
    <cellStyle name="Percent 2 9 4 2 3" xfId="4418"/>
    <cellStyle name="Percent 2 9 4 2 3 2" xfId="8900"/>
    <cellStyle name="Percent 2 9 4 2 3 2 2" xfId="17930"/>
    <cellStyle name="Percent 2 9 4 2 3 3" xfId="13448"/>
    <cellStyle name="Percent 2 9 4 2 4" xfId="5912"/>
    <cellStyle name="Percent 2 9 4 2 4 2" xfId="14942"/>
    <cellStyle name="Percent 2 9 4 2 5" xfId="10460"/>
    <cellStyle name="Percent 2 9 4 3" xfId="2177"/>
    <cellStyle name="Percent 2 9 4 3 2" xfId="6659"/>
    <cellStyle name="Percent 2 9 4 3 2 2" xfId="15689"/>
    <cellStyle name="Percent 2 9 4 3 3" xfId="11207"/>
    <cellStyle name="Percent 2 9 4 4" xfId="3671"/>
    <cellStyle name="Percent 2 9 4 4 2" xfId="8153"/>
    <cellStyle name="Percent 2 9 4 4 2 2" xfId="17183"/>
    <cellStyle name="Percent 2 9 4 4 3" xfId="12701"/>
    <cellStyle name="Percent 2 9 4 5" xfId="5165"/>
    <cellStyle name="Percent 2 9 4 5 2" xfId="14195"/>
    <cellStyle name="Percent 2 9 4 6" xfId="9713"/>
    <cellStyle name="Percent 2 9 5" xfId="870"/>
    <cellStyle name="Percent 2 9 5 2" xfId="2364"/>
    <cellStyle name="Percent 2 9 5 2 2" xfId="6846"/>
    <cellStyle name="Percent 2 9 5 2 2 2" xfId="15876"/>
    <cellStyle name="Percent 2 9 5 2 3" xfId="11394"/>
    <cellStyle name="Percent 2 9 5 3" xfId="3858"/>
    <cellStyle name="Percent 2 9 5 3 2" xfId="8340"/>
    <cellStyle name="Percent 2 9 5 3 2 2" xfId="17370"/>
    <cellStyle name="Percent 2 9 5 3 3" xfId="12888"/>
    <cellStyle name="Percent 2 9 5 4" xfId="5352"/>
    <cellStyle name="Percent 2 9 5 4 2" xfId="14382"/>
    <cellStyle name="Percent 2 9 5 5" xfId="9900"/>
    <cellStyle name="Percent 2 9 6" xfId="1619"/>
    <cellStyle name="Percent 2 9 6 2" xfId="6101"/>
    <cellStyle name="Percent 2 9 6 2 2" xfId="15131"/>
    <cellStyle name="Percent 2 9 6 3" xfId="10649"/>
    <cellStyle name="Percent 2 9 7" xfId="3113"/>
    <cellStyle name="Percent 2 9 7 2" xfId="7595"/>
    <cellStyle name="Percent 2 9 7 2 2" xfId="16625"/>
    <cellStyle name="Percent 2 9 7 3" xfId="12143"/>
    <cellStyle name="Percent 2 9 8" xfId="4607"/>
    <cellStyle name="Percent 2 9 8 2" xfId="13637"/>
    <cellStyle name="Percent 2 9 9" xfId="9155"/>
    <cellStyle name="Percent 3" xfId="3"/>
    <cellStyle name="Percent 3 10" xfId="169"/>
    <cellStyle name="Percent 3 10 2" xfId="355"/>
    <cellStyle name="Percent 3 10 2 2" xfId="1098"/>
    <cellStyle name="Percent 3 10 2 2 2" xfId="2592"/>
    <cellStyle name="Percent 3 10 2 2 2 2" xfId="7074"/>
    <cellStyle name="Percent 3 10 2 2 2 2 2" xfId="16104"/>
    <cellStyle name="Percent 3 10 2 2 2 3" xfId="11622"/>
    <cellStyle name="Percent 3 10 2 2 3" xfId="4086"/>
    <cellStyle name="Percent 3 10 2 2 3 2" xfId="8568"/>
    <cellStyle name="Percent 3 10 2 2 3 2 2" xfId="17598"/>
    <cellStyle name="Percent 3 10 2 2 3 3" xfId="13116"/>
    <cellStyle name="Percent 3 10 2 2 4" xfId="5580"/>
    <cellStyle name="Percent 3 10 2 2 4 2" xfId="14610"/>
    <cellStyle name="Percent 3 10 2 2 5" xfId="10128"/>
    <cellStyle name="Percent 3 10 2 3" xfId="1849"/>
    <cellStyle name="Percent 3 10 2 3 2" xfId="6331"/>
    <cellStyle name="Percent 3 10 2 3 2 2" xfId="15361"/>
    <cellStyle name="Percent 3 10 2 3 3" xfId="10879"/>
    <cellStyle name="Percent 3 10 2 4" xfId="3343"/>
    <cellStyle name="Percent 3 10 2 4 2" xfId="7825"/>
    <cellStyle name="Percent 3 10 2 4 2 2" xfId="16855"/>
    <cellStyle name="Percent 3 10 2 4 3" xfId="12373"/>
    <cellStyle name="Percent 3 10 2 5" xfId="4837"/>
    <cellStyle name="Percent 3 10 2 5 2" xfId="13867"/>
    <cellStyle name="Percent 3 10 2 6" xfId="9385"/>
    <cellStyle name="Percent 3 10 3" xfId="541"/>
    <cellStyle name="Percent 3 10 3 2" xfId="1288"/>
    <cellStyle name="Percent 3 10 3 2 2" xfId="2782"/>
    <cellStyle name="Percent 3 10 3 2 2 2" xfId="7264"/>
    <cellStyle name="Percent 3 10 3 2 2 2 2" xfId="16294"/>
    <cellStyle name="Percent 3 10 3 2 2 3" xfId="11812"/>
    <cellStyle name="Percent 3 10 3 2 3" xfId="4276"/>
    <cellStyle name="Percent 3 10 3 2 3 2" xfId="8758"/>
    <cellStyle name="Percent 3 10 3 2 3 2 2" xfId="17788"/>
    <cellStyle name="Percent 3 10 3 2 3 3" xfId="13306"/>
    <cellStyle name="Percent 3 10 3 2 4" xfId="5770"/>
    <cellStyle name="Percent 3 10 3 2 4 2" xfId="14800"/>
    <cellStyle name="Percent 3 10 3 2 5" xfId="10318"/>
    <cellStyle name="Percent 3 10 3 3" xfId="2035"/>
    <cellStyle name="Percent 3 10 3 3 2" xfId="6517"/>
    <cellStyle name="Percent 3 10 3 3 2 2" xfId="15547"/>
    <cellStyle name="Percent 3 10 3 3 3" xfId="11065"/>
    <cellStyle name="Percent 3 10 3 4" xfId="3529"/>
    <cellStyle name="Percent 3 10 3 4 2" xfId="8011"/>
    <cellStyle name="Percent 3 10 3 4 2 2" xfId="17041"/>
    <cellStyle name="Percent 3 10 3 4 3" xfId="12559"/>
    <cellStyle name="Percent 3 10 3 5" xfId="5023"/>
    <cellStyle name="Percent 3 10 3 5 2" xfId="14053"/>
    <cellStyle name="Percent 3 10 3 6" xfId="9571"/>
    <cellStyle name="Percent 3 10 4" xfId="727"/>
    <cellStyle name="Percent 3 10 4 2" xfId="1474"/>
    <cellStyle name="Percent 3 10 4 2 2" xfId="2968"/>
    <cellStyle name="Percent 3 10 4 2 2 2" xfId="7450"/>
    <cellStyle name="Percent 3 10 4 2 2 2 2" xfId="16480"/>
    <cellStyle name="Percent 3 10 4 2 2 3" xfId="11998"/>
    <cellStyle name="Percent 3 10 4 2 3" xfId="4462"/>
    <cellStyle name="Percent 3 10 4 2 3 2" xfId="8944"/>
    <cellStyle name="Percent 3 10 4 2 3 2 2" xfId="17974"/>
    <cellStyle name="Percent 3 10 4 2 3 3" xfId="13492"/>
    <cellStyle name="Percent 3 10 4 2 4" xfId="5956"/>
    <cellStyle name="Percent 3 10 4 2 4 2" xfId="14986"/>
    <cellStyle name="Percent 3 10 4 2 5" xfId="10504"/>
    <cellStyle name="Percent 3 10 4 3" xfId="2221"/>
    <cellStyle name="Percent 3 10 4 3 2" xfId="6703"/>
    <cellStyle name="Percent 3 10 4 3 2 2" xfId="15733"/>
    <cellStyle name="Percent 3 10 4 3 3" xfId="11251"/>
    <cellStyle name="Percent 3 10 4 4" xfId="3715"/>
    <cellStyle name="Percent 3 10 4 4 2" xfId="8197"/>
    <cellStyle name="Percent 3 10 4 4 2 2" xfId="17227"/>
    <cellStyle name="Percent 3 10 4 4 3" xfId="12745"/>
    <cellStyle name="Percent 3 10 4 5" xfId="5209"/>
    <cellStyle name="Percent 3 10 4 5 2" xfId="14239"/>
    <cellStyle name="Percent 3 10 4 6" xfId="9757"/>
    <cellStyle name="Percent 3 10 5" xfId="914"/>
    <cellStyle name="Percent 3 10 5 2" xfId="2408"/>
    <cellStyle name="Percent 3 10 5 2 2" xfId="6890"/>
    <cellStyle name="Percent 3 10 5 2 2 2" xfId="15920"/>
    <cellStyle name="Percent 3 10 5 2 3" xfId="11438"/>
    <cellStyle name="Percent 3 10 5 3" xfId="3902"/>
    <cellStyle name="Percent 3 10 5 3 2" xfId="8384"/>
    <cellStyle name="Percent 3 10 5 3 2 2" xfId="17414"/>
    <cellStyle name="Percent 3 10 5 3 3" xfId="12932"/>
    <cellStyle name="Percent 3 10 5 4" xfId="5396"/>
    <cellStyle name="Percent 3 10 5 4 2" xfId="14426"/>
    <cellStyle name="Percent 3 10 5 5" xfId="9944"/>
    <cellStyle name="Percent 3 10 6" xfId="1663"/>
    <cellStyle name="Percent 3 10 6 2" xfId="6145"/>
    <cellStyle name="Percent 3 10 6 2 2" xfId="15175"/>
    <cellStyle name="Percent 3 10 6 3" xfId="10693"/>
    <cellStyle name="Percent 3 10 7" xfId="3157"/>
    <cellStyle name="Percent 3 10 7 2" xfId="7639"/>
    <cellStyle name="Percent 3 10 7 2 2" xfId="16669"/>
    <cellStyle name="Percent 3 10 7 3" xfId="12187"/>
    <cellStyle name="Percent 3 10 8" xfId="4651"/>
    <cellStyle name="Percent 3 10 8 2" xfId="13681"/>
    <cellStyle name="Percent 3 10 9" xfId="9199"/>
    <cellStyle name="Percent 3 11" xfId="192"/>
    <cellStyle name="Percent 3 11 2" xfId="937"/>
    <cellStyle name="Percent 3 11 2 2" xfId="2431"/>
    <cellStyle name="Percent 3 11 2 2 2" xfId="6913"/>
    <cellStyle name="Percent 3 11 2 2 2 2" xfId="15943"/>
    <cellStyle name="Percent 3 11 2 2 3" xfId="11461"/>
    <cellStyle name="Percent 3 11 2 3" xfId="3925"/>
    <cellStyle name="Percent 3 11 2 3 2" xfId="8407"/>
    <cellStyle name="Percent 3 11 2 3 2 2" xfId="17437"/>
    <cellStyle name="Percent 3 11 2 3 3" xfId="12955"/>
    <cellStyle name="Percent 3 11 2 4" xfId="5419"/>
    <cellStyle name="Percent 3 11 2 4 2" xfId="14449"/>
    <cellStyle name="Percent 3 11 2 5" xfId="9967"/>
    <cellStyle name="Percent 3 11 3" xfId="1686"/>
    <cellStyle name="Percent 3 11 3 2" xfId="6168"/>
    <cellStyle name="Percent 3 11 3 2 2" xfId="15198"/>
    <cellStyle name="Percent 3 11 3 3" xfId="10716"/>
    <cellStyle name="Percent 3 11 4" xfId="3180"/>
    <cellStyle name="Percent 3 11 4 2" xfId="7662"/>
    <cellStyle name="Percent 3 11 4 2 2" xfId="16692"/>
    <cellStyle name="Percent 3 11 4 3" xfId="12210"/>
    <cellStyle name="Percent 3 11 5" xfId="4674"/>
    <cellStyle name="Percent 3 11 5 2" xfId="13704"/>
    <cellStyle name="Percent 3 11 6" xfId="9222"/>
    <cellStyle name="Percent 3 12" xfId="378"/>
    <cellStyle name="Percent 3 12 2" xfId="1125"/>
    <cellStyle name="Percent 3 12 2 2" xfId="2619"/>
    <cellStyle name="Percent 3 12 2 2 2" xfId="7101"/>
    <cellStyle name="Percent 3 12 2 2 2 2" xfId="16131"/>
    <cellStyle name="Percent 3 12 2 2 3" xfId="11649"/>
    <cellStyle name="Percent 3 12 2 3" xfId="4113"/>
    <cellStyle name="Percent 3 12 2 3 2" xfId="8595"/>
    <cellStyle name="Percent 3 12 2 3 2 2" xfId="17625"/>
    <cellStyle name="Percent 3 12 2 3 3" xfId="13143"/>
    <cellStyle name="Percent 3 12 2 4" xfId="5607"/>
    <cellStyle name="Percent 3 12 2 4 2" xfId="14637"/>
    <cellStyle name="Percent 3 12 2 5" xfId="10155"/>
    <cellStyle name="Percent 3 12 3" xfId="1872"/>
    <cellStyle name="Percent 3 12 3 2" xfId="6354"/>
    <cellStyle name="Percent 3 12 3 2 2" xfId="15384"/>
    <cellStyle name="Percent 3 12 3 3" xfId="10902"/>
    <cellStyle name="Percent 3 12 4" xfId="3366"/>
    <cellStyle name="Percent 3 12 4 2" xfId="7848"/>
    <cellStyle name="Percent 3 12 4 2 2" xfId="16878"/>
    <cellStyle name="Percent 3 12 4 3" xfId="12396"/>
    <cellStyle name="Percent 3 12 5" xfId="4860"/>
    <cellStyle name="Percent 3 12 5 2" xfId="13890"/>
    <cellStyle name="Percent 3 12 6" xfId="9408"/>
    <cellStyle name="Percent 3 13" xfId="564"/>
    <cellStyle name="Percent 3 13 2" xfId="1311"/>
    <cellStyle name="Percent 3 13 2 2" xfId="2805"/>
    <cellStyle name="Percent 3 13 2 2 2" xfId="7287"/>
    <cellStyle name="Percent 3 13 2 2 2 2" xfId="16317"/>
    <cellStyle name="Percent 3 13 2 2 3" xfId="11835"/>
    <cellStyle name="Percent 3 13 2 3" xfId="4299"/>
    <cellStyle name="Percent 3 13 2 3 2" xfId="8781"/>
    <cellStyle name="Percent 3 13 2 3 2 2" xfId="17811"/>
    <cellStyle name="Percent 3 13 2 3 3" xfId="13329"/>
    <cellStyle name="Percent 3 13 2 4" xfId="5793"/>
    <cellStyle name="Percent 3 13 2 4 2" xfId="14823"/>
    <cellStyle name="Percent 3 13 2 5" xfId="10341"/>
    <cellStyle name="Percent 3 13 3" xfId="2058"/>
    <cellStyle name="Percent 3 13 3 2" xfId="6540"/>
    <cellStyle name="Percent 3 13 3 2 2" xfId="15570"/>
    <cellStyle name="Percent 3 13 3 3" xfId="11088"/>
    <cellStyle name="Percent 3 13 4" xfId="3552"/>
    <cellStyle name="Percent 3 13 4 2" xfId="8034"/>
    <cellStyle name="Percent 3 13 4 2 2" xfId="17064"/>
    <cellStyle name="Percent 3 13 4 3" xfId="12582"/>
    <cellStyle name="Percent 3 13 5" xfId="5046"/>
    <cellStyle name="Percent 3 13 5 2" xfId="14076"/>
    <cellStyle name="Percent 3 13 6" xfId="9594"/>
    <cellStyle name="Percent 3 14" xfId="751"/>
    <cellStyle name="Percent 3 14 2" xfId="2245"/>
    <cellStyle name="Percent 3 14 2 2" xfId="6727"/>
    <cellStyle name="Percent 3 14 2 2 2" xfId="15757"/>
    <cellStyle name="Percent 3 14 2 3" xfId="11275"/>
    <cellStyle name="Percent 3 14 3" xfId="3739"/>
    <cellStyle name="Percent 3 14 3 2" xfId="8221"/>
    <cellStyle name="Percent 3 14 3 2 2" xfId="17251"/>
    <cellStyle name="Percent 3 14 3 3" xfId="12769"/>
    <cellStyle name="Percent 3 14 4" xfId="5233"/>
    <cellStyle name="Percent 3 14 4 2" xfId="14263"/>
    <cellStyle name="Percent 3 14 5" xfId="9781"/>
    <cellStyle name="Percent 3 15" xfId="1500"/>
    <cellStyle name="Percent 3 15 2" xfId="5982"/>
    <cellStyle name="Percent 3 15 2 2" xfId="15012"/>
    <cellStyle name="Percent 3 15 3" xfId="10530"/>
    <cellStyle name="Percent 3 16" xfId="2994"/>
    <cellStyle name="Percent 3 16 2" xfId="7476"/>
    <cellStyle name="Percent 3 16 2 2" xfId="16506"/>
    <cellStyle name="Percent 3 16 3" xfId="12024"/>
    <cellStyle name="Percent 3 17" xfId="4488"/>
    <cellStyle name="Percent 3 17 2" xfId="13518"/>
    <cellStyle name="Percent 3 18" xfId="9036"/>
    <cellStyle name="Percent 3 2" xfId="11"/>
    <cellStyle name="Percent 3 2 10" xfId="197"/>
    <cellStyle name="Percent 3 2 10 2" xfId="942"/>
    <cellStyle name="Percent 3 2 10 2 2" xfId="2436"/>
    <cellStyle name="Percent 3 2 10 2 2 2" xfId="6918"/>
    <cellStyle name="Percent 3 2 10 2 2 2 2" xfId="15948"/>
    <cellStyle name="Percent 3 2 10 2 2 3" xfId="11466"/>
    <cellStyle name="Percent 3 2 10 2 3" xfId="3930"/>
    <cellStyle name="Percent 3 2 10 2 3 2" xfId="8412"/>
    <cellStyle name="Percent 3 2 10 2 3 2 2" xfId="17442"/>
    <cellStyle name="Percent 3 2 10 2 3 3" xfId="12960"/>
    <cellStyle name="Percent 3 2 10 2 4" xfId="5424"/>
    <cellStyle name="Percent 3 2 10 2 4 2" xfId="14454"/>
    <cellStyle name="Percent 3 2 10 2 5" xfId="9972"/>
    <cellStyle name="Percent 3 2 10 3" xfId="1691"/>
    <cellStyle name="Percent 3 2 10 3 2" xfId="6173"/>
    <cellStyle name="Percent 3 2 10 3 2 2" xfId="15203"/>
    <cellStyle name="Percent 3 2 10 3 3" xfId="10721"/>
    <cellStyle name="Percent 3 2 10 4" xfId="3185"/>
    <cellStyle name="Percent 3 2 10 4 2" xfId="7667"/>
    <cellStyle name="Percent 3 2 10 4 2 2" xfId="16697"/>
    <cellStyle name="Percent 3 2 10 4 3" xfId="12215"/>
    <cellStyle name="Percent 3 2 10 5" xfId="4679"/>
    <cellStyle name="Percent 3 2 10 5 2" xfId="13709"/>
    <cellStyle name="Percent 3 2 10 6" xfId="9227"/>
    <cellStyle name="Percent 3 2 11" xfId="383"/>
    <cellStyle name="Percent 3 2 11 2" xfId="1130"/>
    <cellStyle name="Percent 3 2 11 2 2" xfId="2624"/>
    <cellStyle name="Percent 3 2 11 2 2 2" xfId="7106"/>
    <cellStyle name="Percent 3 2 11 2 2 2 2" xfId="16136"/>
    <cellStyle name="Percent 3 2 11 2 2 3" xfId="11654"/>
    <cellStyle name="Percent 3 2 11 2 3" xfId="4118"/>
    <cellStyle name="Percent 3 2 11 2 3 2" xfId="8600"/>
    <cellStyle name="Percent 3 2 11 2 3 2 2" xfId="17630"/>
    <cellStyle name="Percent 3 2 11 2 3 3" xfId="13148"/>
    <cellStyle name="Percent 3 2 11 2 4" xfId="5612"/>
    <cellStyle name="Percent 3 2 11 2 4 2" xfId="14642"/>
    <cellStyle name="Percent 3 2 11 2 5" xfId="10160"/>
    <cellStyle name="Percent 3 2 11 3" xfId="1877"/>
    <cellStyle name="Percent 3 2 11 3 2" xfId="6359"/>
    <cellStyle name="Percent 3 2 11 3 2 2" xfId="15389"/>
    <cellStyle name="Percent 3 2 11 3 3" xfId="10907"/>
    <cellStyle name="Percent 3 2 11 4" xfId="3371"/>
    <cellStyle name="Percent 3 2 11 4 2" xfId="7853"/>
    <cellStyle name="Percent 3 2 11 4 2 2" xfId="16883"/>
    <cellStyle name="Percent 3 2 11 4 3" xfId="12401"/>
    <cellStyle name="Percent 3 2 11 5" xfId="4865"/>
    <cellStyle name="Percent 3 2 11 5 2" xfId="13895"/>
    <cellStyle name="Percent 3 2 11 6" xfId="9413"/>
    <cellStyle name="Percent 3 2 12" xfId="569"/>
    <cellStyle name="Percent 3 2 12 2" xfId="1316"/>
    <cellStyle name="Percent 3 2 12 2 2" xfId="2810"/>
    <cellStyle name="Percent 3 2 12 2 2 2" xfId="7292"/>
    <cellStyle name="Percent 3 2 12 2 2 2 2" xfId="16322"/>
    <cellStyle name="Percent 3 2 12 2 2 3" xfId="11840"/>
    <cellStyle name="Percent 3 2 12 2 3" xfId="4304"/>
    <cellStyle name="Percent 3 2 12 2 3 2" xfId="8786"/>
    <cellStyle name="Percent 3 2 12 2 3 2 2" xfId="17816"/>
    <cellStyle name="Percent 3 2 12 2 3 3" xfId="13334"/>
    <cellStyle name="Percent 3 2 12 2 4" xfId="5798"/>
    <cellStyle name="Percent 3 2 12 2 4 2" xfId="14828"/>
    <cellStyle name="Percent 3 2 12 2 5" xfId="10346"/>
    <cellStyle name="Percent 3 2 12 3" xfId="2063"/>
    <cellStyle name="Percent 3 2 12 3 2" xfId="6545"/>
    <cellStyle name="Percent 3 2 12 3 2 2" xfId="15575"/>
    <cellStyle name="Percent 3 2 12 3 3" xfId="11093"/>
    <cellStyle name="Percent 3 2 12 4" xfId="3557"/>
    <cellStyle name="Percent 3 2 12 4 2" xfId="8039"/>
    <cellStyle name="Percent 3 2 12 4 2 2" xfId="17069"/>
    <cellStyle name="Percent 3 2 12 4 3" xfId="12587"/>
    <cellStyle name="Percent 3 2 12 5" xfId="5051"/>
    <cellStyle name="Percent 3 2 12 5 2" xfId="14081"/>
    <cellStyle name="Percent 3 2 12 6" xfId="9599"/>
    <cellStyle name="Percent 3 2 13" xfId="756"/>
    <cellStyle name="Percent 3 2 13 2" xfId="2250"/>
    <cellStyle name="Percent 3 2 13 2 2" xfId="6732"/>
    <cellStyle name="Percent 3 2 13 2 2 2" xfId="15762"/>
    <cellStyle name="Percent 3 2 13 2 3" xfId="11280"/>
    <cellStyle name="Percent 3 2 13 3" xfId="3744"/>
    <cellStyle name="Percent 3 2 13 3 2" xfId="8226"/>
    <cellStyle name="Percent 3 2 13 3 2 2" xfId="17256"/>
    <cellStyle name="Percent 3 2 13 3 3" xfId="12774"/>
    <cellStyle name="Percent 3 2 13 4" xfId="5238"/>
    <cellStyle name="Percent 3 2 13 4 2" xfId="14268"/>
    <cellStyle name="Percent 3 2 13 5" xfId="9786"/>
    <cellStyle name="Percent 3 2 14" xfId="1505"/>
    <cellStyle name="Percent 3 2 14 2" xfId="5987"/>
    <cellStyle name="Percent 3 2 14 2 2" xfId="15017"/>
    <cellStyle name="Percent 3 2 14 3" xfId="10535"/>
    <cellStyle name="Percent 3 2 15" xfId="2999"/>
    <cellStyle name="Percent 3 2 15 2" xfId="7481"/>
    <cellStyle name="Percent 3 2 15 2 2" xfId="16511"/>
    <cellStyle name="Percent 3 2 15 3" xfId="12029"/>
    <cellStyle name="Percent 3 2 16" xfId="4493"/>
    <cellStyle name="Percent 3 2 16 2" xfId="13523"/>
    <cellStyle name="Percent 3 2 17" xfId="9041"/>
    <cellStyle name="Percent 3 2 2" xfId="21"/>
    <cellStyle name="Percent 3 2 2 10" xfId="393"/>
    <cellStyle name="Percent 3 2 2 10 2" xfId="1140"/>
    <cellStyle name="Percent 3 2 2 10 2 2" xfId="2634"/>
    <cellStyle name="Percent 3 2 2 10 2 2 2" xfId="7116"/>
    <cellStyle name="Percent 3 2 2 10 2 2 2 2" xfId="16146"/>
    <cellStyle name="Percent 3 2 2 10 2 2 3" xfId="11664"/>
    <cellStyle name="Percent 3 2 2 10 2 3" xfId="4128"/>
    <cellStyle name="Percent 3 2 2 10 2 3 2" xfId="8610"/>
    <cellStyle name="Percent 3 2 2 10 2 3 2 2" xfId="17640"/>
    <cellStyle name="Percent 3 2 2 10 2 3 3" xfId="13158"/>
    <cellStyle name="Percent 3 2 2 10 2 4" xfId="5622"/>
    <cellStyle name="Percent 3 2 2 10 2 4 2" xfId="14652"/>
    <cellStyle name="Percent 3 2 2 10 2 5" xfId="10170"/>
    <cellStyle name="Percent 3 2 2 10 3" xfId="1887"/>
    <cellStyle name="Percent 3 2 2 10 3 2" xfId="6369"/>
    <cellStyle name="Percent 3 2 2 10 3 2 2" xfId="15399"/>
    <cellStyle name="Percent 3 2 2 10 3 3" xfId="10917"/>
    <cellStyle name="Percent 3 2 2 10 4" xfId="3381"/>
    <cellStyle name="Percent 3 2 2 10 4 2" xfId="7863"/>
    <cellStyle name="Percent 3 2 2 10 4 2 2" xfId="16893"/>
    <cellStyle name="Percent 3 2 2 10 4 3" xfId="12411"/>
    <cellStyle name="Percent 3 2 2 10 5" xfId="4875"/>
    <cellStyle name="Percent 3 2 2 10 5 2" xfId="13905"/>
    <cellStyle name="Percent 3 2 2 10 6" xfId="9423"/>
    <cellStyle name="Percent 3 2 2 11" xfId="579"/>
    <cellStyle name="Percent 3 2 2 11 2" xfId="1326"/>
    <cellStyle name="Percent 3 2 2 11 2 2" xfId="2820"/>
    <cellStyle name="Percent 3 2 2 11 2 2 2" xfId="7302"/>
    <cellStyle name="Percent 3 2 2 11 2 2 2 2" xfId="16332"/>
    <cellStyle name="Percent 3 2 2 11 2 2 3" xfId="11850"/>
    <cellStyle name="Percent 3 2 2 11 2 3" xfId="4314"/>
    <cellStyle name="Percent 3 2 2 11 2 3 2" xfId="8796"/>
    <cellStyle name="Percent 3 2 2 11 2 3 2 2" xfId="17826"/>
    <cellStyle name="Percent 3 2 2 11 2 3 3" xfId="13344"/>
    <cellStyle name="Percent 3 2 2 11 2 4" xfId="5808"/>
    <cellStyle name="Percent 3 2 2 11 2 4 2" xfId="14838"/>
    <cellStyle name="Percent 3 2 2 11 2 5" xfId="10356"/>
    <cellStyle name="Percent 3 2 2 11 3" xfId="2073"/>
    <cellStyle name="Percent 3 2 2 11 3 2" xfId="6555"/>
    <cellStyle name="Percent 3 2 2 11 3 2 2" xfId="15585"/>
    <cellStyle name="Percent 3 2 2 11 3 3" xfId="11103"/>
    <cellStyle name="Percent 3 2 2 11 4" xfId="3567"/>
    <cellStyle name="Percent 3 2 2 11 4 2" xfId="8049"/>
    <cellStyle name="Percent 3 2 2 11 4 2 2" xfId="17079"/>
    <cellStyle name="Percent 3 2 2 11 4 3" xfId="12597"/>
    <cellStyle name="Percent 3 2 2 11 5" xfId="5061"/>
    <cellStyle name="Percent 3 2 2 11 5 2" xfId="14091"/>
    <cellStyle name="Percent 3 2 2 11 6" xfId="9609"/>
    <cellStyle name="Percent 3 2 2 12" xfId="766"/>
    <cellStyle name="Percent 3 2 2 12 2" xfId="2260"/>
    <cellStyle name="Percent 3 2 2 12 2 2" xfId="6742"/>
    <cellStyle name="Percent 3 2 2 12 2 2 2" xfId="15772"/>
    <cellStyle name="Percent 3 2 2 12 2 3" xfId="11290"/>
    <cellStyle name="Percent 3 2 2 12 3" xfId="3754"/>
    <cellStyle name="Percent 3 2 2 12 3 2" xfId="8236"/>
    <cellStyle name="Percent 3 2 2 12 3 2 2" xfId="17266"/>
    <cellStyle name="Percent 3 2 2 12 3 3" xfId="12784"/>
    <cellStyle name="Percent 3 2 2 12 4" xfId="5248"/>
    <cellStyle name="Percent 3 2 2 12 4 2" xfId="14278"/>
    <cellStyle name="Percent 3 2 2 12 5" xfId="9796"/>
    <cellStyle name="Percent 3 2 2 13" xfId="1515"/>
    <cellStyle name="Percent 3 2 2 13 2" xfId="5997"/>
    <cellStyle name="Percent 3 2 2 13 2 2" xfId="15027"/>
    <cellStyle name="Percent 3 2 2 13 3" xfId="10545"/>
    <cellStyle name="Percent 3 2 2 14" xfId="3009"/>
    <cellStyle name="Percent 3 2 2 14 2" xfId="7491"/>
    <cellStyle name="Percent 3 2 2 14 2 2" xfId="16521"/>
    <cellStyle name="Percent 3 2 2 14 3" xfId="12039"/>
    <cellStyle name="Percent 3 2 2 15" xfId="4503"/>
    <cellStyle name="Percent 3 2 2 15 2" xfId="13533"/>
    <cellStyle name="Percent 3 2 2 16" xfId="9051"/>
    <cellStyle name="Percent 3 2 2 2" xfId="44"/>
    <cellStyle name="Percent 3 2 2 2 2" xfId="230"/>
    <cellStyle name="Percent 3 2 2 2 2 2" xfId="975"/>
    <cellStyle name="Percent 3 2 2 2 2 2 2" xfId="2469"/>
    <cellStyle name="Percent 3 2 2 2 2 2 2 2" xfId="6951"/>
    <cellStyle name="Percent 3 2 2 2 2 2 2 2 2" xfId="15981"/>
    <cellStyle name="Percent 3 2 2 2 2 2 2 3" xfId="11499"/>
    <cellStyle name="Percent 3 2 2 2 2 2 3" xfId="3963"/>
    <cellStyle name="Percent 3 2 2 2 2 2 3 2" xfId="8445"/>
    <cellStyle name="Percent 3 2 2 2 2 2 3 2 2" xfId="17475"/>
    <cellStyle name="Percent 3 2 2 2 2 2 3 3" xfId="12993"/>
    <cellStyle name="Percent 3 2 2 2 2 2 4" xfId="5457"/>
    <cellStyle name="Percent 3 2 2 2 2 2 4 2" xfId="14487"/>
    <cellStyle name="Percent 3 2 2 2 2 2 5" xfId="10005"/>
    <cellStyle name="Percent 3 2 2 2 2 3" xfId="1724"/>
    <cellStyle name="Percent 3 2 2 2 2 3 2" xfId="6206"/>
    <cellStyle name="Percent 3 2 2 2 2 3 2 2" xfId="15236"/>
    <cellStyle name="Percent 3 2 2 2 2 3 3" xfId="10754"/>
    <cellStyle name="Percent 3 2 2 2 2 4" xfId="3218"/>
    <cellStyle name="Percent 3 2 2 2 2 4 2" xfId="7700"/>
    <cellStyle name="Percent 3 2 2 2 2 4 2 2" xfId="16730"/>
    <cellStyle name="Percent 3 2 2 2 2 4 3" xfId="12248"/>
    <cellStyle name="Percent 3 2 2 2 2 5" xfId="4712"/>
    <cellStyle name="Percent 3 2 2 2 2 5 2" xfId="13742"/>
    <cellStyle name="Percent 3 2 2 2 2 6" xfId="9260"/>
    <cellStyle name="Percent 3 2 2 2 3" xfId="416"/>
    <cellStyle name="Percent 3 2 2 2 3 2" xfId="1163"/>
    <cellStyle name="Percent 3 2 2 2 3 2 2" xfId="2657"/>
    <cellStyle name="Percent 3 2 2 2 3 2 2 2" xfId="7139"/>
    <cellStyle name="Percent 3 2 2 2 3 2 2 2 2" xfId="16169"/>
    <cellStyle name="Percent 3 2 2 2 3 2 2 3" xfId="11687"/>
    <cellStyle name="Percent 3 2 2 2 3 2 3" xfId="4151"/>
    <cellStyle name="Percent 3 2 2 2 3 2 3 2" xfId="8633"/>
    <cellStyle name="Percent 3 2 2 2 3 2 3 2 2" xfId="17663"/>
    <cellStyle name="Percent 3 2 2 2 3 2 3 3" xfId="13181"/>
    <cellStyle name="Percent 3 2 2 2 3 2 4" xfId="5645"/>
    <cellStyle name="Percent 3 2 2 2 3 2 4 2" xfId="14675"/>
    <cellStyle name="Percent 3 2 2 2 3 2 5" xfId="10193"/>
    <cellStyle name="Percent 3 2 2 2 3 3" xfId="1910"/>
    <cellStyle name="Percent 3 2 2 2 3 3 2" xfId="6392"/>
    <cellStyle name="Percent 3 2 2 2 3 3 2 2" xfId="15422"/>
    <cellStyle name="Percent 3 2 2 2 3 3 3" xfId="10940"/>
    <cellStyle name="Percent 3 2 2 2 3 4" xfId="3404"/>
    <cellStyle name="Percent 3 2 2 2 3 4 2" xfId="7886"/>
    <cellStyle name="Percent 3 2 2 2 3 4 2 2" xfId="16916"/>
    <cellStyle name="Percent 3 2 2 2 3 4 3" xfId="12434"/>
    <cellStyle name="Percent 3 2 2 2 3 5" xfId="4898"/>
    <cellStyle name="Percent 3 2 2 2 3 5 2" xfId="13928"/>
    <cellStyle name="Percent 3 2 2 2 3 6" xfId="9446"/>
    <cellStyle name="Percent 3 2 2 2 4" xfId="602"/>
    <cellStyle name="Percent 3 2 2 2 4 2" xfId="1349"/>
    <cellStyle name="Percent 3 2 2 2 4 2 2" xfId="2843"/>
    <cellStyle name="Percent 3 2 2 2 4 2 2 2" xfId="7325"/>
    <cellStyle name="Percent 3 2 2 2 4 2 2 2 2" xfId="16355"/>
    <cellStyle name="Percent 3 2 2 2 4 2 2 3" xfId="11873"/>
    <cellStyle name="Percent 3 2 2 2 4 2 3" xfId="4337"/>
    <cellStyle name="Percent 3 2 2 2 4 2 3 2" xfId="8819"/>
    <cellStyle name="Percent 3 2 2 2 4 2 3 2 2" xfId="17849"/>
    <cellStyle name="Percent 3 2 2 2 4 2 3 3" xfId="13367"/>
    <cellStyle name="Percent 3 2 2 2 4 2 4" xfId="5831"/>
    <cellStyle name="Percent 3 2 2 2 4 2 4 2" xfId="14861"/>
    <cellStyle name="Percent 3 2 2 2 4 2 5" xfId="10379"/>
    <cellStyle name="Percent 3 2 2 2 4 3" xfId="2096"/>
    <cellStyle name="Percent 3 2 2 2 4 3 2" xfId="6578"/>
    <cellStyle name="Percent 3 2 2 2 4 3 2 2" xfId="15608"/>
    <cellStyle name="Percent 3 2 2 2 4 3 3" xfId="11126"/>
    <cellStyle name="Percent 3 2 2 2 4 4" xfId="3590"/>
    <cellStyle name="Percent 3 2 2 2 4 4 2" xfId="8072"/>
    <cellStyle name="Percent 3 2 2 2 4 4 2 2" xfId="17102"/>
    <cellStyle name="Percent 3 2 2 2 4 4 3" xfId="12620"/>
    <cellStyle name="Percent 3 2 2 2 4 5" xfId="5084"/>
    <cellStyle name="Percent 3 2 2 2 4 5 2" xfId="14114"/>
    <cellStyle name="Percent 3 2 2 2 4 6" xfId="9632"/>
    <cellStyle name="Percent 3 2 2 2 5" xfId="789"/>
    <cellStyle name="Percent 3 2 2 2 5 2" xfId="2283"/>
    <cellStyle name="Percent 3 2 2 2 5 2 2" xfId="6765"/>
    <cellStyle name="Percent 3 2 2 2 5 2 2 2" xfId="15795"/>
    <cellStyle name="Percent 3 2 2 2 5 2 3" xfId="11313"/>
    <cellStyle name="Percent 3 2 2 2 5 3" xfId="3777"/>
    <cellStyle name="Percent 3 2 2 2 5 3 2" xfId="8259"/>
    <cellStyle name="Percent 3 2 2 2 5 3 2 2" xfId="17289"/>
    <cellStyle name="Percent 3 2 2 2 5 3 3" xfId="12807"/>
    <cellStyle name="Percent 3 2 2 2 5 4" xfId="5271"/>
    <cellStyle name="Percent 3 2 2 2 5 4 2" xfId="14301"/>
    <cellStyle name="Percent 3 2 2 2 5 5" xfId="9819"/>
    <cellStyle name="Percent 3 2 2 2 6" xfId="1538"/>
    <cellStyle name="Percent 3 2 2 2 6 2" xfId="6020"/>
    <cellStyle name="Percent 3 2 2 2 6 2 2" xfId="15050"/>
    <cellStyle name="Percent 3 2 2 2 6 3" xfId="10568"/>
    <cellStyle name="Percent 3 2 2 2 7" xfId="3032"/>
    <cellStyle name="Percent 3 2 2 2 7 2" xfId="7514"/>
    <cellStyle name="Percent 3 2 2 2 7 2 2" xfId="16544"/>
    <cellStyle name="Percent 3 2 2 2 7 3" xfId="12062"/>
    <cellStyle name="Percent 3 2 2 2 8" xfId="4526"/>
    <cellStyle name="Percent 3 2 2 2 8 2" xfId="13556"/>
    <cellStyle name="Percent 3 2 2 2 9" xfId="9074"/>
    <cellStyle name="Percent 3 2 2 3" xfId="67"/>
    <cellStyle name="Percent 3 2 2 3 2" xfId="253"/>
    <cellStyle name="Percent 3 2 2 3 2 2" xfId="998"/>
    <cellStyle name="Percent 3 2 2 3 2 2 2" xfId="2492"/>
    <cellStyle name="Percent 3 2 2 3 2 2 2 2" xfId="6974"/>
    <cellStyle name="Percent 3 2 2 3 2 2 2 2 2" xfId="16004"/>
    <cellStyle name="Percent 3 2 2 3 2 2 2 3" xfId="11522"/>
    <cellStyle name="Percent 3 2 2 3 2 2 3" xfId="3986"/>
    <cellStyle name="Percent 3 2 2 3 2 2 3 2" xfId="8468"/>
    <cellStyle name="Percent 3 2 2 3 2 2 3 2 2" xfId="17498"/>
    <cellStyle name="Percent 3 2 2 3 2 2 3 3" xfId="13016"/>
    <cellStyle name="Percent 3 2 2 3 2 2 4" xfId="5480"/>
    <cellStyle name="Percent 3 2 2 3 2 2 4 2" xfId="14510"/>
    <cellStyle name="Percent 3 2 2 3 2 2 5" xfId="10028"/>
    <cellStyle name="Percent 3 2 2 3 2 3" xfId="1747"/>
    <cellStyle name="Percent 3 2 2 3 2 3 2" xfId="6229"/>
    <cellStyle name="Percent 3 2 2 3 2 3 2 2" xfId="15259"/>
    <cellStyle name="Percent 3 2 2 3 2 3 3" xfId="10777"/>
    <cellStyle name="Percent 3 2 2 3 2 4" xfId="3241"/>
    <cellStyle name="Percent 3 2 2 3 2 4 2" xfId="7723"/>
    <cellStyle name="Percent 3 2 2 3 2 4 2 2" xfId="16753"/>
    <cellStyle name="Percent 3 2 2 3 2 4 3" xfId="12271"/>
    <cellStyle name="Percent 3 2 2 3 2 5" xfId="4735"/>
    <cellStyle name="Percent 3 2 2 3 2 5 2" xfId="13765"/>
    <cellStyle name="Percent 3 2 2 3 2 6" xfId="9283"/>
    <cellStyle name="Percent 3 2 2 3 3" xfId="439"/>
    <cellStyle name="Percent 3 2 2 3 3 2" xfId="1186"/>
    <cellStyle name="Percent 3 2 2 3 3 2 2" xfId="2680"/>
    <cellStyle name="Percent 3 2 2 3 3 2 2 2" xfId="7162"/>
    <cellStyle name="Percent 3 2 2 3 3 2 2 2 2" xfId="16192"/>
    <cellStyle name="Percent 3 2 2 3 3 2 2 3" xfId="11710"/>
    <cellStyle name="Percent 3 2 2 3 3 2 3" xfId="4174"/>
    <cellStyle name="Percent 3 2 2 3 3 2 3 2" xfId="8656"/>
    <cellStyle name="Percent 3 2 2 3 3 2 3 2 2" xfId="17686"/>
    <cellStyle name="Percent 3 2 2 3 3 2 3 3" xfId="13204"/>
    <cellStyle name="Percent 3 2 2 3 3 2 4" xfId="5668"/>
    <cellStyle name="Percent 3 2 2 3 3 2 4 2" xfId="14698"/>
    <cellStyle name="Percent 3 2 2 3 3 2 5" xfId="10216"/>
    <cellStyle name="Percent 3 2 2 3 3 3" xfId="1933"/>
    <cellStyle name="Percent 3 2 2 3 3 3 2" xfId="6415"/>
    <cellStyle name="Percent 3 2 2 3 3 3 2 2" xfId="15445"/>
    <cellStyle name="Percent 3 2 2 3 3 3 3" xfId="10963"/>
    <cellStyle name="Percent 3 2 2 3 3 4" xfId="3427"/>
    <cellStyle name="Percent 3 2 2 3 3 4 2" xfId="7909"/>
    <cellStyle name="Percent 3 2 2 3 3 4 2 2" xfId="16939"/>
    <cellStyle name="Percent 3 2 2 3 3 4 3" xfId="12457"/>
    <cellStyle name="Percent 3 2 2 3 3 5" xfId="4921"/>
    <cellStyle name="Percent 3 2 2 3 3 5 2" xfId="13951"/>
    <cellStyle name="Percent 3 2 2 3 3 6" xfId="9469"/>
    <cellStyle name="Percent 3 2 2 3 4" xfId="625"/>
    <cellStyle name="Percent 3 2 2 3 4 2" xfId="1372"/>
    <cellStyle name="Percent 3 2 2 3 4 2 2" xfId="2866"/>
    <cellStyle name="Percent 3 2 2 3 4 2 2 2" xfId="7348"/>
    <cellStyle name="Percent 3 2 2 3 4 2 2 2 2" xfId="16378"/>
    <cellStyle name="Percent 3 2 2 3 4 2 2 3" xfId="11896"/>
    <cellStyle name="Percent 3 2 2 3 4 2 3" xfId="4360"/>
    <cellStyle name="Percent 3 2 2 3 4 2 3 2" xfId="8842"/>
    <cellStyle name="Percent 3 2 2 3 4 2 3 2 2" xfId="17872"/>
    <cellStyle name="Percent 3 2 2 3 4 2 3 3" xfId="13390"/>
    <cellStyle name="Percent 3 2 2 3 4 2 4" xfId="5854"/>
    <cellStyle name="Percent 3 2 2 3 4 2 4 2" xfId="14884"/>
    <cellStyle name="Percent 3 2 2 3 4 2 5" xfId="10402"/>
    <cellStyle name="Percent 3 2 2 3 4 3" xfId="2119"/>
    <cellStyle name="Percent 3 2 2 3 4 3 2" xfId="6601"/>
    <cellStyle name="Percent 3 2 2 3 4 3 2 2" xfId="15631"/>
    <cellStyle name="Percent 3 2 2 3 4 3 3" xfId="11149"/>
    <cellStyle name="Percent 3 2 2 3 4 4" xfId="3613"/>
    <cellStyle name="Percent 3 2 2 3 4 4 2" xfId="8095"/>
    <cellStyle name="Percent 3 2 2 3 4 4 2 2" xfId="17125"/>
    <cellStyle name="Percent 3 2 2 3 4 4 3" xfId="12643"/>
    <cellStyle name="Percent 3 2 2 3 4 5" xfId="5107"/>
    <cellStyle name="Percent 3 2 2 3 4 5 2" xfId="14137"/>
    <cellStyle name="Percent 3 2 2 3 4 6" xfId="9655"/>
    <cellStyle name="Percent 3 2 2 3 5" xfId="812"/>
    <cellStyle name="Percent 3 2 2 3 5 2" xfId="2306"/>
    <cellStyle name="Percent 3 2 2 3 5 2 2" xfId="6788"/>
    <cellStyle name="Percent 3 2 2 3 5 2 2 2" xfId="15818"/>
    <cellStyle name="Percent 3 2 2 3 5 2 3" xfId="11336"/>
    <cellStyle name="Percent 3 2 2 3 5 3" xfId="3800"/>
    <cellStyle name="Percent 3 2 2 3 5 3 2" xfId="8282"/>
    <cellStyle name="Percent 3 2 2 3 5 3 2 2" xfId="17312"/>
    <cellStyle name="Percent 3 2 2 3 5 3 3" xfId="12830"/>
    <cellStyle name="Percent 3 2 2 3 5 4" xfId="5294"/>
    <cellStyle name="Percent 3 2 2 3 5 4 2" xfId="14324"/>
    <cellStyle name="Percent 3 2 2 3 5 5" xfId="9842"/>
    <cellStyle name="Percent 3 2 2 3 6" xfId="1561"/>
    <cellStyle name="Percent 3 2 2 3 6 2" xfId="6043"/>
    <cellStyle name="Percent 3 2 2 3 6 2 2" xfId="15073"/>
    <cellStyle name="Percent 3 2 2 3 6 3" xfId="10591"/>
    <cellStyle name="Percent 3 2 2 3 7" xfId="3055"/>
    <cellStyle name="Percent 3 2 2 3 7 2" xfId="7537"/>
    <cellStyle name="Percent 3 2 2 3 7 2 2" xfId="16567"/>
    <cellStyle name="Percent 3 2 2 3 7 3" xfId="12085"/>
    <cellStyle name="Percent 3 2 2 3 8" xfId="4549"/>
    <cellStyle name="Percent 3 2 2 3 8 2" xfId="13579"/>
    <cellStyle name="Percent 3 2 2 3 9" xfId="9097"/>
    <cellStyle name="Percent 3 2 2 4" xfId="91"/>
    <cellStyle name="Percent 3 2 2 4 2" xfId="277"/>
    <cellStyle name="Percent 3 2 2 4 2 2" xfId="1021"/>
    <cellStyle name="Percent 3 2 2 4 2 2 2" xfId="2515"/>
    <cellStyle name="Percent 3 2 2 4 2 2 2 2" xfId="6997"/>
    <cellStyle name="Percent 3 2 2 4 2 2 2 2 2" xfId="16027"/>
    <cellStyle name="Percent 3 2 2 4 2 2 2 3" xfId="11545"/>
    <cellStyle name="Percent 3 2 2 4 2 2 3" xfId="4009"/>
    <cellStyle name="Percent 3 2 2 4 2 2 3 2" xfId="8491"/>
    <cellStyle name="Percent 3 2 2 4 2 2 3 2 2" xfId="17521"/>
    <cellStyle name="Percent 3 2 2 4 2 2 3 3" xfId="13039"/>
    <cellStyle name="Percent 3 2 2 4 2 2 4" xfId="5503"/>
    <cellStyle name="Percent 3 2 2 4 2 2 4 2" xfId="14533"/>
    <cellStyle name="Percent 3 2 2 4 2 2 5" xfId="10051"/>
    <cellStyle name="Percent 3 2 2 4 2 3" xfId="1771"/>
    <cellStyle name="Percent 3 2 2 4 2 3 2" xfId="6253"/>
    <cellStyle name="Percent 3 2 2 4 2 3 2 2" xfId="15283"/>
    <cellStyle name="Percent 3 2 2 4 2 3 3" xfId="10801"/>
    <cellStyle name="Percent 3 2 2 4 2 4" xfId="3265"/>
    <cellStyle name="Percent 3 2 2 4 2 4 2" xfId="7747"/>
    <cellStyle name="Percent 3 2 2 4 2 4 2 2" xfId="16777"/>
    <cellStyle name="Percent 3 2 2 4 2 4 3" xfId="12295"/>
    <cellStyle name="Percent 3 2 2 4 2 5" xfId="4759"/>
    <cellStyle name="Percent 3 2 2 4 2 5 2" xfId="13789"/>
    <cellStyle name="Percent 3 2 2 4 2 6" xfId="9307"/>
    <cellStyle name="Percent 3 2 2 4 3" xfId="463"/>
    <cellStyle name="Percent 3 2 2 4 3 2" xfId="1210"/>
    <cellStyle name="Percent 3 2 2 4 3 2 2" xfId="2704"/>
    <cellStyle name="Percent 3 2 2 4 3 2 2 2" xfId="7186"/>
    <cellStyle name="Percent 3 2 2 4 3 2 2 2 2" xfId="16216"/>
    <cellStyle name="Percent 3 2 2 4 3 2 2 3" xfId="11734"/>
    <cellStyle name="Percent 3 2 2 4 3 2 3" xfId="4198"/>
    <cellStyle name="Percent 3 2 2 4 3 2 3 2" xfId="8680"/>
    <cellStyle name="Percent 3 2 2 4 3 2 3 2 2" xfId="17710"/>
    <cellStyle name="Percent 3 2 2 4 3 2 3 3" xfId="13228"/>
    <cellStyle name="Percent 3 2 2 4 3 2 4" xfId="5692"/>
    <cellStyle name="Percent 3 2 2 4 3 2 4 2" xfId="14722"/>
    <cellStyle name="Percent 3 2 2 4 3 2 5" xfId="10240"/>
    <cellStyle name="Percent 3 2 2 4 3 3" xfId="1957"/>
    <cellStyle name="Percent 3 2 2 4 3 3 2" xfId="6439"/>
    <cellStyle name="Percent 3 2 2 4 3 3 2 2" xfId="15469"/>
    <cellStyle name="Percent 3 2 2 4 3 3 3" xfId="10987"/>
    <cellStyle name="Percent 3 2 2 4 3 4" xfId="3451"/>
    <cellStyle name="Percent 3 2 2 4 3 4 2" xfId="7933"/>
    <cellStyle name="Percent 3 2 2 4 3 4 2 2" xfId="16963"/>
    <cellStyle name="Percent 3 2 2 4 3 4 3" xfId="12481"/>
    <cellStyle name="Percent 3 2 2 4 3 5" xfId="4945"/>
    <cellStyle name="Percent 3 2 2 4 3 5 2" xfId="13975"/>
    <cellStyle name="Percent 3 2 2 4 3 6" xfId="9493"/>
    <cellStyle name="Percent 3 2 2 4 4" xfId="649"/>
    <cellStyle name="Percent 3 2 2 4 4 2" xfId="1396"/>
    <cellStyle name="Percent 3 2 2 4 4 2 2" xfId="2890"/>
    <cellStyle name="Percent 3 2 2 4 4 2 2 2" xfId="7372"/>
    <cellStyle name="Percent 3 2 2 4 4 2 2 2 2" xfId="16402"/>
    <cellStyle name="Percent 3 2 2 4 4 2 2 3" xfId="11920"/>
    <cellStyle name="Percent 3 2 2 4 4 2 3" xfId="4384"/>
    <cellStyle name="Percent 3 2 2 4 4 2 3 2" xfId="8866"/>
    <cellStyle name="Percent 3 2 2 4 4 2 3 2 2" xfId="17896"/>
    <cellStyle name="Percent 3 2 2 4 4 2 3 3" xfId="13414"/>
    <cellStyle name="Percent 3 2 2 4 4 2 4" xfId="5878"/>
    <cellStyle name="Percent 3 2 2 4 4 2 4 2" xfId="14908"/>
    <cellStyle name="Percent 3 2 2 4 4 2 5" xfId="10426"/>
    <cellStyle name="Percent 3 2 2 4 4 3" xfId="2143"/>
    <cellStyle name="Percent 3 2 2 4 4 3 2" xfId="6625"/>
    <cellStyle name="Percent 3 2 2 4 4 3 2 2" xfId="15655"/>
    <cellStyle name="Percent 3 2 2 4 4 3 3" xfId="11173"/>
    <cellStyle name="Percent 3 2 2 4 4 4" xfId="3637"/>
    <cellStyle name="Percent 3 2 2 4 4 4 2" xfId="8119"/>
    <cellStyle name="Percent 3 2 2 4 4 4 2 2" xfId="17149"/>
    <cellStyle name="Percent 3 2 2 4 4 4 3" xfId="12667"/>
    <cellStyle name="Percent 3 2 2 4 4 5" xfId="5131"/>
    <cellStyle name="Percent 3 2 2 4 4 5 2" xfId="14161"/>
    <cellStyle name="Percent 3 2 2 4 4 6" xfId="9679"/>
    <cellStyle name="Percent 3 2 2 4 5" xfId="836"/>
    <cellStyle name="Percent 3 2 2 4 5 2" xfId="2330"/>
    <cellStyle name="Percent 3 2 2 4 5 2 2" xfId="6812"/>
    <cellStyle name="Percent 3 2 2 4 5 2 2 2" xfId="15842"/>
    <cellStyle name="Percent 3 2 2 4 5 2 3" xfId="11360"/>
    <cellStyle name="Percent 3 2 2 4 5 3" xfId="3824"/>
    <cellStyle name="Percent 3 2 2 4 5 3 2" xfId="8306"/>
    <cellStyle name="Percent 3 2 2 4 5 3 2 2" xfId="17336"/>
    <cellStyle name="Percent 3 2 2 4 5 3 3" xfId="12854"/>
    <cellStyle name="Percent 3 2 2 4 5 4" xfId="5318"/>
    <cellStyle name="Percent 3 2 2 4 5 4 2" xfId="14348"/>
    <cellStyle name="Percent 3 2 2 4 5 5" xfId="9866"/>
    <cellStyle name="Percent 3 2 2 4 6" xfId="1585"/>
    <cellStyle name="Percent 3 2 2 4 6 2" xfId="6067"/>
    <cellStyle name="Percent 3 2 2 4 6 2 2" xfId="15097"/>
    <cellStyle name="Percent 3 2 2 4 6 3" xfId="10615"/>
    <cellStyle name="Percent 3 2 2 4 7" xfId="3079"/>
    <cellStyle name="Percent 3 2 2 4 7 2" xfId="7561"/>
    <cellStyle name="Percent 3 2 2 4 7 2 2" xfId="16591"/>
    <cellStyle name="Percent 3 2 2 4 7 3" xfId="12109"/>
    <cellStyle name="Percent 3 2 2 4 8" xfId="4573"/>
    <cellStyle name="Percent 3 2 2 4 8 2" xfId="13603"/>
    <cellStyle name="Percent 3 2 2 4 9" xfId="9121"/>
    <cellStyle name="Percent 3 2 2 5" xfId="120"/>
    <cellStyle name="Percent 3 2 2 5 2" xfId="306"/>
    <cellStyle name="Percent 3 2 2 5 2 2" xfId="1049"/>
    <cellStyle name="Percent 3 2 2 5 2 2 2" xfId="2543"/>
    <cellStyle name="Percent 3 2 2 5 2 2 2 2" xfId="7025"/>
    <cellStyle name="Percent 3 2 2 5 2 2 2 2 2" xfId="16055"/>
    <cellStyle name="Percent 3 2 2 5 2 2 2 3" xfId="11573"/>
    <cellStyle name="Percent 3 2 2 5 2 2 3" xfId="4037"/>
    <cellStyle name="Percent 3 2 2 5 2 2 3 2" xfId="8519"/>
    <cellStyle name="Percent 3 2 2 5 2 2 3 2 2" xfId="17549"/>
    <cellStyle name="Percent 3 2 2 5 2 2 3 3" xfId="13067"/>
    <cellStyle name="Percent 3 2 2 5 2 2 4" xfId="5531"/>
    <cellStyle name="Percent 3 2 2 5 2 2 4 2" xfId="14561"/>
    <cellStyle name="Percent 3 2 2 5 2 2 5" xfId="10079"/>
    <cellStyle name="Percent 3 2 2 5 2 3" xfId="1800"/>
    <cellStyle name="Percent 3 2 2 5 2 3 2" xfId="6282"/>
    <cellStyle name="Percent 3 2 2 5 2 3 2 2" xfId="15312"/>
    <cellStyle name="Percent 3 2 2 5 2 3 3" xfId="10830"/>
    <cellStyle name="Percent 3 2 2 5 2 4" xfId="3294"/>
    <cellStyle name="Percent 3 2 2 5 2 4 2" xfId="7776"/>
    <cellStyle name="Percent 3 2 2 5 2 4 2 2" xfId="16806"/>
    <cellStyle name="Percent 3 2 2 5 2 4 3" xfId="12324"/>
    <cellStyle name="Percent 3 2 2 5 2 5" xfId="4788"/>
    <cellStyle name="Percent 3 2 2 5 2 5 2" xfId="13818"/>
    <cellStyle name="Percent 3 2 2 5 2 6" xfId="9336"/>
    <cellStyle name="Percent 3 2 2 5 3" xfId="492"/>
    <cellStyle name="Percent 3 2 2 5 3 2" xfId="1239"/>
    <cellStyle name="Percent 3 2 2 5 3 2 2" xfId="2733"/>
    <cellStyle name="Percent 3 2 2 5 3 2 2 2" xfId="7215"/>
    <cellStyle name="Percent 3 2 2 5 3 2 2 2 2" xfId="16245"/>
    <cellStyle name="Percent 3 2 2 5 3 2 2 3" xfId="11763"/>
    <cellStyle name="Percent 3 2 2 5 3 2 3" xfId="4227"/>
    <cellStyle name="Percent 3 2 2 5 3 2 3 2" xfId="8709"/>
    <cellStyle name="Percent 3 2 2 5 3 2 3 2 2" xfId="17739"/>
    <cellStyle name="Percent 3 2 2 5 3 2 3 3" xfId="13257"/>
    <cellStyle name="Percent 3 2 2 5 3 2 4" xfId="5721"/>
    <cellStyle name="Percent 3 2 2 5 3 2 4 2" xfId="14751"/>
    <cellStyle name="Percent 3 2 2 5 3 2 5" xfId="10269"/>
    <cellStyle name="Percent 3 2 2 5 3 3" xfId="1986"/>
    <cellStyle name="Percent 3 2 2 5 3 3 2" xfId="6468"/>
    <cellStyle name="Percent 3 2 2 5 3 3 2 2" xfId="15498"/>
    <cellStyle name="Percent 3 2 2 5 3 3 3" xfId="11016"/>
    <cellStyle name="Percent 3 2 2 5 3 4" xfId="3480"/>
    <cellStyle name="Percent 3 2 2 5 3 4 2" xfId="7962"/>
    <cellStyle name="Percent 3 2 2 5 3 4 2 2" xfId="16992"/>
    <cellStyle name="Percent 3 2 2 5 3 4 3" xfId="12510"/>
    <cellStyle name="Percent 3 2 2 5 3 5" xfId="4974"/>
    <cellStyle name="Percent 3 2 2 5 3 5 2" xfId="14004"/>
    <cellStyle name="Percent 3 2 2 5 3 6" xfId="9522"/>
    <cellStyle name="Percent 3 2 2 5 4" xfId="678"/>
    <cellStyle name="Percent 3 2 2 5 4 2" xfId="1425"/>
    <cellStyle name="Percent 3 2 2 5 4 2 2" xfId="2919"/>
    <cellStyle name="Percent 3 2 2 5 4 2 2 2" xfId="7401"/>
    <cellStyle name="Percent 3 2 2 5 4 2 2 2 2" xfId="16431"/>
    <cellStyle name="Percent 3 2 2 5 4 2 2 3" xfId="11949"/>
    <cellStyle name="Percent 3 2 2 5 4 2 3" xfId="4413"/>
    <cellStyle name="Percent 3 2 2 5 4 2 3 2" xfId="8895"/>
    <cellStyle name="Percent 3 2 2 5 4 2 3 2 2" xfId="17925"/>
    <cellStyle name="Percent 3 2 2 5 4 2 3 3" xfId="13443"/>
    <cellStyle name="Percent 3 2 2 5 4 2 4" xfId="5907"/>
    <cellStyle name="Percent 3 2 2 5 4 2 4 2" xfId="14937"/>
    <cellStyle name="Percent 3 2 2 5 4 2 5" xfId="10455"/>
    <cellStyle name="Percent 3 2 2 5 4 3" xfId="2172"/>
    <cellStyle name="Percent 3 2 2 5 4 3 2" xfId="6654"/>
    <cellStyle name="Percent 3 2 2 5 4 3 2 2" xfId="15684"/>
    <cellStyle name="Percent 3 2 2 5 4 3 3" xfId="11202"/>
    <cellStyle name="Percent 3 2 2 5 4 4" xfId="3666"/>
    <cellStyle name="Percent 3 2 2 5 4 4 2" xfId="8148"/>
    <cellStyle name="Percent 3 2 2 5 4 4 2 2" xfId="17178"/>
    <cellStyle name="Percent 3 2 2 5 4 4 3" xfId="12696"/>
    <cellStyle name="Percent 3 2 2 5 4 5" xfId="5160"/>
    <cellStyle name="Percent 3 2 2 5 4 5 2" xfId="14190"/>
    <cellStyle name="Percent 3 2 2 5 4 6" xfId="9708"/>
    <cellStyle name="Percent 3 2 2 5 5" xfId="865"/>
    <cellStyle name="Percent 3 2 2 5 5 2" xfId="2359"/>
    <cellStyle name="Percent 3 2 2 5 5 2 2" xfId="6841"/>
    <cellStyle name="Percent 3 2 2 5 5 2 2 2" xfId="15871"/>
    <cellStyle name="Percent 3 2 2 5 5 2 3" xfId="11389"/>
    <cellStyle name="Percent 3 2 2 5 5 3" xfId="3853"/>
    <cellStyle name="Percent 3 2 2 5 5 3 2" xfId="8335"/>
    <cellStyle name="Percent 3 2 2 5 5 3 2 2" xfId="17365"/>
    <cellStyle name="Percent 3 2 2 5 5 3 3" xfId="12883"/>
    <cellStyle name="Percent 3 2 2 5 5 4" xfId="5347"/>
    <cellStyle name="Percent 3 2 2 5 5 4 2" xfId="14377"/>
    <cellStyle name="Percent 3 2 2 5 5 5" xfId="9895"/>
    <cellStyle name="Percent 3 2 2 5 6" xfId="1614"/>
    <cellStyle name="Percent 3 2 2 5 6 2" xfId="6096"/>
    <cellStyle name="Percent 3 2 2 5 6 2 2" xfId="15126"/>
    <cellStyle name="Percent 3 2 2 5 6 3" xfId="10644"/>
    <cellStyle name="Percent 3 2 2 5 7" xfId="3108"/>
    <cellStyle name="Percent 3 2 2 5 7 2" xfId="7590"/>
    <cellStyle name="Percent 3 2 2 5 7 2 2" xfId="16620"/>
    <cellStyle name="Percent 3 2 2 5 7 3" xfId="12138"/>
    <cellStyle name="Percent 3 2 2 5 8" xfId="4602"/>
    <cellStyle name="Percent 3 2 2 5 8 2" xfId="13632"/>
    <cellStyle name="Percent 3 2 2 5 9" xfId="9150"/>
    <cellStyle name="Percent 3 2 2 6" xfId="138"/>
    <cellStyle name="Percent 3 2 2 6 2" xfId="324"/>
    <cellStyle name="Percent 3 2 2 6 2 2" xfId="1067"/>
    <cellStyle name="Percent 3 2 2 6 2 2 2" xfId="2561"/>
    <cellStyle name="Percent 3 2 2 6 2 2 2 2" xfId="7043"/>
    <cellStyle name="Percent 3 2 2 6 2 2 2 2 2" xfId="16073"/>
    <cellStyle name="Percent 3 2 2 6 2 2 2 3" xfId="11591"/>
    <cellStyle name="Percent 3 2 2 6 2 2 3" xfId="4055"/>
    <cellStyle name="Percent 3 2 2 6 2 2 3 2" xfId="8537"/>
    <cellStyle name="Percent 3 2 2 6 2 2 3 2 2" xfId="17567"/>
    <cellStyle name="Percent 3 2 2 6 2 2 3 3" xfId="13085"/>
    <cellStyle name="Percent 3 2 2 6 2 2 4" xfId="5549"/>
    <cellStyle name="Percent 3 2 2 6 2 2 4 2" xfId="14579"/>
    <cellStyle name="Percent 3 2 2 6 2 2 5" xfId="10097"/>
    <cellStyle name="Percent 3 2 2 6 2 3" xfId="1818"/>
    <cellStyle name="Percent 3 2 2 6 2 3 2" xfId="6300"/>
    <cellStyle name="Percent 3 2 2 6 2 3 2 2" xfId="15330"/>
    <cellStyle name="Percent 3 2 2 6 2 3 3" xfId="10848"/>
    <cellStyle name="Percent 3 2 2 6 2 4" xfId="3312"/>
    <cellStyle name="Percent 3 2 2 6 2 4 2" xfId="7794"/>
    <cellStyle name="Percent 3 2 2 6 2 4 2 2" xfId="16824"/>
    <cellStyle name="Percent 3 2 2 6 2 4 3" xfId="12342"/>
    <cellStyle name="Percent 3 2 2 6 2 5" xfId="4806"/>
    <cellStyle name="Percent 3 2 2 6 2 5 2" xfId="13836"/>
    <cellStyle name="Percent 3 2 2 6 2 6" xfId="9354"/>
    <cellStyle name="Percent 3 2 2 6 3" xfId="510"/>
    <cellStyle name="Percent 3 2 2 6 3 2" xfId="1257"/>
    <cellStyle name="Percent 3 2 2 6 3 2 2" xfId="2751"/>
    <cellStyle name="Percent 3 2 2 6 3 2 2 2" xfId="7233"/>
    <cellStyle name="Percent 3 2 2 6 3 2 2 2 2" xfId="16263"/>
    <cellStyle name="Percent 3 2 2 6 3 2 2 3" xfId="11781"/>
    <cellStyle name="Percent 3 2 2 6 3 2 3" xfId="4245"/>
    <cellStyle name="Percent 3 2 2 6 3 2 3 2" xfId="8727"/>
    <cellStyle name="Percent 3 2 2 6 3 2 3 2 2" xfId="17757"/>
    <cellStyle name="Percent 3 2 2 6 3 2 3 3" xfId="13275"/>
    <cellStyle name="Percent 3 2 2 6 3 2 4" xfId="5739"/>
    <cellStyle name="Percent 3 2 2 6 3 2 4 2" xfId="14769"/>
    <cellStyle name="Percent 3 2 2 6 3 2 5" xfId="10287"/>
    <cellStyle name="Percent 3 2 2 6 3 3" xfId="2004"/>
    <cellStyle name="Percent 3 2 2 6 3 3 2" xfId="6486"/>
    <cellStyle name="Percent 3 2 2 6 3 3 2 2" xfId="15516"/>
    <cellStyle name="Percent 3 2 2 6 3 3 3" xfId="11034"/>
    <cellStyle name="Percent 3 2 2 6 3 4" xfId="3498"/>
    <cellStyle name="Percent 3 2 2 6 3 4 2" xfId="7980"/>
    <cellStyle name="Percent 3 2 2 6 3 4 2 2" xfId="17010"/>
    <cellStyle name="Percent 3 2 2 6 3 4 3" xfId="12528"/>
    <cellStyle name="Percent 3 2 2 6 3 5" xfId="4992"/>
    <cellStyle name="Percent 3 2 2 6 3 5 2" xfId="14022"/>
    <cellStyle name="Percent 3 2 2 6 3 6" xfId="9540"/>
    <cellStyle name="Percent 3 2 2 6 4" xfId="696"/>
    <cellStyle name="Percent 3 2 2 6 4 2" xfId="1443"/>
    <cellStyle name="Percent 3 2 2 6 4 2 2" xfId="2937"/>
    <cellStyle name="Percent 3 2 2 6 4 2 2 2" xfId="7419"/>
    <cellStyle name="Percent 3 2 2 6 4 2 2 2 2" xfId="16449"/>
    <cellStyle name="Percent 3 2 2 6 4 2 2 3" xfId="11967"/>
    <cellStyle name="Percent 3 2 2 6 4 2 3" xfId="4431"/>
    <cellStyle name="Percent 3 2 2 6 4 2 3 2" xfId="8913"/>
    <cellStyle name="Percent 3 2 2 6 4 2 3 2 2" xfId="17943"/>
    <cellStyle name="Percent 3 2 2 6 4 2 3 3" xfId="13461"/>
    <cellStyle name="Percent 3 2 2 6 4 2 4" xfId="5925"/>
    <cellStyle name="Percent 3 2 2 6 4 2 4 2" xfId="14955"/>
    <cellStyle name="Percent 3 2 2 6 4 2 5" xfId="10473"/>
    <cellStyle name="Percent 3 2 2 6 4 3" xfId="2190"/>
    <cellStyle name="Percent 3 2 2 6 4 3 2" xfId="6672"/>
    <cellStyle name="Percent 3 2 2 6 4 3 2 2" xfId="15702"/>
    <cellStyle name="Percent 3 2 2 6 4 3 3" xfId="11220"/>
    <cellStyle name="Percent 3 2 2 6 4 4" xfId="3684"/>
    <cellStyle name="Percent 3 2 2 6 4 4 2" xfId="8166"/>
    <cellStyle name="Percent 3 2 2 6 4 4 2 2" xfId="17196"/>
    <cellStyle name="Percent 3 2 2 6 4 4 3" xfId="12714"/>
    <cellStyle name="Percent 3 2 2 6 4 5" xfId="5178"/>
    <cellStyle name="Percent 3 2 2 6 4 5 2" xfId="14208"/>
    <cellStyle name="Percent 3 2 2 6 4 6" xfId="9726"/>
    <cellStyle name="Percent 3 2 2 6 5" xfId="883"/>
    <cellStyle name="Percent 3 2 2 6 5 2" xfId="2377"/>
    <cellStyle name="Percent 3 2 2 6 5 2 2" xfId="6859"/>
    <cellStyle name="Percent 3 2 2 6 5 2 2 2" xfId="15889"/>
    <cellStyle name="Percent 3 2 2 6 5 2 3" xfId="11407"/>
    <cellStyle name="Percent 3 2 2 6 5 3" xfId="3871"/>
    <cellStyle name="Percent 3 2 2 6 5 3 2" xfId="8353"/>
    <cellStyle name="Percent 3 2 2 6 5 3 2 2" xfId="17383"/>
    <cellStyle name="Percent 3 2 2 6 5 3 3" xfId="12901"/>
    <cellStyle name="Percent 3 2 2 6 5 4" xfId="5365"/>
    <cellStyle name="Percent 3 2 2 6 5 4 2" xfId="14395"/>
    <cellStyle name="Percent 3 2 2 6 5 5" xfId="9913"/>
    <cellStyle name="Percent 3 2 2 6 6" xfId="1632"/>
    <cellStyle name="Percent 3 2 2 6 6 2" xfId="6114"/>
    <cellStyle name="Percent 3 2 2 6 6 2 2" xfId="15144"/>
    <cellStyle name="Percent 3 2 2 6 6 3" xfId="10662"/>
    <cellStyle name="Percent 3 2 2 6 7" xfId="3126"/>
    <cellStyle name="Percent 3 2 2 6 7 2" xfId="7608"/>
    <cellStyle name="Percent 3 2 2 6 7 2 2" xfId="16638"/>
    <cellStyle name="Percent 3 2 2 6 7 3" xfId="12156"/>
    <cellStyle name="Percent 3 2 2 6 8" xfId="4620"/>
    <cellStyle name="Percent 3 2 2 6 8 2" xfId="13650"/>
    <cellStyle name="Percent 3 2 2 6 9" xfId="9168"/>
    <cellStyle name="Percent 3 2 2 7" xfId="161"/>
    <cellStyle name="Percent 3 2 2 7 2" xfId="347"/>
    <cellStyle name="Percent 3 2 2 7 2 2" xfId="1090"/>
    <cellStyle name="Percent 3 2 2 7 2 2 2" xfId="2584"/>
    <cellStyle name="Percent 3 2 2 7 2 2 2 2" xfId="7066"/>
    <cellStyle name="Percent 3 2 2 7 2 2 2 2 2" xfId="16096"/>
    <cellStyle name="Percent 3 2 2 7 2 2 2 3" xfId="11614"/>
    <cellStyle name="Percent 3 2 2 7 2 2 3" xfId="4078"/>
    <cellStyle name="Percent 3 2 2 7 2 2 3 2" xfId="8560"/>
    <cellStyle name="Percent 3 2 2 7 2 2 3 2 2" xfId="17590"/>
    <cellStyle name="Percent 3 2 2 7 2 2 3 3" xfId="13108"/>
    <cellStyle name="Percent 3 2 2 7 2 2 4" xfId="5572"/>
    <cellStyle name="Percent 3 2 2 7 2 2 4 2" xfId="14602"/>
    <cellStyle name="Percent 3 2 2 7 2 2 5" xfId="10120"/>
    <cellStyle name="Percent 3 2 2 7 2 3" xfId="1841"/>
    <cellStyle name="Percent 3 2 2 7 2 3 2" xfId="6323"/>
    <cellStyle name="Percent 3 2 2 7 2 3 2 2" xfId="15353"/>
    <cellStyle name="Percent 3 2 2 7 2 3 3" xfId="10871"/>
    <cellStyle name="Percent 3 2 2 7 2 4" xfId="3335"/>
    <cellStyle name="Percent 3 2 2 7 2 4 2" xfId="7817"/>
    <cellStyle name="Percent 3 2 2 7 2 4 2 2" xfId="16847"/>
    <cellStyle name="Percent 3 2 2 7 2 4 3" xfId="12365"/>
    <cellStyle name="Percent 3 2 2 7 2 5" xfId="4829"/>
    <cellStyle name="Percent 3 2 2 7 2 5 2" xfId="13859"/>
    <cellStyle name="Percent 3 2 2 7 2 6" xfId="9377"/>
    <cellStyle name="Percent 3 2 2 7 3" xfId="533"/>
    <cellStyle name="Percent 3 2 2 7 3 2" xfId="1280"/>
    <cellStyle name="Percent 3 2 2 7 3 2 2" xfId="2774"/>
    <cellStyle name="Percent 3 2 2 7 3 2 2 2" xfId="7256"/>
    <cellStyle name="Percent 3 2 2 7 3 2 2 2 2" xfId="16286"/>
    <cellStyle name="Percent 3 2 2 7 3 2 2 3" xfId="11804"/>
    <cellStyle name="Percent 3 2 2 7 3 2 3" xfId="4268"/>
    <cellStyle name="Percent 3 2 2 7 3 2 3 2" xfId="8750"/>
    <cellStyle name="Percent 3 2 2 7 3 2 3 2 2" xfId="17780"/>
    <cellStyle name="Percent 3 2 2 7 3 2 3 3" xfId="13298"/>
    <cellStyle name="Percent 3 2 2 7 3 2 4" xfId="5762"/>
    <cellStyle name="Percent 3 2 2 7 3 2 4 2" xfId="14792"/>
    <cellStyle name="Percent 3 2 2 7 3 2 5" xfId="10310"/>
    <cellStyle name="Percent 3 2 2 7 3 3" xfId="2027"/>
    <cellStyle name="Percent 3 2 2 7 3 3 2" xfId="6509"/>
    <cellStyle name="Percent 3 2 2 7 3 3 2 2" xfId="15539"/>
    <cellStyle name="Percent 3 2 2 7 3 3 3" xfId="11057"/>
    <cellStyle name="Percent 3 2 2 7 3 4" xfId="3521"/>
    <cellStyle name="Percent 3 2 2 7 3 4 2" xfId="8003"/>
    <cellStyle name="Percent 3 2 2 7 3 4 2 2" xfId="17033"/>
    <cellStyle name="Percent 3 2 2 7 3 4 3" xfId="12551"/>
    <cellStyle name="Percent 3 2 2 7 3 5" xfId="5015"/>
    <cellStyle name="Percent 3 2 2 7 3 5 2" xfId="14045"/>
    <cellStyle name="Percent 3 2 2 7 3 6" xfId="9563"/>
    <cellStyle name="Percent 3 2 2 7 4" xfId="719"/>
    <cellStyle name="Percent 3 2 2 7 4 2" xfId="1466"/>
    <cellStyle name="Percent 3 2 2 7 4 2 2" xfId="2960"/>
    <cellStyle name="Percent 3 2 2 7 4 2 2 2" xfId="7442"/>
    <cellStyle name="Percent 3 2 2 7 4 2 2 2 2" xfId="16472"/>
    <cellStyle name="Percent 3 2 2 7 4 2 2 3" xfId="11990"/>
    <cellStyle name="Percent 3 2 2 7 4 2 3" xfId="4454"/>
    <cellStyle name="Percent 3 2 2 7 4 2 3 2" xfId="8936"/>
    <cellStyle name="Percent 3 2 2 7 4 2 3 2 2" xfId="17966"/>
    <cellStyle name="Percent 3 2 2 7 4 2 3 3" xfId="13484"/>
    <cellStyle name="Percent 3 2 2 7 4 2 4" xfId="5948"/>
    <cellStyle name="Percent 3 2 2 7 4 2 4 2" xfId="14978"/>
    <cellStyle name="Percent 3 2 2 7 4 2 5" xfId="10496"/>
    <cellStyle name="Percent 3 2 2 7 4 3" xfId="2213"/>
    <cellStyle name="Percent 3 2 2 7 4 3 2" xfId="6695"/>
    <cellStyle name="Percent 3 2 2 7 4 3 2 2" xfId="15725"/>
    <cellStyle name="Percent 3 2 2 7 4 3 3" xfId="11243"/>
    <cellStyle name="Percent 3 2 2 7 4 4" xfId="3707"/>
    <cellStyle name="Percent 3 2 2 7 4 4 2" xfId="8189"/>
    <cellStyle name="Percent 3 2 2 7 4 4 2 2" xfId="17219"/>
    <cellStyle name="Percent 3 2 2 7 4 4 3" xfId="12737"/>
    <cellStyle name="Percent 3 2 2 7 4 5" xfId="5201"/>
    <cellStyle name="Percent 3 2 2 7 4 5 2" xfId="14231"/>
    <cellStyle name="Percent 3 2 2 7 4 6" xfId="9749"/>
    <cellStyle name="Percent 3 2 2 7 5" xfId="906"/>
    <cellStyle name="Percent 3 2 2 7 5 2" xfId="2400"/>
    <cellStyle name="Percent 3 2 2 7 5 2 2" xfId="6882"/>
    <cellStyle name="Percent 3 2 2 7 5 2 2 2" xfId="15912"/>
    <cellStyle name="Percent 3 2 2 7 5 2 3" xfId="11430"/>
    <cellStyle name="Percent 3 2 2 7 5 3" xfId="3894"/>
    <cellStyle name="Percent 3 2 2 7 5 3 2" xfId="8376"/>
    <cellStyle name="Percent 3 2 2 7 5 3 2 2" xfId="17406"/>
    <cellStyle name="Percent 3 2 2 7 5 3 3" xfId="12924"/>
    <cellStyle name="Percent 3 2 2 7 5 4" xfId="5388"/>
    <cellStyle name="Percent 3 2 2 7 5 4 2" xfId="14418"/>
    <cellStyle name="Percent 3 2 2 7 5 5" xfId="9936"/>
    <cellStyle name="Percent 3 2 2 7 6" xfId="1655"/>
    <cellStyle name="Percent 3 2 2 7 6 2" xfId="6137"/>
    <cellStyle name="Percent 3 2 2 7 6 2 2" xfId="15167"/>
    <cellStyle name="Percent 3 2 2 7 6 3" xfId="10685"/>
    <cellStyle name="Percent 3 2 2 7 7" xfId="3149"/>
    <cellStyle name="Percent 3 2 2 7 7 2" xfId="7631"/>
    <cellStyle name="Percent 3 2 2 7 7 2 2" xfId="16661"/>
    <cellStyle name="Percent 3 2 2 7 7 3" xfId="12179"/>
    <cellStyle name="Percent 3 2 2 7 8" xfId="4643"/>
    <cellStyle name="Percent 3 2 2 7 8 2" xfId="13673"/>
    <cellStyle name="Percent 3 2 2 7 9" xfId="9191"/>
    <cellStyle name="Percent 3 2 2 8" xfId="184"/>
    <cellStyle name="Percent 3 2 2 8 2" xfId="370"/>
    <cellStyle name="Percent 3 2 2 8 2 2" xfId="1113"/>
    <cellStyle name="Percent 3 2 2 8 2 2 2" xfId="2607"/>
    <cellStyle name="Percent 3 2 2 8 2 2 2 2" xfId="7089"/>
    <cellStyle name="Percent 3 2 2 8 2 2 2 2 2" xfId="16119"/>
    <cellStyle name="Percent 3 2 2 8 2 2 2 3" xfId="11637"/>
    <cellStyle name="Percent 3 2 2 8 2 2 3" xfId="4101"/>
    <cellStyle name="Percent 3 2 2 8 2 2 3 2" xfId="8583"/>
    <cellStyle name="Percent 3 2 2 8 2 2 3 2 2" xfId="17613"/>
    <cellStyle name="Percent 3 2 2 8 2 2 3 3" xfId="13131"/>
    <cellStyle name="Percent 3 2 2 8 2 2 4" xfId="5595"/>
    <cellStyle name="Percent 3 2 2 8 2 2 4 2" xfId="14625"/>
    <cellStyle name="Percent 3 2 2 8 2 2 5" xfId="10143"/>
    <cellStyle name="Percent 3 2 2 8 2 3" xfId="1864"/>
    <cellStyle name="Percent 3 2 2 8 2 3 2" xfId="6346"/>
    <cellStyle name="Percent 3 2 2 8 2 3 2 2" xfId="15376"/>
    <cellStyle name="Percent 3 2 2 8 2 3 3" xfId="10894"/>
    <cellStyle name="Percent 3 2 2 8 2 4" xfId="3358"/>
    <cellStyle name="Percent 3 2 2 8 2 4 2" xfId="7840"/>
    <cellStyle name="Percent 3 2 2 8 2 4 2 2" xfId="16870"/>
    <cellStyle name="Percent 3 2 2 8 2 4 3" xfId="12388"/>
    <cellStyle name="Percent 3 2 2 8 2 5" xfId="4852"/>
    <cellStyle name="Percent 3 2 2 8 2 5 2" xfId="13882"/>
    <cellStyle name="Percent 3 2 2 8 2 6" xfId="9400"/>
    <cellStyle name="Percent 3 2 2 8 3" xfId="556"/>
    <cellStyle name="Percent 3 2 2 8 3 2" xfId="1303"/>
    <cellStyle name="Percent 3 2 2 8 3 2 2" xfId="2797"/>
    <cellStyle name="Percent 3 2 2 8 3 2 2 2" xfId="7279"/>
    <cellStyle name="Percent 3 2 2 8 3 2 2 2 2" xfId="16309"/>
    <cellStyle name="Percent 3 2 2 8 3 2 2 3" xfId="11827"/>
    <cellStyle name="Percent 3 2 2 8 3 2 3" xfId="4291"/>
    <cellStyle name="Percent 3 2 2 8 3 2 3 2" xfId="8773"/>
    <cellStyle name="Percent 3 2 2 8 3 2 3 2 2" xfId="17803"/>
    <cellStyle name="Percent 3 2 2 8 3 2 3 3" xfId="13321"/>
    <cellStyle name="Percent 3 2 2 8 3 2 4" xfId="5785"/>
    <cellStyle name="Percent 3 2 2 8 3 2 4 2" xfId="14815"/>
    <cellStyle name="Percent 3 2 2 8 3 2 5" xfId="10333"/>
    <cellStyle name="Percent 3 2 2 8 3 3" xfId="2050"/>
    <cellStyle name="Percent 3 2 2 8 3 3 2" xfId="6532"/>
    <cellStyle name="Percent 3 2 2 8 3 3 2 2" xfId="15562"/>
    <cellStyle name="Percent 3 2 2 8 3 3 3" xfId="11080"/>
    <cellStyle name="Percent 3 2 2 8 3 4" xfId="3544"/>
    <cellStyle name="Percent 3 2 2 8 3 4 2" xfId="8026"/>
    <cellStyle name="Percent 3 2 2 8 3 4 2 2" xfId="17056"/>
    <cellStyle name="Percent 3 2 2 8 3 4 3" xfId="12574"/>
    <cellStyle name="Percent 3 2 2 8 3 5" xfId="5038"/>
    <cellStyle name="Percent 3 2 2 8 3 5 2" xfId="14068"/>
    <cellStyle name="Percent 3 2 2 8 3 6" xfId="9586"/>
    <cellStyle name="Percent 3 2 2 8 4" xfId="742"/>
    <cellStyle name="Percent 3 2 2 8 4 2" xfId="1489"/>
    <cellStyle name="Percent 3 2 2 8 4 2 2" xfId="2983"/>
    <cellStyle name="Percent 3 2 2 8 4 2 2 2" xfId="7465"/>
    <cellStyle name="Percent 3 2 2 8 4 2 2 2 2" xfId="16495"/>
    <cellStyle name="Percent 3 2 2 8 4 2 2 3" xfId="12013"/>
    <cellStyle name="Percent 3 2 2 8 4 2 3" xfId="4477"/>
    <cellStyle name="Percent 3 2 2 8 4 2 3 2" xfId="8959"/>
    <cellStyle name="Percent 3 2 2 8 4 2 3 2 2" xfId="17989"/>
    <cellStyle name="Percent 3 2 2 8 4 2 3 3" xfId="13507"/>
    <cellStyle name="Percent 3 2 2 8 4 2 4" xfId="5971"/>
    <cellStyle name="Percent 3 2 2 8 4 2 4 2" xfId="15001"/>
    <cellStyle name="Percent 3 2 2 8 4 2 5" xfId="10519"/>
    <cellStyle name="Percent 3 2 2 8 4 3" xfId="2236"/>
    <cellStyle name="Percent 3 2 2 8 4 3 2" xfId="6718"/>
    <cellStyle name="Percent 3 2 2 8 4 3 2 2" xfId="15748"/>
    <cellStyle name="Percent 3 2 2 8 4 3 3" xfId="11266"/>
    <cellStyle name="Percent 3 2 2 8 4 4" xfId="3730"/>
    <cellStyle name="Percent 3 2 2 8 4 4 2" xfId="8212"/>
    <cellStyle name="Percent 3 2 2 8 4 4 2 2" xfId="17242"/>
    <cellStyle name="Percent 3 2 2 8 4 4 3" xfId="12760"/>
    <cellStyle name="Percent 3 2 2 8 4 5" xfId="5224"/>
    <cellStyle name="Percent 3 2 2 8 4 5 2" xfId="14254"/>
    <cellStyle name="Percent 3 2 2 8 4 6" xfId="9772"/>
    <cellStyle name="Percent 3 2 2 8 5" xfId="929"/>
    <cellStyle name="Percent 3 2 2 8 5 2" xfId="2423"/>
    <cellStyle name="Percent 3 2 2 8 5 2 2" xfId="6905"/>
    <cellStyle name="Percent 3 2 2 8 5 2 2 2" xfId="15935"/>
    <cellStyle name="Percent 3 2 2 8 5 2 3" xfId="11453"/>
    <cellStyle name="Percent 3 2 2 8 5 3" xfId="3917"/>
    <cellStyle name="Percent 3 2 2 8 5 3 2" xfId="8399"/>
    <cellStyle name="Percent 3 2 2 8 5 3 2 2" xfId="17429"/>
    <cellStyle name="Percent 3 2 2 8 5 3 3" xfId="12947"/>
    <cellStyle name="Percent 3 2 2 8 5 4" xfId="5411"/>
    <cellStyle name="Percent 3 2 2 8 5 4 2" xfId="14441"/>
    <cellStyle name="Percent 3 2 2 8 5 5" xfId="9959"/>
    <cellStyle name="Percent 3 2 2 8 6" xfId="1678"/>
    <cellStyle name="Percent 3 2 2 8 6 2" xfId="6160"/>
    <cellStyle name="Percent 3 2 2 8 6 2 2" xfId="15190"/>
    <cellStyle name="Percent 3 2 2 8 6 3" xfId="10708"/>
    <cellStyle name="Percent 3 2 2 8 7" xfId="3172"/>
    <cellStyle name="Percent 3 2 2 8 7 2" xfId="7654"/>
    <cellStyle name="Percent 3 2 2 8 7 2 2" xfId="16684"/>
    <cellStyle name="Percent 3 2 2 8 7 3" xfId="12202"/>
    <cellStyle name="Percent 3 2 2 8 8" xfId="4666"/>
    <cellStyle name="Percent 3 2 2 8 8 2" xfId="13696"/>
    <cellStyle name="Percent 3 2 2 8 9" xfId="9214"/>
    <cellStyle name="Percent 3 2 2 9" xfId="207"/>
    <cellStyle name="Percent 3 2 2 9 2" xfId="952"/>
    <cellStyle name="Percent 3 2 2 9 2 2" xfId="2446"/>
    <cellStyle name="Percent 3 2 2 9 2 2 2" xfId="6928"/>
    <cellStyle name="Percent 3 2 2 9 2 2 2 2" xfId="15958"/>
    <cellStyle name="Percent 3 2 2 9 2 2 3" xfId="11476"/>
    <cellStyle name="Percent 3 2 2 9 2 3" xfId="3940"/>
    <cellStyle name="Percent 3 2 2 9 2 3 2" xfId="8422"/>
    <cellStyle name="Percent 3 2 2 9 2 3 2 2" xfId="17452"/>
    <cellStyle name="Percent 3 2 2 9 2 3 3" xfId="12970"/>
    <cellStyle name="Percent 3 2 2 9 2 4" xfId="5434"/>
    <cellStyle name="Percent 3 2 2 9 2 4 2" xfId="14464"/>
    <cellStyle name="Percent 3 2 2 9 2 5" xfId="9982"/>
    <cellStyle name="Percent 3 2 2 9 3" xfId="1701"/>
    <cellStyle name="Percent 3 2 2 9 3 2" xfId="6183"/>
    <cellStyle name="Percent 3 2 2 9 3 2 2" xfId="15213"/>
    <cellStyle name="Percent 3 2 2 9 3 3" xfId="10731"/>
    <cellStyle name="Percent 3 2 2 9 4" xfId="3195"/>
    <cellStyle name="Percent 3 2 2 9 4 2" xfId="7677"/>
    <cellStyle name="Percent 3 2 2 9 4 2 2" xfId="16707"/>
    <cellStyle name="Percent 3 2 2 9 4 3" xfId="12225"/>
    <cellStyle name="Percent 3 2 2 9 5" xfId="4689"/>
    <cellStyle name="Percent 3 2 2 9 5 2" xfId="13719"/>
    <cellStyle name="Percent 3 2 2 9 6" xfId="9237"/>
    <cellStyle name="Percent 3 2 3" xfId="34"/>
    <cellStyle name="Percent 3 2 3 2" xfId="220"/>
    <cellStyle name="Percent 3 2 3 2 2" xfId="965"/>
    <cellStyle name="Percent 3 2 3 2 2 2" xfId="2459"/>
    <cellStyle name="Percent 3 2 3 2 2 2 2" xfId="6941"/>
    <cellStyle name="Percent 3 2 3 2 2 2 2 2" xfId="15971"/>
    <cellStyle name="Percent 3 2 3 2 2 2 3" xfId="11489"/>
    <cellStyle name="Percent 3 2 3 2 2 3" xfId="3953"/>
    <cellStyle name="Percent 3 2 3 2 2 3 2" xfId="8435"/>
    <cellStyle name="Percent 3 2 3 2 2 3 2 2" xfId="17465"/>
    <cellStyle name="Percent 3 2 3 2 2 3 3" xfId="12983"/>
    <cellStyle name="Percent 3 2 3 2 2 4" xfId="5447"/>
    <cellStyle name="Percent 3 2 3 2 2 4 2" xfId="14477"/>
    <cellStyle name="Percent 3 2 3 2 2 5" xfId="9995"/>
    <cellStyle name="Percent 3 2 3 2 3" xfId="1714"/>
    <cellStyle name="Percent 3 2 3 2 3 2" xfId="6196"/>
    <cellStyle name="Percent 3 2 3 2 3 2 2" xfId="15226"/>
    <cellStyle name="Percent 3 2 3 2 3 3" xfId="10744"/>
    <cellStyle name="Percent 3 2 3 2 4" xfId="3208"/>
    <cellStyle name="Percent 3 2 3 2 4 2" xfId="7690"/>
    <cellStyle name="Percent 3 2 3 2 4 2 2" xfId="16720"/>
    <cellStyle name="Percent 3 2 3 2 4 3" xfId="12238"/>
    <cellStyle name="Percent 3 2 3 2 5" xfId="4702"/>
    <cellStyle name="Percent 3 2 3 2 5 2" xfId="13732"/>
    <cellStyle name="Percent 3 2 3 2 6" xfId="9250"/>
    <cellStyle name="Percent 3 2 3 3" xfId="406"/>
    <cellStyle name="Percent 3 2 3 3 2" xfId="1153"/>
    <cellStyle name="Percent 3 2 3 3 2 2" xfId="2647"/>
    <cellStyle name="Percent 3 2 3 3 2 2 2" xfId="7129"/>
    <cellStyle name="Percent 3 2 3 3 2 2 2 2" xfId="16159"/>
    <cellStyle name="Percent 3 2 3 3 2 2 3" xfId="11677"/>
    <cellStyle name="Percent 3 2 3 3 2 3" xfId="4141"/>
    <cellStyle name="Percent 3 2 3 3 2 3 2" xfId="8623"/>
    <cellStyle name="Percent 3 2 3 3 2 3 2 2" xfId="17653"/>
    <cellStyle name="Percent 3 2 3 3 2 3 3" xfId="13171"/>
    <cellStyle name="Percent 3 2 3 3 2 4" xfId="5635"/>
    <cellStyle name="Percent 3 2 3 3 2 4 2" xfId="14665"/>
    <cellStyle name="Percent 3 2 3 3 2 5" xfId="10183"/>
    <cellStyle name="Percent 3 2 3 3 3" xfId="1900"/>
    <cellStyle name="Percent 3 2 3 3 3 2" xfId="6382"/>
    <cellStyle name="Percent 3 2 3 3 3 2 2" xfId="15412"/>
    <cellStyle name="Percent 3 2 3 3 3 3" xfId="10930"/>
    <cellStyle name="Percent 3 2 3 3 4" xfId="3394"/>
    <cellStyle name="Percent 3 2 3 3 4 2" xfId="7876"/>
    <cellStyle name="Percent 3 2 3 3 4 2 2" xfId="16906"/>
    <cellStyle name="Percent 3 2 3 3 4 3" xfId="12424"/>
    <cellStyle name="Percent 3 2 3 3 5" xfId="4888"/>
    <cellStyle name="Percent 3 2 3 3 5 2" xfId="13918"/>
    <cellStyle name="Percent 3 2 3 3 6" xfId="9436"/>
    <cellStyle name="Percent 3 2 3 4" xfId="592"/>
    <cellStyle name="Percent 3 2 3 4 2" xfId="1339"/>
    <cellStyle name="Percent 3 2 3 4 2 2" xfId="2833"/>
    <cellStyle name="Percent 3 2 3 4 2 2 2" xfId="7315"/>
    <cellStyle name="Percent 3 2 3 4 2 2 2 2" xfId="16345"/>
    <cellStyle name="Percent 3 2 3 4 2 2 3" xfId="11863"/>
    <cellStyle name="Percent 3 2 3 4 2 3" xfId="4327"/>
    <cellStyle name="Percent 3 2 3 4 2 3 2" xfId="8809"/>
    <cellStyle name="Percent 3 2 3 4 2 3 2 2" xfId="17839"/>
    <cellStyle name="Percent 3 2 3 4 2 3 3" xfId="13357"/>
    <cellStyle name="Percent 3 2 3 4 2 4" xfId="5821"/>
    <cellStyle name="Percent 3 2 3 4 2 4 2" xfId="14851"/>
    <cellStyle name="Percent 3 2 3 4 2 5" xfId="10369"/>
    <cellStyle name="Percent 3 2 3 4 3" xfId="2086"/>
    <cellStyle name="Percent 3 2 3 4 3 2" xfId="6568"/>
    <cellStyle name="Percent 3 2 3 4 3 2 2" xfId="15598"/>
    <cellStyle name="Percent 3 2 3 4 3 3" xfId="11116"/>
    <cellStyle name="Percent 3 2 3 4 4" xfId="3580"/>
    <cellStyle name="Percent 3 2 3 4 4 2" xfId="8062"/>
    <cellStyle name="Percent 3 2 3 4 4 2 2" xfId="17092"/>
    <cellStyle name="Percent 3 2 3 4 4 3" xfId="12610"/>
    <cellStyle name="Percent 3 2 3 4 5" xfId="5074"/>
    <cellStyle name="Percent 3 2 3 4 5 2" xfId="14104"/>
    <cellStyle name="Percent 3 2 3 4 6" xfId="9622"/>
    <cellStyle name="Percent 3 2 3 5" xfId="779"/>
    <cellStyle name="Percent 3 2 3 5 2" xfId="2273"/>
    <cellStyle name="Percent 3 2 3 5 2 2" xfId="6755"/>
    <cellStyle name="Percent 3 2 3 5 2 2 2" xfId="15785"/>
    <cellStyle name="Percent 3 2 3 5 2 3" xfId="11303"/>
    <cellStyle name="Percent 3 2 3 5 3" xfId="3767"/>
    <cellStyle name="Percent 3 2 3 5 3 2" xfId="8249"/>
    <cellStyle name="Percent 3 2 3 5 3 2 2" xfId="17279"/>
    <cellStyle name="Percent 3 2 3 5 3 3" xfId="12797"/>
    <cellStyle name="Percent 3 2 3 5 4" xfId="5261"/>
    <cellStyle name="Percent 3 2 3 5 4 2" xfId="14291"/>
    <cellStyle name="Percent 3 2 3 5 5" xfId="9809"/>
    <cellStyle name="Percent 3 2 3 6" xfId="1528"/>
    <cellStyle name="Percent 3 2 3 6 2" xfId="6010"/>
    <cellStyle name="Percent 3 2 3 6 2 2" xfId="15040"/>
    <cellStyle name="Percent 3 2 3 6 3" xfId="10558"/>
    <cellStyle name="Percent 3 2 3 7" xfId="3022"/>
    <cellStyle name="Percent 3 2 3 7 2" xfId="7504"/>
    <cellStyle name="Percent 3 2 3 7 2 2" xfId="16534"/>
    <cellStyle name="Percent 3 2 3 7 3" xfId="12052"/>
    <cellStyle name="Percent 3 2 3 8" xfId="4516"/>
    <cellStyle name="Percent 3 2 3 8 2" xfId="13546"/>
    <cellStyle name="Percent 3 2 3 9" xfId="9064"/>
    <cellStyle name="Percent 3 2 4" xfId="57"/>
    <cellStyle name="Percent 3 2 4 2" xfId="243"/>
    <cellStyle name="Percent 3 2 4 2 2" xfId="988"/>
    <cellStyle name="Percent 3 2 4 2 2 2" xfId="2482"/>
    <cellStyle name="Percent 3 2 4 2 2 2 2" xfId="6964"/>
    <cellStyle name="Percent 3 2 4 2 2 2 2 2" xfId="15994"/>
    <cellStyle name="Percent 3 2 4 2 2 2 3" xfId="11512"/>
    <cellStyle name="Percent 3 2 4 2 2 3" xfId="3976"/>
    <cellStyle name="Percent 3 2 4 2 2 3 2" xfId="8458"/>
    <cellStyle name="Percent 3 2 4 2 2 3 2 2" xfId="17488"/>
    <cellStyle name="Percent 3 2 4 2 2 3 3" xfId="13006"/>
    <cellStyle name="Percent 3 2 4 2 2 4" xfId="5470"/>
    <cellStyle name="Percent 3 2 4 2 2 4 2" xfId="14500"/>
    <cellStyle name="Percent 3 2 4 2 2 5" xfId="10018"/>
    <cellStyle name="Percent 3 2 4 2 3" xfId="1737"/>
    <cellStyle name="Percent 3 2 4 2 3 2" xfId="6219"/>
    <cellStyle name="Percent 3 2 4 2 3 2 2" xfId="15249"/>
    <cellStyle name="Percent 3 2 4 2 3 3" xfId="10767"/>
    <cellStyle name="Percent 3 2 4 2 4" xfId="3231"/>
    <cellStyle name="Percent 3 2 4 2 4 2" xfId="7713"/>
    <cellStyle name="Percent 3 2 4 2 4 2 2" xfId="16743"/>
    <cellStyle name="Percent 3 2 4 2 4 3" xfId="12261"/>
    <cellStyle name="Percent 3 2 4 2 5" xfId="4725"/>
    <cellStyle name="Percent 3 2 4 2 5 2" xfId="13755"/>
    <cellStyle name="Percent 3 2 4 2 6" xfId="9273"/>
    <cellStyle name="Percent 3 2 4 3" xfId="429"/>
    <cellStyle name="Percent 3 2 4 3 2" xfId="1176"/>
    <cellStyle name="Percent 3 2 4 3 2 2" xfId="2670"/>
    <cellStyle name="Percent 3 2 4 3 2 2 2" xfId="7152"/>
    <cellStyle name="Percent 3 2 4 3 2 2 2 2" xfId="16182"/>
    <cellStyle name="Percent 3 2 4 3 2 2 3" xfId="11700"/>
    <cellStyle name="Percent 3 2 4 3 2 3" xfId="4164"/>
    <cellStyle name="Percent 3 2 4 3 2 3 2" xfId="8646"/>
    <cellStyle name="Percent 3 2 4 3 2 3 2 2" xfId="17676"/>
    <cellStyle name="Percent 3 2 4 3 2 3 3" xfId="13194"/>
    <cellStyle name="Percent 3 2 4 3 2 4" xfId="5658"/>
    <cellStyle name="Percent 3 2 4 3 2 4 2" xfId="14688"/>
    <cellStyle name="Percent 3 2 4 3 2 5" xfId="10206"/>
    <cellStyle name="Percent 3 2 4 3 3" xfId="1923"/>
    <cellStyle name="Percent 3 2 4 3 3 2" xfId="6405"/>
    <cellStyle name="Percent 3 2 4 3 3 2 2" xfId="15435"/>
    <cellStyle name="Percent 3 2 4 3 3 3" xfId="10953"/>
    <cellStyle name="Percent 3 2 4 3 4" xfId="3417"/>
    <cellStyle name="Percent 3 2 4 3 4 2" xfId="7899"/>
    <cellStyle name="Percent 3 2 4 3 4 2 2" xfId="16929"/>
    <cellStyle name="Percent 3 2 4 3 4 3" xfId="12447"/>
    <cellStyle name="Percent 3 2 4 3 5" xfId="4911"/>
    <cellStyle name="Percent 3 2 4 3 5 2" xfId="13941"/>
    <cellStyle name="Percent 3 2 4 3 6" xfId="9459"/>
    <cellStyle name="Percent 3 2 4 4" xfId="615"/>
    <cellStyle name="Percent 3 2 4 4 2" xfId="1362"/>
    <cellStyle name="Percent 3 2 4 4 2 2" xfId="2856"/>
    <cellStyle name="Percent 3 2 4 4 2 2 2" xfId="7338"/>
    <cellStyle name="Percent 3 2 4 4 2 2 2 2" xfId="16368"/>
    <cellStyle name="Percent 3 2 4 4 2 2 3" xfId="11886"/>
    <cellStyle name="Percent 3 2 4 4 2 3" xfId="4350"/>
    <cellStyle name="Percent 3 2 4 4 2 3 2" xfId="8832"/>
    <cellStyle name="Percent 3 2 4 4 2 3 2 2" xfId="17862"/>
    <cellStyle name="Percent 3 2 4 4 2 3 3" xfId="13380"/>
    <cellStyle name="Percent 3 2 4 4 2 4" xfId="5844"/>
    <cellStyle name="Percent 3 2 4 4 2 4 2" xfId="14874"/>
    <cellStyle name="Percent 3 2 4 4 2 5" xfId="10392"/>
    <cellStyle name="Percent 3 2 4 4 3" xfId="2109"/>
    <cellStyle name="Percent 3 2 4 4 3 2" xfId="6591"/>
    <cellStyle name="Percent 3 2 4 4 3 2 2" xfId="15621"/>
    <cellStyle name="Percent 3 2 4 4 3 3" xfId="11139"/>
    <cellStyle name="Percent 3 2 4 4 4" xfId="3603"/>
    <cellStyle name="Percent 3 2 4 4 4 2" xfId="8085"/>
    <cellStyle name="Percent 3 2 4 4 4 2 2" xfId="17115"/>
    <cellStyle name="Percent 3 2 4 4 4 3" xfId="12633"/>
    <cellStyle name="Percent 3 2 4 4 5" xfId="5097"/>
    <cellStyle name="Percent 3 2 4 4 5 2" xfId="14127"/>
    <cellStyle name="Percent 3 2 4 4 6" xfId="9645"/>
    <cellStyle name="Percent 3 2 4 5" xfId="802"/>
    <cellStyle name="Percent 3 2 4 5 2" xfId="2296"/>
    <cellStyle name="Percent 3 2 4 5 2 2" xfId="6778"/>
    <cellStyle name="Percent 3 2 4 5 2 2 2" xfId="15808"/>
    <cellStyle name="Percent 3 2 4 5 2 3" xfId="11326"/>
    <cellStyle name="Percent 3 2 4 5 3" xfId="3790"/>
    <cellStyle name="Percent 3 2 4 5 3 2" xfId="8272"/>
    <cellStyle name="Percent 3 2 4 5 3 2 2" xfId="17302"/>
    <cellStyle name="Percent 3 2 4 5 3 3" xfId="12820"/>
    <cellStyle name="Percent 3 2 4 5 4" xfId="5284"/>
    <cellStyle name="Percent 3 2 4 5 4 2" xfId="14314"/>
    <cellStyle name="Percent 3 2 4 5 5" xfId="9832"/>
    <cellStyle name="Percent 3 2 4 6" xfId="1551"/>
    <cellStyle name="Percent 3 2 4 6 2" xfId="6033"/>
    <cellStyle name="Percent 3 2 4 6 2 2" xfId="15063"/>
    <cellStyle name="Percent 3 2 4 6 3" xfId="10581"/>
    <cellStyle name="Percent 3 2 4 7" xfId="3045"/>
    <cellStyle name="Percent 3 2 4 7 2" xfId="7527"/>
    <cellStyle name="Percent 3 2 4 7 2 2" xfId="16557"/>
    <cellStyle name="Percent 3 2 4 7 3" xfId="12075"/>
    <cellStyle name="Percent 3 2 4 8" xfId="4539"/>
    <cellStyle name="Percent 3 2 4 8 2" xfId="13569"/>
    <cellStyle name="Percent 3 2 4 9" xfId="9087"/>
    <cellStyle name="Percent 3 2 5" xfId="81"/>
    <cellStyle name="Percent 3 2 5 2" xfId="267"/>
    <cellStyle name="Percent 3 2 5 2 2" xfId="1011"/>
    <cellStyle name="Percent 3 2 5 2 2 2" xfId="2505"/>
    <cellStyle name="Percent 3 2 5 2 2 2 2" xfId="6987"/>
    <cellStyle name="Percent 3 2 5 2 2 2 2 2" xfId="16017"/>
    <cellStyle name="Percent 3 2 5 2 2 2 3" xfId="11535"/>
    <cellStyle name="Percent 3 2 5 2 2 3" xfId="3999"/>
    <cellStyle name="Percent 3 2 5 2 2 3 2" xfId="8481"/>
    <cellStyle name="Percent 3 2 5 2 2 3 2 2" xfId="17511"/>
    <cellStyle name="Percent 3 2 5 2 2 3 3" xfId="13029"/>
    <cellStyle name="Percent 3 2 5 2 2 4" xfId="5493"/>
    <cellStyle name="Percent 3 2 5 2 2 4 2" xfId="14523"/>
    <cellStyle name="Percent 3 2 5 2 2 5" xfId="10041"/>
    <cellStyle name="Percent 3 2 5 2 3" xfId="1761"/>
    <cellStyle name="Percent 3 2 5 2 3 2" xfId="6243"/>
    <cellStyle name="Percent 3 2 5 2 3 2 2" xfId="15273"/>
    <cellStyle name="Percent 3 2 5 2 3 3" xfId="10791"/>
    <cellStyle name="Percent 3 2 5 2 4" xfId="3255"/>
    <cellStyle name="Percent 3 2 5 2 4 2" xfId="7737"/>
    <cellStyle name="Percent 3 2 5 2 4 2 2" xfId="16767"/>
    <cellStyle name="Percent 3 2 5 2 4 3" xfId="12285"/>
    <cellStyle name="Percent 3 2 5 2 5" xfId="4749"/>
    <cellStyle name="Percent 3 2 5 2 5 2" xfId="13779"/>
    <cellStyle name="Percent 3 2 5 2 6" xfId="9297"/>
    <cellStyle name="Percent 3 2 5 3" xfId="453"/>
    <cellStyle name="Percent 3 2 5 3 2" xfId="1200"/>
    <cellStyle name="Percent 3 2 5 3 2 2" xfId="2694"/>
    <cellStyle name="Percent 3 2 5 3 2 2 2" xfId="7176"/>
    <cellStyle name="Percent 3 2 5 3 2 2 2 2" xfId="16206"/>
    <cellStyle name="Percent 3 2 5 3 2 2 3" xfId="11724"/>
    <cellStyle name="Percent 3 2 5 3 2 3" xfId="4188"/>
    <cellStyle name="Percent 3 2 5 3 2 3 2" xfId="8670"/>
    <cellStyle name="Percent 3 2 5 3 2 3 2 2" xfId="17700"/>
    <cellStyle name="Percent 3 2 5 3 2 3 3" xfId="13218"/>
    <cellStyle name="Percent 3 2 5 3 2 4" xfId="5682"/>
    <cellStyle name="Percent 3 2 5 3 2 4 2" xfId="14712"/>
    <cellStyle name="Percent 3 2 5 3 2 5" xfId="10230"/>
    <cellStyle name="Percent 3 2 5 3 3" xfId="1947"/>
    <cellStyle name="Percent 3 2 5 3 3 2" xfId="6429"/>
    <cellStyle name="Percent 3 2 5 3 3 2 2" xfId="15459"/>
    <cellStyle name="Percent 3 2 5 3 3 3" xfId="10977"/>
    <cellStyle name="Percent 3 2 5 3 4" xfId="3441"/>
    <cellStyle name="Percent 3 2 5 3 4 2" xfId="7923"/>
    <cellStyle name="Percent 3 2 5 3 4 2 2" xfId="16953"/>
    <cellStyle name="Percent 3 2 5 3 4 3" xfId="12471"/>
    <cellStyle name="Percent 3 2 5 3 5" xfId="4935"/>
    <cellStyle name="Percent 3 2 5 3 5 2" xfId="13965"/>
    <cellStyle name="Percent 3 2 5 3 6" xfId="9483"/>
    <cellStyle name="Percent 3 2 5 4" xfId="639"/>
    <cellStyle name="Percent 3 2 5 4 2" xfId="1386"/>
    <cellStyle name="Percent 3 2 5 4 2 2" xfId="2880"/>
    <cellStyle name="Percent 3 2 5 4 2 2 2" xfId="7362"/>
    <cellStyle name="Percent 3 2 5 4 2 2 2 2" xfId="16392"/>
    <cellStyle name="Percent 3 2 5 4 2 2 3" xfId="11910"/>
    <cellStyle name="Percent 3 2 5 4 2 3" xfId="4374"/>
    <cellStyle name="Percent 3 2 5 4 2 3 2" xfId="8856"/>
    <cellStyle name="Percent 3 2 5 4 2 3 2 2" xfId="17886"/>
    <cellStyle name="Percent 3 2 5 4 2 3 3" xfId="13404"/>
    <cellStyle name="Percent 3 2 5 4 2 4" xfId="5868"/>
    <cellStyle name="Percent 3 2 5 4 2 4 2" xfId="14898"/>
    <cellStyle name="Percent 3 2 5 4 2 5" xfId="10416"/>
    <cellStyle name="Percent 3 2 5 4 3" xfId="2133"/>
    <cellStyle name="Percent 3 2 5 4 3 2" xfId="6615"/>
    <cellStyle name="Percent 3 2 5 4 3 2 2" xfId="15645"/>
    <cellStyle name="Percent 3 2 5 4 3 3" xfId="11163"/>
    <cellStyle name="Percent 3 2 5 4 4" xfId="3627"/>
    <cellStyle name="Percent 3 2 5 4 4 2" xfId="8109"/>
    <cellStyle name="Percent 3 2 5 4 4 2 2" xfId="17139"/>
    <cellStyle name="Percent 3 2 5 4 4 3" xfId="12657"/>
    <cellStyle name="Percent 3 2 5 4 5" xfId="5121"/>
    <cellStyle name="Percent 3 2 5 4 5 2" xfId="14151"/>
    <cellStyle name="Percent 3 2 5 4 6" xfId="9669"/>
    <cellStyle name="Percent 3 2 5 5" xfId="826"/>
    <cellStyle name="Percent 3 2 5 5 2" xfId="2320"/>
    <cellStyle name="Percent 3 2 5 5 2 2" xfId="6802"/>
    <cellStyle name="Percent 3 2 5 5 2 2 2" xfId="15832"/>
    <cellStyle name="Percent 3 2 5 5 2 3" xfId="11350"/>
    <cellStyle name="Percent 3 2 5 5 3" xfId="3814"/>
    <cellStyle name="Percent 3 2 5 5 3 2" xfId="8296"/>
    <cellStyle name="Percent 3 2 5 5 3 2 2" xfId="17326"/>
    <cellStyle name="Percent 3 2 5 5 3 3" xfId="12844"/>
    <cellStyle name="Percent 3 2 5 5 4" xfId="5308"/>
    <cellStyle name="Percent 3 2 5 5 4 2" xfId="14338"/>
    <cellStyle name="Percent 3 2 5 5 5" xfId="9856"/>
    <cellStyle name="Percent 3 2 5 6" xfId="1575"/>
    <cellStyle name="Percent 3 2 5 6 2" xfId="6057"/>
    <cellStyle name="Percent 3 2 5 6 2 2" xfId="15087"/>
    <cellStyle name="Percent 3 2 5 6 3" xfId="10605"/>
    <cellStyle name="Percent 3 2 5 7" xfId="3069"/>
    <cellStyle name="Percent 3 2 5 7 2" xfId="7551"/>
    <cellStyle name="Percent 3 2 5 7 2 2" xfId="16581"/>
    <cellStyle name="Percent 3 2 5 7 3" xfId="12099"/>
    <cellStyle name="Percent 3 2 5 8" xfId="4563"/>
    <cellStyle name="Percent 3 2 5 8 2" xfId="13593"/>
    <cellStyle name="Percent 3 2 5 9" xfId="9111"/>
    <cellStyle name="Percent 3 2 6" xfId="119"/>
    <cellStyle name="Percent 3 2 6 2" xfId="305"/>
    <cellStyle name="Percent 3 2 6 2 2" xfId="1048"/>
    <cellStyle name="Percent 3 2 6 2 2 2" xfId="2542"/>
    <cellStyle name="Percent 3 2 6 2 2 2 2" xfId="7024"/>
    <cellStyle name="Percent 3 2 6 2 2 2 2 2" xfId="16054"/>
    <cellStyle name="Percent 3 2 6 2 2 2 3" xfId="11572"/>
    <cellStyle name="Percent 3 2 6 2 2 3" xfId="4036"/>
    <cellStyle name="Percent 3 2 6 2 2 3 2" xfId="8518"/>
    <cellStyle name="Percent 3 2 6 2 2 3 2 2" xfId="17548"/>
    <cellStyle name="Percent 3 2 6 2 2 3 3" xfId="13066"/>
    <cellStyle name="Percent 3 2 6 2 2 4" xfId="5530"/>
    <cellStyle name="Percent 3 2 6 2 2 4 2" xfId="14560"/>
    <cellStyle name="Percent 3 2 6 2 2 5" xfId="10078"/>
    <cellStyle name="Percent 3 2 6 2 3" xfId="1799"/>
    <cellStyle name="Percent 3 2 6 2 3 2" xfId="6281"/>
    <cellStyle name="Percent 3 2 6 2 3 2 2" xfId="15311"/>
    <cellStyle name="Percent 3 2 6 2 3 3" xfId="10829"/>
    <cellStyle name="Percent 3 2 6 2 4" xfId="3293"/>
    <cellStyle name="Percent 3 2 6 2 4 2" xfId="7775"/>
    <cellStyle name="Percent 3 2 6 2 4 2 2" xfId="16805"/>
    <cellStyle name="Percent 3 2 6 2 4 3" xfId="12323"/>
    <cellStyle name="Percent 3 2 6 2 5" xfId="4787"/>
    <cellStyle name="Percent 3 2 6 2 5 2" xfId="13817"/>
    <cellStyle name="Percent 3 2 6 2 6" xfId="9335"/>
    <cellStyle name="Percent 3 2 6 3" xfId="491"/>
    <cellStyle name="Percent 3 2 6 3 2" xfId="1238"/>
    <cellStyle name="Percent 3 2 6 3 2 2" xfId="2732"/>
    <cellStyle name="Percent 3 2 6 3 2 2 2" xfId="7214"/>
    <cellStyle name="Percent 3 2 6 3 2 2 2 2" xfId="16244"/>
    <cellStyle name="Percent 3 2 6 3 2 2 3" xfId="11762"/>
    <cellStyle name="Percent 3 2 6 3 2 3" xfId="4226"/>
    <cellStyle name="Percent 3 2 6 3 2 3 2" xfId="8708"/>
    <cellStyle name="Percent 3 2 6 3 2 3 2 2" xfId="17738"/>
    <cellStyle name="Percent 3 2 6 3 2 3 3" xfId="13256"/>
    <cellStyle name="Percent 3 2 6 3 2 4" xfId="5720"/>
    <cellStyle name="Percent 3 2 6 3 2 4 2" xfId="14750"/>
    <cellStyle name="Percent 3 2 6 3 2 5" xfId="10268"/>
    <cellStyle name="Percent 3 2 6 3 3" xfId="1985"/>
    <cellStyle name="Percent 3 2 6 3 3 2" xfId="6467"/>
    <cellStyle name="Percent 3 2 6 3 3 2 2" xfId="15497"/>
    <cellStyle name="Percent 3 2 6 3 3 3" xfId="11015"/>
    <cellStyle name="Percent 3 2 6 3 4" xfId="3479"/>
    <cellStyle name="Percent 3 2 6 3 4 2" xfId="7961"/>
    <cellStyle name="Percent 3 2 6 3 4 2 2" xfId="16991"/>
    <cellStyle name="Percent 3 2 6 3 4 3" xfId="12509"/>
    <cellStyle name="Percent 3 2 6 3 5" xfId="4973"/>
    <cellStyle name="Percent 3 2 6 3 5 2" xfId="14003"/>
    <cellStyle name="Percent 3 2 6 3 6" xfId="9521"/>
    <cellStyle name="Percent 3 2 6 4" xfId="677"/>
    <cellStyle name="Percent 3 2 6 4 2" xfId="1424"/>
    <cellStyle name="Percent 3 2 6 4 2 2" xfId="2918"/>
    <cellStyle name="Percent 3 2 6 4 2 2 2" xfId="7400"/>
    <cellStyle name="Percent 3 2 6 4 2 2 2 2" xfId="16430"/>
    <cellStyle name="Percent 3 2 6 4 2 2 3" xfId="11948"/>
    <cellStyle name="Percent 3 2 6 4 2 3" xfId="4412"/>
    <cellStyle name="Percent 3 2 6 4 2 3 2" xfId="8894"/>
    <cellStyle name="Percent 3 2 6 4 2 3 2 2" xfId="17924"/>
    <cellStyle name="Percent 3 2 6 4 2 3 3" xfId="13442"/>
    <cellStyle name="Percent 3 2 6 4 2 4" xfId="5906"/>
    <cellStyle name="Percent 3 2 6 4 2 4 2" xfId="14936"/>
    <cellStyle name="Percent 3 2 6 4 2 5" xfId="10454"/>
    <cellStyle name="Percent 3 2 6 4 3" xfId="2171"/>
    <cellStyle name="Percent 3 2 6 4 3 2" xfId="6653"/>
    <cellStyle name="Percent 3 2 6 4 3 2 2" xfId="15683"/>
    <cellStyle name="Percent 3 2 6 4 3 3" xfId="11201"/>
    <cellStyle name="Percent 3 2 6 4 4" xfId="3665"/>
    <cellStyle name="Percent 3 2 6 4 4 2" xfId="8147"/>
    <cellStyle name="Percent 3 2 6 4 4 2 2" xfId="17177"/>
    <cellStyle name="Percent 3 2 6 4 4 3" xfId="12695"/>
    <cellStyle name="Percent 3 2 6 4 5" xfId="5159"/>
    <cellStyle name="Percent 3 2 6 4 5 2" xfId="14189"/>
    <cellStyle name="Percent 3 2 6 4 6" xfId="9707"/>
    <cellStyle name="Percent 3 2 6 5" xfId="864"/>
    <cellStyle name="Percent 3 2 6 5 2" xfId="2358"/>
    <cellStyle name="Percent 3 2 6 5 2 2" xfId="6840"/>
    <cellStyle name="Percent 3 2 6 5 2 2 2" xfId="15870"/>
    <cellStyle name="Percent 3 2 6 5 2 3" xfId="11388"/>
    <cellStyle name="Percent 3 2 6 5 3" xfId="3852"/>
    <cellStyle name="Percent 3 2 6 5 3 2" xfId="8334"/>
    <cellStyle name="Percent 3 2 6 5 3 2 2" xfId="17364"/>
    <cellStyle name="Percent 3 2 6 5 3 3" xfId="12882"/>
    <cellStyle name="Percent 3 2 6 5 4" xfId="5346"/>
    <cellStyle name="Percent 3 2 6 5 4 2" xfId="14376"/>
    <cellStyle name="Percent 3 2 6 5 5" xfId="9894"/>
    <cellStyle name="Percent 3 2 6 6" xfId="1613"/>
    <cellStyle name="Percent 3 2 6 6 2" xfId="6095"/>
    <cellStyle name="Percent 3 2 6 6 2 2" xfId="15125"/>
    <cellStyle name="Percent 3 2 6 6 3" xfId="10643"/>
    <cellStyle name="Percent 3 2 6 7" xfId="3107"/>
    <cellStyle name="Percent 3 2 6 7 2" xfId="7589"/>
    <cellStyle name="Percent 3 2 6 7 2 2" xfId="16619"/>
    <cellStyle name="Percent 3 2 6 7 3" xfId="12137"/>
    <cellStyle name="Percent 3 2 6 8" xfId="4601"/>
    <cellStyle name="Percent 3 2 6 8 2" xfId="13631"/>
    <cellStyle name="Percent 3 2 6 9" xfId="9149"/>
    <cellStyle name="Percent 3 2 7" xfId="128"/>
    <cellStyle name="Percent 3 2 7 2" xfId="314"/>
    <cellStyle name="Percent 3 2 7 2 2" xfId="1057"/>
    <cellStyle name="Percent 3 2 7 2 2 2" xfId="2551"/>
    <cellStyle name="Percent 3 2 7 2 2 2 2" xfId="7033"/>
    <cellStyle name="Percent 3 2 7 2 2 2 2 2" xfId="16063"/>
    <cellStyle name="Percent 3 2 7 2 2 2 3" xfId="11581"/>
    <cellStyle name="Percent 3 2 7 2 2 3" xfId="4045"/>
    <cellStyle name="Percent 3 2 7 2 2 3 2" xfId="8527"/>
    <cellStyle name="Percent 3 2 7 2 2 3 2 2" xfId="17557"/>
    <cellStyle name="Percent 3 2 7 2 2 3 3" xfId="13075"/>
    <cellStyle name="Percent 3 2 7 2 2 4" xfId="5539"/>
    <cellStyle name="Percent 3 2 7 2 2 4 2" xfId="14569"/>
    <cellStyle name="Percent 3 2 7 2 2 5" xfId="10087"/>
    <cellStyle name="Percent 3 2 7 2 3" xfId="1808"/>
    <cellStyle name="Percent 3 2 7 2 3 2" xfId="6290"/>
    <cellStyle name="Percent 3 2 7 2 3 2 2" xfId="15320"/>
    <cellStyle name="Percent 3 2 7 2 3 3" xfId="10838"/>
    <cellStyle name="Percent 3 2 7 2 4" xfId="3302"/>
    <cellStyle name="Percent 3 2 7 2 4 2" xfId="7784"/>
    <cellStyle name="Percent 3 2 7 2 4 2 2" xfId="16814"/>
    <cellStyle name="Percent 3 2 7 2 4 3" xfId="12332"/>
    <cellStyle name="Percent 3 2 7 2 5" xfId="4796"/>
    <cellStyle name="Percent 3 2 7 2 5 2" xfId="13826"/>
    <cellStyle name="Percent 3 2 7 2 6" xfId="9344"/>
    <cellStyle name="Percent 3 2 7 3" xfId="500"/>
    <cellStyle name="Percent 3 2 7 3 2" xfId="1247"/>
    <cellStyle name="Percent 3 2 7 3 2 2" xfId="2741"/>
    <cellStyle name="Percent 3 2 7 3 2 2 2" xfId="7223"/>
    <cellStyle name="Percent 3 2 7 3 2 2 2 2" xfId="16253"/>
    <cellStyle name="Percent 3 2 7 3 2 2 3" xfId="11771"/>
    <cellStyle name="Percent 3 2 7 3 2 3" xfId="4235"/>
    <cellStyle name="Percent 3 2 7 3 2 3 2" xfId="8717"/>
    <cellStyle name="Percent 3 2 7 3 2 3 2 2" xfId="17747"/>
    <cellStyle name="Percent 3 2 7 3 2 3 3" xfId="13265"/>
    <cellStyle name="Percent 3 2 7 3 2 4" xfId="5729"/>
    <cellStyle name="Percent 3 2 7 3 2 4 2" xfId="14759"/>
    <cellStyle name="Percent 3 2 7 3 2 5" xfId="10277"/>
    <cellStyle name="Percent 3 2 7 3 3" xfId="1994"/>
    <cellStyle name="Percent 3 2 7 3 3 2" xfId="6476"/>
    <cellStyle name="Percent 3 2 7 3 3 2 2" xfId="15506"/>
    <cellStyle name="Percent 3 2 7 3 3 3" xfId="11024"/>
    <cellStyle name="Percent 3 2 7 3 4" xfId="3488"/>
    <cellStyle name="Percent 3 2 7 3 4 2" xfId="7970"/>
    <cellStyle name="Percent 3 2 7 3 4 2 2" xfId="17000"/>
    <cellStyle name="Percent 3 2 7 3 4 3" xfId="12518"/>
    <cellStyle name="Percent 3 2 7 3 5" xfId="4982"/>
    <cellStyle name="Percent 3 2 7 3 5 2" xfId="14012"/>
    <cellStyle name="Percent 3 2 7 3 6" xfId="9530"/>
    <cellStyle name="Percent 3 2 7 4" xfId="686"/>
    <cellStyle name="Percent 3 2 7 4 2" xfId="1433"/>
    <cellStyle name="Percent 3 2 7 4 2 2" xfId="2927"/>
    <cellStyle name="Percent 3 2 7 4 2 2 2" xfId="7409"/>
    <cellStyle name="Percent 3 2 7 4 2 2 2 2" xfId="16439"/>
    <cellStyle name="Percent 3 2 7 4 2 2 3" xfId="11957"/>
    <cellStyle name="Percent 3 2 7 4 2 3" xfId="4421"/>
    <cellStyle name="Percent 3 2 7 4 2 3 2" xfId="8903"/>
    <cellStyle name="Percent 3 2 7 4 2 3 2 2" xfId="17933"/>
    <cellStyle name="Percent 3 2 7 4 2 3 3" xfId="13451"/>
    <cellStyle name="Percent 3 2 7 4 2 4" xfId="5915"/>
    <cellStyle name="Percent 3 2 7 4 2 4 2" xfId="14945"/>
    <cellStyle name="Percent 3 2 7 4 2 5" xfId="10463"/>
    <cellStyle name="Percent 3 2 7 4 3" xfId="2180"/>
    <cellStyle name="Percent 3 2 7 4 3 2" xfId="6662"/>
    <cellStyle name="Percent 3 2 7 4 3 2 2" xfId="15692"/>
    <cellStyle name="Percent 3 2 7 4 3 3" xfId="11210"/>
    <cellStyle name="Percent 3 2 7 4 4" xfId="3674"/>
    <cellStyle name="Percent 3 2 7 4 4 2" xfId="8156"/>
    <cellStyle name="Percent 3 2 7 4 4 2 2" xfId="17186"/>
    <cellStyle name="Percent 3 2 7 4 4 3" xfId="12704"/>
    <cellStyle name="Percent 3 2 7 4 5" xfId="5168"/>
    <cellStyle name="Percent 3 2 7 4 5 2" xfId="14198"/>
    <cellStyle name="Percent 3 2 7 4 6" xfId="9716"/>
    <cellStyle name="Percent 3 2 7 5" xfId="873"/>
    <cellStyle name="Percent 3 2 7 5 2" xfId="2367"/>
    <cellStyle name="Percent 3 2 7 5 2 2" xfId="6849"/>
    <cellStyle name="Percent 3 2 7 5 2 2 2" xfId="15879"/>
    <cellStyle name="Percent 3 2 7 5 2 3" xfId="11397"/>
    <cellStyle name="Percent 3 2 7 5 3" xfId="3861"/>
    <cellStyle name="Percent 3 2 7 5 3 2" xfId="8343"/>
    <cellStyle name="Percent 3 2 7 5 3 2 2" xfId="17373"/>
    <cellStyle name="Percent 3 2 7 5 3 3" xfId="12891"/>
    <cellStyle name="Percent 3 2 7 5 4" xfId="5355"/>
    <cellStyle name="Percent 3 2 7 5 4 2" xfId="14385"/>
    <cellStyle name="Percent 3 2 7 5 5" xfId="9903"/>
    <cellStyle name="Percent 3 2 7 6" xfId="1622"/>
    <cellStyle name="Percent 3 2 7 6 2" xfId="6104"/>
    <cellStyle name="Percent 3 2 7 6 2 2" xfId="15134"/>
    <cellStyle name="Percent 3 2 7 6 3" xfId="10652"/>
    <cellStyle name="Percent 3 2 7 7" xfId="3116"/>
    <cellStyle name="Percent 3 2 7 7 2" xfId="7598"/>
    <cellStyle name="Percent 3 2 7 7 2 2" xfId="16628"/>
    <cellStyle name="Percent 3 2 7 7 3" xfId="12146"/>
    <cellStyle name="Percent 3 2 7 8" xfId="4610"/>
    <cellStyle name="Percent 3 2 7 8 2" xfId="13640"/>
    <cellStyle name="Percent 3 2 7 9" xfId="9158"/>
    <cellStyle name="Percent 3 2 8" xfId="151"/>
    <cellStyle name="Percent 3 2 8 2" xfId="337"/>
    <cellStyle name="Percent 3 2 8 2 2" xfId="1080"/>
    <cellStyle name="Percent 3 2 8 2 2 2" xfId="2574"/>
    <cellStyle name="Percent 3 2 8 2 2 2 2" xfId="7056"/>
    <cellStyle name="Percent 3 2 8 2 2 2 2 2" xfId="16086"/>
    <cellStyle name="Percent 3 2 8 2 2 2 3" xfId="11604"/>
    <cellStyle name="Percent 3 2 8 2 2 3" xfId="4068"/>
    <cellStyle name="Percent 3 2 8 2 2 3 2" xfId="8550"/>
    <cellStyle name="Percent 3 2 8 2 2 3 2 2" xfId="17580"/>
    <cellStyle name="Percent 3 2 8 2 2 3 3" xfId="13098"/>
    <cellStyle name="Percent 3 2 8 2 2 4" xfId="5562"/>
    <cellStyle name="Percent 3 2 8 2 2 4 2" xfId="14592"/>
    <cellStyle name="Percent 3 2 8 2 2 5" xfId="10110"/>
    <cellStyle name="Percent 3 2 8 2 3" xfId="1831"/>
    <cellStyle name="Percent 3 2 8 2 3 2" xfId="6313"/>
    <cellStyle name="Percent 3 2 8 2 3 2 2" xfId="15343"/>
    <cellStyle name="Percent 3 2 8 2 3 3" xfId="10861"/>
    <cellStyle name="Percent 3 2 8 2 4" xfId="3325"/>
    <cellStyle name="Percent 3 2 8 2 4 2" xfId="7807"/>
    <cellStyle name="Percent 3 2 8 2 4 2 2" xfId="16837"/>
    <cellStyle name="Percent 3 2 8 2 4 3" xfId="12355"/>
    <cellStyle name="Percent 3 2 8 2 5" xfId="4819"/>
    <cellStyle name="Percent 3 2 8 2 5 2" xfId="13849"/>
    <cellStyle name="Percent 3 2 8 2 6" xfId="9367"/>
    <cellStyle name="Percent 3 2 8 3" xfId="523"/>
    <cellStyle name="Percent 3 2 8 3 2" xfId="1270"/>
    <cellStyle name="Percent 3 2 8 3 2 2" xfId="2764"/>
    <cellStyle name="Percent 3 2 8 3 2 2 2" xfId="7246"/>
    <cellStyle name="Percent 3 2 8 3 2 2 2 2" xfId="16276"/>
    <cellStyle name="Percent 3 2 8 3 2 2 3" xfId="11794"/>
    <cellStyle name="Percent 3 2 8 3 2 3" xfId="4258"/>
    <cellStyle name="Percent 3 2 8 3 2 3 2" xfId="8740"/>
    <cellStyle name="Percent 3 2 8 3 2 3 2 2" xfId="17770"/>
    <cellStyle name="Percent 3 2 8 3 2 3 3" xfId="13288"/>
    <cellStyle name="Percent 3 2 8 3 2 4" xfId="5752"/>
    <cellStyle name="Percent 3 2 8 3 2 4 2" xfId="14782"/>
    <cellStyle name="Percent 3 2 8 3 2 5" xfId="10300"/>
    <cellStyle name="Percent 3 2 8 3 3" xfId="2017"/>
    <cellStyle name="Percent 3 2 8 3 3 2" xfId="6499"/>
    <cellStyle name="Percent 3 2 8 3 3 2 2" xfId="15529"/>
    <cellStyle name="Percent 3 2 8 3 3 3" xfId="11047"/>
    <cellStyle name="Percent 3 2 8 3 4" xfId="3511"/>
    <cellStyle name="Percent 3 2 8 3 4 2" xfId="7993"/>
    <cellStyle name="Percent 3 2 8 3 4 2 2" xfId="17023"/>
    <cellStyle name="Percent 3 2 8 3 4 3" xfId="12541"/>
    <cellStyle name="Percent 3 2 8 3 5" xfId="5005"/>
    <cellStyle name="Percent 3 2 8 3 5 2" xfId="14035"/>
    <cellStyle name="Percent 3 2 8 3 6" xfId="9553"/>
    <cellStyle name="Percent 3 2 8 4" xfId="709"/>
    <cellStyle name="Percent 3 2 8 4 2" xfId="1456"/>
    <cellStyle name="Percent 3 2 8 4 2 2" xfId="2950"/>
    <cellStyle name="Percent 3 2 8 4 2 2 2" xfId="7432"/>
    <cellStyle name="Percent 3 2 8 4 2 2 2 2" xfId="16462"/>
    <cellStyle name="Percent 3 2 8 4 2 2 3" xfId="11980"/>
    <cellStyle name="Percent 3 2 8 4 2 3" xfId="4444"/>
    <cellStyle name="Percent 3 2 8 4 2 3 2" xfId="8926"/>
    <cellStyle name="Percent 3 2 8 4 2 3 2 2" xfId="17956"/>
    <cellStyle name="Percent 3 2 8 4 2 3 3" xfId="13474"/>
    <cellStyle name="Percent 3 2 8 4 2 4" xfId="5938"/>
    <cellStyle name="Percent 3 2 8 4 2 4 2" xfId="14968"/>
    <cellStyle name="Percent 3 2 8 4 2 5" xfId="10486"/>
    <cellStyle name="Percent 3 2 8 4 3" xfId="2203"/>
    <cellStyle name="Percent 3 2 8 4 3 2" xfId="6685"/>
    <cellStyle name="Percent 3 2 8 4 3 2 2" xfId="15715"/>
    <cellStyle name="Percent 3 2 8 4 3 3" xfId="11233"/>
    <cellStyle name="Percent 3 2 8 4 4" xfId="3697"/>
    <cellStyle name="Percent 3 2 8 4 4 2" xfId="8179"/>
    <cellStyle name="Percent 3 2 8 4 4 2 2" xfId="17209"/>
    <cellStyle name="Percent 3 2 8 4 4 3" xfId="12727"/>
    <cellStyle name="Percent 3 2 8 4 5" xfId="5191"/>
    <cellStyle name="Percent 3 2 8 4 5 2" xfId="14221"/>
    <cellStyle name="Percent 3 2 8 4 6" xfId="9739"/>
    <cellStyle name="Percent 3 2 8 5" xfId="896"/>
    <cellStyle name="Percent 3 2 8 5 2" xfId="2390"/>
    <cellStyle name="Percent 3 2 8 5 2 2" xfId="6872"/>
    <cellStyle name="Percent 3 2 8 5 2 2 2" xfId="15902"/>
    <cellStyle name="Percent 3 2 8 5 2 3" xfId="11420"/>
    <cellStyle name="Percent 3 2 8 5 3" xfId="3884"/>
    <cellStyle name="Percent 3 2 8 5 3 2" xfId="8366"/>
    <cellStyle name="Percent 3 2 8 5 3 2 2" xfId="17396"/>
    <cellStyle name="Percent 3 2 8 5 3 3" xfId="12914"/>
    <cellStyle name="Percent 3 2 8 5 4" xfId="5378"/>
    <cellStyle name="Percent 3 2 8 5 4 2" xfId="14408"/>
    <cellStyle name="Percent 3 2 8 5 5" xfId="9926"/>
    <cellStyle name="Percent 3 2 8 6" xfId="1645"/>
    <cellStyle name="Percent 3 2 8 6 2" xfId="6127"/>
    <cellStyle name="Percent 3 2 8 6 2 2" xfId="15157"/>
    <cellStyle name="Percent 3 2 8 6 3" xfId="10675"/>
    <cellStyle name="Percent 3 2 8 7" xfId="3139"/>
    <cellStyle name="Percent 3 2 8 7 2" xfId="7621"/>
    <cellStyle name="Percent 3 2 8 7 2 2" xfId="16651"/>
    <cellStyle name="Percent 3 2 8 7 3" xfId="12169"/>
    <cellStyle name="Percent 3 2 8 8" xfId="4633"/>
    <cellStyle name="Percent 3 2 8 8 2" xfId="13663"/>
    <cellStyle name="Percent 3 2 8 9" xfId="9181"/>
    <cellStyle name="Percent 3 2 9" xfId="174"/>
    <cellStyle name="Percent 3 2 9 2" xfId="360"/>
    <cellStyle name="Percent 3 2 9 2 2" xfId="1103"/>
    <cellStyle name="Percent 3 2 9 2 2 2" xfId="2597"/>
    <cellStyle name="Percent 3 2 9 2 2 2 2" xfId="7079"/>
    <cellStyle name="Percent 3 2 9 2 2 2 2 2" xfId="16109"/>
    <cellStyle name="Percent 3 2 9 2 2 2 3" xfId="11627"/>
    <cellStyle name="Percent 3 2 9 2 2 3" xfId="4091"/>
    <cellStyle name="Percent 3 2 9 2 2 3 2" xfId="8573"/>
    <cellStyle name="Percent 3 2 9 2 2 3 2 2" xfId="17603"/>
    <cellStyle name="Percent 3 2 9 2 2 3 3" xfId="13121"/>
    <cellStyle name="Percent 3 2 9 2 2 4" xfId="5585"/>
    <cellStyle name="Percent 3 2 9 2 2 4 2" xfId="14615"/>
    <cellStyle name="Percent 3 2 9 2 2 5" xfId="10133"/>
    <cellStyle name="Percent 3 2 9 2 3" xfId="1854"/>
    <cellStyle name="Percent 3 2 9 2 3 2" xfId="6336"/>
    <cellStyle name="Percent 3 2 9 2 3 2 2" xfId="15366"/>
    <cellStyle name="Percent 3 2 9 2 3 3" xfId="10884"/>
    <cellStyle name="Percent 3 2 9 2 4" xfId="3348"/>
    <cellStyle name="Percent 3 2 9 2 4 2" xfId="7830"/>
    <cellStyle name="Percent 3 2 9 2 4 2 2" xfId="16860"/>
    <cellStyle name="Percent 3 2 9 2 4 3" xfId="12378"/>
    <cellStyle name="Percent 3 2 9 2 5" xfId="4842"/>
    <cellStyle name="Percent 3 2 9 2 5 2" xfId="13872"/>
    <cellStyle name="Percent 3 2 9 2 6" xfId="9390"/>
    <cellStyle name="Percent 3 2 9 3" xfId="546"/>
    <cellStyle name="Percent 3 2 9 3 2" xfId="1293"/>
    <cellStyle name="Percent 3 2 9 3 2 2" xfId="2787"/>
    <cellStyle name="Percent 3 2 9 3 2 2 2" xfId="7269"/>
    <cellStyle name="Percent 3 2 9 3 2 2 2 2" xfId="16299"/>
    <cellStyle name="Percent 3 2 9 3 2 2 3" xfId="11817"/>
    <cellStyle name="Percent 3 2 9 3 2 3" xfId="4281"/>
    <cellStyle name="Percent 3 2 9 3 2 3 2" xfId="8763"/>
    <cellStyle name="Percent 3 2 9 3 2 3 2 2" xfId="17793"/>
    <cellStyle name="Percent 3 2 9 3 2 3 3" xfId="13311"/>
    <cellStyle name="Percent 3 2 9 3 2 4" xfId="5775"/>
    <cellStyle name="Percent 3 2 9 3 2 4 2" xfId="14805"/>
    <cellStyle name="Percent 3 2 9 3 2 5" xfId="10323"/>
    <cellStyle name="Percent 3 2 9 3 3" xfId="2040"/>
    <cellStyle name="Percent 3 2 9 3 3 2" xfId="6522"/>
    <cellStyle name="Percent 3 2 9 3 3 2 2" xfId="15552"/>
    <cellStyle name="Percent 3 2 9 3 3 3" xfId="11070"/>
    <cellStyle name="Percent 3 2 9 3 4" xfId="3534"/>
    <cellStyle name="Percent 3 2 9 3 4 2" xfId="8016"/>
    <cellStyle name="Percent 3 2 9 3 4 2 2" xfId="17046"/>
    <cellStyle name="Percent 3 2 9 3 4 3" xfId="12564"/>
    <cellStyle name="Percent 3 2 9 3 5" xfId="5028"/>
    <cellStyle name="Percent 3 2 9 3 5 2" xfId="14058"/>
    <cellStyle name="Percent 3 2 9 3 6" xfId="9576"/>
    <cellStyle name="Percent 3 2 9 4" xfId="732"/>
    <cellStyle name="Percent 3 2 9 4 2" xfId="1479"/>
    <cellStyle name="Percent 3 2 9 4 2 2" xfId="2973"/>
    <cellStyle name="Percent 3 2 9 4 2 2 2" xfId="7455"/>
    <cellStyle name="Percent 3 2 9 4 2 2 2 2" xfId="16485"/>
    <cellStyle name="Percent 3 2 9 4 2 2 3" xfId="12003"/>
    <cellStyle name="Percent 3 2 9 4 2 3" xfId="4467"/>
    <cellStyle name="Percent 3 2 9 4 2 3 2" xfId="8949"/>
    <cellStyle name="Percent 3 2 9 4 2 3 2 2" xfId="17979"/>
    <cellStyle name="Percent 3 2 9 4 2 3 3" xfId="13497"/>
    <cellStyle name="Percent 3 2 9 4 2 4" xfId="5961"/>
    <cellStyle name="Percent 3 2 9 4 2 4 2" xfId="14991"/>
    <cellStyle name="Percent 3 2 9 4 2 5" xfId="10509"/>
    <cellStyle name="Percent 3 2 9 4 3" xfId="2226"/>
    <cellStyle name="Percent 3 2 9 4 3 2" xfId="6708"/>
    <cellStyle name="Percent 3 2 9 4 3 2 2" xfId="15738"/>
    <cellStyle name="Percent 3 2 9 4 3 3" xfId="11256"/>
    <cellStyle name="Percent 3 2 9 4 4" xfId="3720"/>
    <cellStyle name="Percent 3 2 9 4 4 2" xfId="8202"/>
    <cellStyle name="Percent 3 2 9 4 4 2 2" xfId="17232"/>
    <cellStyle name="Percent 3 2 9 4 4 3" xfId="12750"/>
    <cellStyle name="Percent 3 2 9 4 5" xfId="5214"/>
    <cellStyle name="Percent 3 2 9 4 5 2" xfId="14244"/>
    <cellStyle name="Percent 3 2 9 4 6" xfId="9762"/>
    <cellStyle name="Percent 3 2 9 5" xfId="919"/>
    <cellStyle name="Percent 3 2 9 5 2" xfId="2413"/>
    <cellStyle name="Percent 3 2 9 5 2 2" xfId="6895"/>
    <cellStyle name="Percent 3 2 9 5 2 2 2" xfId="15925"/>
    <cellStyle name="Percent 3 2 9 5 2 3" xfId="11443"/>
    <cellStyle name="Percent 3 2 9 5 3" xfId="3907"/>
    <cellStyle name="Percent 3 2 9 5 3 2" xfId="8389"/>
    <cellStyle name="Percent 3 2 9 5 3 2 2" xfId="17419"/>
    <cellStyle name="Percent 3 2 9 5 3 3" xfId="12937"/>
    <cellStyle name="Percent 3 2 9 5 4" xfId="5401"/>
    <cellStyle name="Percent 3 2 9 5 4 2" xfId="14431"/>
    <cellStyle name="Percent 3 2 9 5 5" xfId="9949"/>
    <cellStyle name="Percent 3 2 9 6" xfId="1668"/>
    <cellStyle name="Percent 3 2 9 6 2" xfId="6150"/>
    <cellStyle name="Percent 3 2 9 6 2 2" xfId="15180"/>
    <cellStyle name="Percent 3 2 9 6 3" xfId="10698"/>
    <cellStyle name="Percent 3 2 9 7" xfId="3162"/>
    <cellStyle name="Percent 3 2 9 7 2" xfId="7644"/>
    <cellStyle name="Percent 3 2 9 7 2 2" xfId="16674"/>
    <cellStyle name="Percent 3 2 9 7 3" xfId="12192"/>
    <cellStyle name="Percent 3 2 9 8" xfId="4656"/>
    <cellStyle name="Percent 3 2 9 8 2" xfId="13686"/>
    <cellStyle name="Percent 3 2 9 9" xfId="9204"/>
    <cellStyle name="Percent 3 3" xfId="16"/>
    <cellStyle name="Percent 3 3 10" xfId="388"/>
    <cellStyle name="Percent 3 3 10 2" xfId="1135"/>
    <cellStyle name="Percent 3 3 10 2 2" xfId="2629"/>
    <cellStyle name="Percent 3 3 10 2 2 2" xfId="7111"/>
    <cellStyle name="Percent 3 3 10 2 2 2 2" xfId="16141"/>
    <cellStyle name="Percent 3 3 10 2 2 3" xfId="11659"/>
    <cellStyle name="Percent 3 3 10 2 3" xfId="4123"/>
    <cellStyle name="Percent 3 3 10 2 3 2" xfId="8605"/>
    <cellStyle name="Percent 3 3 10 2 3 2 2" xfId="17635"/>
    <cellStyle name="Percent 3 3 10 2 3 3" xfId="13153"/>
    <cellStyle name="Percent 3 3 10 2 4" xfId="5617"/>
    <cellStyle name="Percent 3 3 10 2 4 2" xfId="14647"/>
    <cellStyle name="Percent 3 3 10 2 5" xfId="10165"/>
    <cellStyle name="Percent 3 3 10 3" xfId="1882"/>
    <cellStyle name="Percent 3 3 10 3 2" xfId="6364"/>
    <cellStyle name="Percent 3 3 10 3 2 2" xfId="15394"/>
    <cellStyle name="Percent 3 3 10 3 3" xfId="10912"/>
    <cellStyle name="Percent 3 3 10 4" xfId="3376"/>
    <cellStyle name="Percent 3 3 10 4 2" xfId="7858"/>
    <cellStyle name="Percent 3 3 10 4 2 2" xfId="16888"/>
    <cellStyle name="Percent 3 3 10 4 3" xfId="12406"/>
    <cellStyle name="Percent 3 3 10 5" xfId="4870"/>
    <cellStyle name="Percent 3 3 10 5 2" xfId="13900"/>
    <cellStyle name="Percent 3 3 10 6" xfId="9418"/>
    <cellStyle name="Percent 3 3 11" xfId="574"/>
    <cellStyle name="Percent 3 3 11 2" xfId="1321"/>
    <cellStyle name="Percent 3 3 11 2 2" xfId="2815"/>
    <cellStyle name="Percent 3 3 11 2 2 2" xfId="7297"/>
    <cellStyle name="Percent 3 3 11 2 2 2 2" xfId="16327"/>
    <cellStyle name="Percent 3 3 11 2 2 3" xfId="11845"/>
    <cellStyle name="Percent 3 3 11 2 3" xfId="4309"/>
    <cellStyle name="Percent 3 3 11 2 3 2" xfId="8791"/>
    <cellStyle name="Percent 3 3 11 2 3 2 2" xfId="17821"/>
    <cellStyle name="Percent 3 3 11 2 3 3" xfId="13339"/>
    <cellStyle name="Percent 3 3 11 2 4" xfId="5803"/>
    <cellStyle name="Percent 3 3 11 2 4 2" xfId="14833"/>
    <cellStyle name="Percent 3 3 11 2 5" xfId="10351"/>
    <cellStyle name="Percent 3 3 11 3" xfId="2068"/>
    <cellStyle name="Percent 3 3 11 3 2" xfId="6550"/>
    <cellStyle name="Percent 3 3 11 3 2 2" xfId="15580"/>
    <cellStyle name="Percent 3 3 11 3 3" xfId="11098"/>
    <cellStyle name="Percent 3 3 11 4" xfId="3562"/>
    <cellStyle name="Percent 3 3 11 4 2" xfId="8044"/>
    <cellStyle name="Percent 3 3 11 4 2 2" xfId="17074"/>
    <cellStyle name="Percent 3 3 11 4 3" xfId="12592"/>
    <cellStyle name="Percent 3 3 11 5" xfId="5056"/>
    <cellStyle name="Percent 3 3 11 5 2" xfId="14086"/>
    <cellStyle name="Percent 3 3 11 6" xfId="9604"/>
    <cellStyle name="Percent 3 3 12" xfId="761"/>
    <cellStyle name="Percent 3 3 12 2" xfId="2255"/>
    <cellStyle name="Percent 3 3 12 2 2" xfId="6737"/>
    <cellStyle name="Percent 3 3 12 2 2 2" xfId="15767"/>
    <cellStyle name="Percent 3 3 12 2 3" xfId="11285"/>
    <cellStyle name="Percent 3 3 12 3" xfId="3749"/>
    <cellStyle name="Percent 3 3 12 3 2" xfId="8231"/>
    <cellStyle name="Percent 3 3 12 3 2 2" xfId="17261"/>
    <cellStyle name="Percent 3 3 12 3 3" xfId="12779"/>
    <cellStyle name="Percent 3 3 12 4" xfId="5243"/>
    <cellStyle name="Percent 3 3 12 4 2" xfId="14273"/>
    <cellStyle name="Percent 3 3 12 5" xfId="9791"/>
    <cellStyle name="Percent 3 3 13" xfId="1510"/>
    <cellStyle name="Percent 3 3 13 2" xfId="5992"/>
    <cellStyle name="Percent 3 3 13 2 2" xfId="15022"/>
    <cellStyle name="Percent 3 3 13 3" xfId="10540"/>
    <cellStyle name="Percent 3 3 14" xfId="3004"/>
    <cellStyle name="Percent 3 3 14 2" xfId="7486"/>
    <cellStyle name="Percent 3 3 14 2 2" xfId="16516"/>
    <cellStyle name="Percent 3 3 14 3" xfId="12034"/>
    <cellStyle name="Percent 3 3 15" xfId="4498"/>
    <cellStyle name="Percent 3 3 15 2" xfId="13528"/>
    <cellStyle name="Percent 3 3 16" xfId="9046"/>
    <cellStyle name="Percent 3 3 2" xfId="39"/>
    <cellStyle name="Percent 3 3 2 2" xfId="225"/>
    <cellStyle name="Percent 3 3 2 2 2" xfId="970"/>
    <cellStyle name="Percent 3 3 2 2 2 2" xfId="2464"/>
    <cellStyle name="Percent 3 3 2 2 2 2 2" xfId="6946"/>
    <cellStyle name="Percent 3 3 2 2 2 2 2 2" xfId="15976"/>
    <cellStyle name="Percent 3 3 2 2 2 2 3" xfId="11494"/>
    <cellStyle name="Percent 3 3 2 2 2 3" xfId="3958"/>
    <cellStyle name="Percent 3 3 2 2 2 3 2" xfId="8440"/>
    <cellStyle name="Percent 3 3 2 2 2 3 2 2" xfId="17470"/>
    <cellStyle name="Percent 3 3 2 2 2 3 3" xfId="12988"/>
    <cellStyle name="Percent 3 3 2 2 2 4" xfId="5452"/>
    <cellStyle name="Percent 3 3 2 2 2 4 2" xfId="14482"/>
    <cellStyle name="Percent 3 3 2 2 2 5" xfId="10000"/>
    <cellStyle name="Percent 3 3 2 2 3" xfId="1719"/>
    <cellStyle name="Percent 3 3 2 2 3 2" xfId="6201"/>
    <cellStyle name="Percent 3 3 2 2 3 2 2" xfId="15231"/>
    <cellStyle name="Percent 3 3 2 2 3 3" xfId="10749"/>
    <cellStyle name="Percent 3 3 2 2 4" xfId="3213"/>
    <cellStyle name="Percent 3 3 2 2 4 2" xfId="7695"/>
    <cellStyle name="Percent 3 3 2 2 4 2 2" xfId="16725"/>
    <cellStyle name="Percent 3 3 2 2 4 3" xfId="12243"/>
    <cellStyle name="Percent 3 3 2 2 5" xfId="4707"/>
    <cellStyle name="Percent 3 3 2 2 5 2" xfId="13737"/>
    <cellStyle name="Percent 3 3 2 2 6" xfId="9255"/>
    <cellStyle name="Percent 3 3 2 3" xfId="411"/>
    <cellStyle name="Percent 3 3 2 3 2" xfId="1158"/>
    <cellStyle name="Percent 3 3 2 3 2 2" xfId="2652"/>
    <cellStyle name="Percent 3 3 2 3 2 2 2" xfId="7134"/>
    <cellStyle name="Percent 3 3 2 3 2 2 2 2" xfId="16164"/>
    <cellStyle name="Percent 3 3 2 3 2 2 3" xfId="11682"/>
    <cellStyle name="Percent 3 3 2 3 2 3" xfId="4146"/>
    <cellStyle name="Percent 3 3 2 3 2 3 2" xfId="8628"/>
    <cellStyle name="Percent 3 3 2 3 2 3 2 2" xfId="17658"/>
    <cellStyle name="Percent 3 3 2 3 2 3 3" xfId="13176"/>
    <cellStyle name="Percent 3 3 2 3 2 4" xfId="5640"/>
    <cellStyle name="Percent 3 3 2 3 2 4 2" xfId="14670"/>
    <cellStyle name="Percent 3 3 2 3 2 5" xfId="10188"/>
    <cellStyle name="Percent 3 3 2 3 3" xfId="1905"/>
    <cellStyle name="Percent 3 3 2 3 3 2" xfId="6387"/>
    <cellStyle name="Percent 3 3 2 3 3 2 2" xfId="15417"/>
    <cellStyle name="Percent 3 3 2 3 3 3" xfId="10935"/>
    <cellStyle name="Percent 3 3 2 3 4" xfId="3399"/>
    <cellStyle name="Percent 3 3 2 3 4 2" xfId="7881"/>
    <cellStyle name="Percent 3 3 2 3 4 2 2" xfId="16911"/>
    <cellStyle name="Percent 3 3 2 3 4 3" xfId="12429"/>
    <cellStyle name="Percent 3 3 2 3 5" xfId="4893"/>
    <cellStyle name="Percent 3 3 2 3 5 2" xfId="13923"/>
    <cellStyle name="Percent 3 3 2 3 6" xfId="9441"/>
    <cellStyle name="Percent 3 3 2 4" xfId="597"/>
    <cellStyle name="Percent 3 3 2 4 2" xfId="1344"/>
    <cellStyle name="Percent 3 3 2 4 2 2" xfId="2838"/>
    <cellStyle name="Percent 3 3 2 4 2 2 2" xfId="7320"/>
    <cellStyle name="Percent 3 3 2 4 2 2 2 2" xfId="16350"/>
    <cellStyle name="Percent 3 3 2 4 2 2 3" xfId="11868"/>
    <cellStyle name="Percent 3 3 2 4 2 3" xfId="4332"/>
    <cellStyle name="Percent 3 3 2 4 2 3 2" xfId="8814"/>
    <cellStyle name="Percent 3 3 2 4 2 3 2 2" xfId="17844"/>
    <cellStyle name="Percent 3 3 2 4 2 3 3" xfId="13362"/>
    <cellStyle name="Percent 3 3 2 4 2 4" xfId="5826"/>
    <cellStyle name="Percent 3 3 2 4 2 4 2" xfId="14856"/>
    <cellStyle name="Percent 3 3 2 4 2 5" xfId="10374"/>
    <cellStyle name="Percent 3 3 2 4 3" xfId="2091"/>
    <cellStyle name="Percent 3 3 2 4 3 2" xfId="6573"/>
    <cellStyle name="Percent 3 3 2 4 3 2 2" xfId="15603"/>
    <cellStyle name="Percent 3 3 2 4 3 3" xfId="11121"/>
    <cellStyle name="Percent 3 3 2 4 4" xfId="3585"/>
    <cellStyle name="Percent 3 3 2 4 4 2" xfId="8067"/>
    <cellStyle name="Percent 3 3 2 4 4 2 2" xfId="17097"/>
    <cellStyle name="Percent 3 3 2 4 4 3" xfId="12615"/>
    <cellStyle name="Percent 3 3 2 4 5" xfId="5079"/>
    <cellStyle name="Percent 3 3 2 4 5 2" xfId="14109"/>
    <cellStyle name="Percent 3 3 2 4 6" xfId="9627"/>
    <cellStyle name="Percent 3 3 2 5" xfId="784"/>
    <cellStyle name="Percent 3 3 2 5 2" xfId="2278"/>
    <cellStyle name="Percent 3 3 2 5 2 2" xfId="6760"/>
    <cellStyle name="Percent 3 3 2 5 2 2 2" xfId="15790"/>
    <cellStyle name="Percent 3 3 2 5 2 3" xfId="11308"/>
    <cellStyle name="Percent 3 3 2 5 3" xfId="3772"/>
    <cellStyle name="Percent 3 3 2 5 3 2" xfId="8254"/>
    <cellStyle name="Percent 3 3 2 5 3 2 2" xfId="17284"/>
    <cellStyle name="Percent 3 3 2 5 3 3" xfId="12802"/>
    <cellStyle name="Percent 3 3 2 5 4" xfId="5266"/>
    <cellStyle name="Percent 3 3 2 5 4 2" xfId="14296"/>
    <cellStyle name="Percent 3 3 2 5 5" xfId="9814"/>
    <cellStyle name="Percent 3 3 2 6" xfId="1533"/>
    <cellStyle name="Percent 3 3 2 6 2" xfId="6015"/>
    <cellStyle name="Percent 3 3 2 6 2 2" xfId="15045"/>
    <cellStyle name="Percent 3 3 2 6 3" xfId="10563"/>
    <cellStyle name="Percent 3 3 2 7" xfId="3027"/>
    <cellStyle name="Percent 3 3 2 7 2" xfId="7509"/>
    <cellStyle name="Percent 3 3 2 7 2 2" xfId="16539"/>
    <cellStyle name="Percent 3 3 2 7 3" xfId="12057"/>
    <cellStyle name="Percent 3 3 2 8" xfId="4521"/>
    <cellStyle name="Percent 3 3 2 8 2" xfId="13551"/>
    <cellStyle name="Percent 3 3 2 9" xfId="9069"/>
    <cellStyle name="Percent 3 3 3" xfId="62"/>
    <cellStyle name="Percent 3 3 3 2" xfId="248"/>
    <cellStyle name="Percent 3 3 3 2 2" xfId="993"/>
    <cellStyle name="Percent 3 3 3 2 2 2" xfId="2487"/>
    <cellStyle name="Percent 3 3 3 2 2 2 2" xfId="6969"/>
    <cellStyle name="Percent 3 3 3 2 2 2 2 2" xfId="15999"/>
    <cellStyle name="Percent 3 3 3 2 2 2 3" xfId="11517"/>
    <cellStyle name="Percent 3 3 3 2 2 3" xfId="3981"/>
    <cellStyle name="Percent 3 3 3 2 2 3 2" xfId="8463"/>
    <cellStyle name="Percent 3 3 3 2 2 3 2 2" xfId="17493"/>
    <cellStyle name="Percent 3 3 3 2 2 3 3" xfId="13011"/>
    <cellStyle name="Percent 3 3 3 2 2 4" xfId="5475"/>
    <cellStyle name="Percent 3 3 3 2 2 4 2" xfId="14505"/>
    <cellStyle name="Percent 3 3 3 2 2 5" xfId="10023"/>
    <cellStyle name="Percent 3 3 3 2 3" xfId="1742"/>
    <cellStyle name="Percent 3 3 3 2 3 2" xfId="6224"/>
    <cellStyle name="Percent 3 3 3 2 3 2 2" xfId="15254"/>
    <cellStyle name="Percent 3 3 3 2 3 3" xfId="10772"/>
    <cellStyle name="Percent 3 3 3 2 4" xfId="3236"/>
    <cellStyle name="Percent 3 3 3 2 4 2" xfId="7718"/>
    <cellStyle name="Percent 3 3 3 2 4 2 2" xfId="16748"/>
    <cellStyle name="Percent 3 3 3 2 4 3" xfId="12266"/>
    <cellStyle name="Percent 3 3 3 2 5" xfId="4730"/>
    <cellStyle name="Percent 3 3 3 2 5 2" xfId="13760"/>
    <cellStyle name="Percent 3 3 3 2 6" xfId="9278"/>
    <cellStyle name="Percent 3 3 3 3" xfId="434"/>
    <cellStyle name="Percent 3 3 3 3 2" xfId="1181"/>
    <cellStyle name="Percent 3 3 3 3 2 2" xfId="2675"/>
    <cellStyle name="Percent 3 3 3 3 2 2 2" xfId="7157"/>
    <cellStyle name="Percent 3 3 3 3 2 2 2 2" xfId="16187"/>
    <cellStyle name="Percent 3 3 3 3 2 2 3" xfId="11705"/>
    <cellStyle name="Percent 3 3 3 3 2 3" xfId="4169"/>
    <cellStyle name="Percent 3 3 3 3 2 3 2" xfId="8651"/>
    <cellStyle name="Percent 3 3 3 3 2 3 2 2" xfId="17681"/>
    <cellStyle name="Percent 3 3 3 3 2 3 3" xfId="13199"/>
    <cellStyle name="Percent 3 3 3 3 2 4" xfId="5663"/>
    <cellStyle name="Percent 3 3 3 3 2 4 2" xfId="14693"/>
    <cellStyle name="Percent 3 3 3 3 2 5" xfId="10211"/>
    <cellStyle name="Percent 3 3 3 3 3" xfId="1928"/>
    <cellStyle name="Percent 3 3 3 3 3 2" xfId="6410"/>
    <cellStyle name="Percent 3 3 3 3 3 2 2" xfId="15440"/>
    <cellStyle name="Percent 3 3 3 3 3 3" xfId="10958"/>
    <cellStyle name="Percent 3 3 3 3 4" xfId="3422"/>
    <cellStyle name="Percent 3 3 3 3 4 2" xfId="7904"/>
    <cellStyle name="Percent 3 3 3 3 4 2 2" xfId="16934"/>
    <cellStyle name="Percent 3 3 3 3 4 3" xfId="12452"/>
    <cellStyle name="Percent 3 3 3 3 5" xfId="4916"/>
    <cellStyle name="Percent 3 3 3 3 5 2" xfId="13946"/>
    <cellStyle name="Percent 3 3 3 3 6" xfId="9464"/>
    <cellStyle name="Percent 3 3 3 4" xfId="620"/>
    <cellStyle name="Percent 3 3 3 4 2" xfId="1367"/>
    <cellStyle name="Percent 3 3 3 4 2 2" xfId="2861"/>
    <cellStyle name="Percent 3 3 3 4 2 2 2" xfId="7343"/>
    <cellStyle name="Percent 3 3 3 4 2 2 2 2" xfId="16373"/>
    <cellStyle name="Percent 3 3 3 4 2 2 3" xfId="11891"/>
    <cellStyle name="Percent 3 3 3 4 2 3" xfId="4355"/>
    <cellStyle name="Percent 3 3 3 4 2 3 2" xfId="8837"/>
    <cellStyle name="Percent 3 3 3 4 2 3 2 2" xfId="17867"/>
    <cellStyle name="Percent 3 3 3 4 2 3 3" xfId="13385"/>
    <cellStyle name="Percent 3 3 3 4 2 4" xfId="5849"/>
    <cellStyle name="Percent 3 3 3 4 2 4 2" xfId="14879"/>
    <cellStyle name="Percent 3 3 3 4 2 5" xfId="10397"/>
    <cellStyle name="Percent 3 3 3 4 3" xfId="2114"/>
    <cellStyle name="Percent 3 3 3 4 3 2" xfId="6596"/>
    <cellStyle name="Percent 3 3 3 4 3 2 2" xfId="15626"/>
    <cellStyle name="Percent 3 3 3 4 3 3" xfId="11144"/>
    <cellStyle name="Percent 3 3 3 4 4" xfId="3608"/>
    <cellStyle name="Percent 3 3 3 4 4 2" xfId="8090"/>
    <cellStyle name="Percent 3 3 3 4 4 2 2" xfId="17120"/>
    <cellStyle name="Percent 3 3 3 4 4 3" xfId="12638"/>
    <cellStyle name="Percent 3 3 3 4 5" xfId="5102"/>
    <cellStyle name="Percent 3 3 3 4 5 2" xfId="14132"/>
    <cellStyle name="Percent 3 3 3 4 6" xfId="9650"/>
    <cellStyle name="Percent 3 3 3 5" xfId="807"/>
    <cellStyle name="Percent 3 3 3 5 2" xfId="2301"/>
    <cellStyle name="Percent 3 3 3 5 2 2" xfId="6783"/>
    <cellStyle name="Percent 3 3 3 5 2 2 2" xfId="15813"/>
    <cellStyle name="Percent 3 3 3 5 2 3" xfId="11331"/>
    <cellStyle name="Percent 3 3 3 5 3" xfId="3795"/>
    <cellStyle name="Percent 3 3 3 5 3 2" xfId="8277"/>
    <cellStyle name="Percent 3 3 3 5 3 2 2" xfId="17307"/>
    <cellStyle name="Percent 3 3 3 5 3 3" xfId="12825"/>
    <cellStyle name="Percent 3 3 3 5 4" xfId="5289"/>
    <cellStyle name="Percent 3 3 3 5 4 2" xfId="14319"/>
    <cellStyle name="Percent 3 3 3 5 5" xfId="9837"/>
    <cellStyle name="Percent 3 3 3 6" xfId="1556"/>
    <cellStyle name="Percent 3 3 3 6 2" xfId="6038"/>
    <cellStyle name="Percent 3 3 3 6 2 2" xfId="15068"/>
    <cellStyle name="Percent 3 3 3 6 3" xfId="10586"/>
    <cellStyle name="Percent 3 3 3 7" xfId="3050"/>
    <cellStyle name="Percent 3 3 3 7 2" xfId="7532"/>
    <cellStyle name="Percent 3 3 3 7 2 2" xfId="16562"/>
    <cellStyle name="Percent 3 3 3 7 3" xfId="12080"/>
    <cellStyle name="Percent 3 3 3 8" xfId="4544"/>
    <cellStyle name="Percent 3 3 3 8 2" xfId="13574"/>
    <cellStyle name="Percent 3 3 3 9" xfId="9092"/>
    <cellStyle name="Percent 3 3 4" xfId="86"/>
    <cellStyle name="Percent 3 3 4 2" xfId="272"/>
    <cellStyle name="Percent 3 3 4 2 2" xfId="1016"/>
    <cellStyle name="Percent 3 3 4 2 2 2" xfId="2510"/>
    <cellStyle name="Percent 3 3 4 2 2 2 2" xfId="6992"/>
    <cellStyle name="Percent 3 3 4 2 2 2 2 2" xfId="16022"/>
    <cellStyle name="Percent 3 3 4 2 2 2 3" xfId="11540"/>
    <cellStyle name="Percent 3 3 4 2 2 3" xfId="4004"/>
    <cellStyle name="Percent 3 3 4 2 2 3 2" xfId="8486"/>
    <cellStyle name="Percent 3 3 4 2 2 3 2 2" xfId="17516"/>
    <cellStyle name="Percent 3 3 4 2 2 3 3" xfId="13034"/>
    <cellStyle name="Percent 3 3 4 2 2 4" xfId="5498"/>
    <cellStyle name="Percent 3 3 4 2 2 4 2" xfId="14528"/>
    <cellStyle name="Percent 3 3 4 2 2 5" xfId="10046"/>
    <cellStyle name="Percent 3 3 4 2 3" xfId="1766"/>
    <cellStyle name="Percent 3 3 4 2 3 2" xfId="6248"/>
    <cellStyle name="Percent 3 3 4 2 3 2 2" xfId="15278"/>
    <cellStyle name="Percent 3 3 4 2 3 3" xfId="10796"/>
    <cellStyle name="Percent 3 3 4 2 4" xfId="3260"/>
    <cellStyle name="Percent 3 3 4 2 4 2" xfId="7742"/>
    <cellStyle name="Percent 3 3 4 2 4 2 2" xfId="16772"/>
    <cellStyle name="Percent 3 3 4 2 4 3" xfId="12290"/>
    <cellStyle name="Percent 3 3 4 2 5" xfId="4754"/>
    <cellStyle name="Percent 3 3 4 2 5 2" xfId="13784"/>
    <cellStyle name="Percent 3 3 4 2 6" xfId="9302"/>
    <cellStyle name="Percent 3 3 4 3" xfId="458"/>
    <cellStyle name="Percent 3 3 4 3 2" xfId="1205"/>
    <cellStyle name="Percent 3 3 4 3 2 2" xfId="2699"/>
    <cellStyle name="Percent 3 3 4 3 2 2 2" xfId="7181"/>
    <cellStyle name="Percent 3 3 4 3 2 2 2 2" xfId="16211"/>
    <cellStyle name="Percent 3 3 4 3 2 2 3" xfId="11729"/>
    <cellStyle name="Percent 3 3 4 3 2 3" xfId="4193"/>
    <cellStyle name="Percent 3 3 4 3 2 3 2" xfId="8675"/>
    <cellStyle name="Percent 3 3 4 3 2 3 2 2" xfId="17705"/>
    <cellStyle name="Percent 3 3 4 3 2 3 3" xfId="13223"/>
    <cellStyle name="Percent 3 3 4 3 2 4" xfId="5687"/>
    <cellStyle name="Percent 3 3 4 3 2 4 2" xfId="14717"/>
    <cellStyle name="Percent 3 3 4 3 2 5" xfId="10235"/>
    <cellStyle name="Percent 3 3 4 3 3" xfId="1952"/>
    <cellStyle name="Percent 3 3 4 3 3 2" xfId="6434"/>
    <cellStyle name="Percent 3 3 4 3 3 2 2" xfId="15464"/>
    <cellStyle name="Percent 3 3 4 3 3 3" xfId="10982"/>
    <cellStyle name="Percent 3 3 4 3 4" xfId="3446"/>
    <cellStyle name="Percent 3 3 4 3 4 2" xfId="7928"/>
    <cellStyle name="Percent 3 3 4 3 4 2 2" xfId="16958"/>
    <cellStyle name="Percent 3 3 4 3 4 3" xfId="12476"/>
    <cellStyle name="Percent 3 3 4 3 5" xfId="4940"/>
    <cellStyle name="Percent 3 3 4 3 5 2" xfId="13970"/>
    <cellStyle name="Percent 3 3 4 3 6" xfId="9488"/>
    <cellStyle name="Percent 3 3 4 4" xfId="644"/>
    <cellStyle name="Percent 3 3 4 4 2" xfId="1391"/>
    <cellStyle name="Percent 3 3 4 4 2 2" xfId="2885"/>
    <cellStyle name="Percent 3 3 4 4 2 2 2" xfId="7367"/>
    <cellStyle name="Percent 3 3 4 4 2 2 2 2" xfId="16397"/>
    <cellStyle name="Percent 3 3 4 4 2 2 3" xfId="11915"/>
    <cellStyle name="Percent 3 3 4 4 2 3" xfId="4379"/>
    <cellStyle name="Percent 3 3 4 4 2 3 2" xfId="8861"/>
    <cellStyle name="Percent 3 3 4 4 2 3 2 2" xfId="17891"/>
    <cellStyle name="Percent 3 3 4 4 2 3 3" xfId="13409"/>
    <cellStyle name="Percent 3 3 4 4 2 4" xfId="5873"/>
    <cellStyle name="Percent 3 3 4 4 2 4 2" xfId="14903"/>
    <cellStyle name="Percent 3 3 4 4 2 5" xfId="10421"/>
    <cellStyle name="Percent 3 3 4 4 3" xfId="2138"/>
    <cellStyle name="Percent 3 3 4 4 3 2" xfId="6620"/>
    <cellStyle name="Percent 3 3 4 4 3 2 2" xfId="15650"/>
    <cellStyle name="Percent 3 3 4 4 3 3" xfId="11168"/>
    <cellStyle name="Percent 3 3 4 4 4" xfId="3632"/>
    <cellStyle name="Percent 3 3 4 4 4 2" xfId="8114"/>
    <cellStyle name="Percent 3 3 4 4 4 2 2" xfId="17144"/>
    <cellStyle name="Percent 3 3 4 4 4 3" xfId="12662"/>
    <cellStyle name="Percent 3 3 4 4 5" xfId="5126"/>
    <cellStyle name="Percent 3 3 4 4 5 2" xfId="14156"/>
    <cellStyle name="Percent 3 3 4 4 6" xfId="9674"/>
    <cellStyle name="Percent 3 3 4 5" xfId="831"/>
    <cellStyle name="Percent 3 3 4 5 2" xfId="2325"/>
    <cellStyle name="Percent 3 3 4 5 2 2" xfId="6807"/>
    <cellStyle name="Percent 3 3 4 5 2 2 2" xfId="15837"/>
    <cellStyle name="Percent 3 3 4 5 2 3" xfId="11355"/>
    <cellStyle name="Percent 3 3 4 5 3" xfId="3819"/>
    <cellStyle name="Percent 3 3 4 5 3 2" xfId="8301"/>
    <cellStyle name="Percent 3 3 4 5 3 2 2" xfId="17331"/>
    <cellStyle name="Percent 3 3 4 5 3 3" xfId="12849"/>
    <cellStyle name="Percent 3 3 4 5 4" xfId="5313"/>
    <cellStyle name="Percent 3 3 4 5 4 2" xfId="14343"/>
    <cellStyle name="Percent 3 3 4 5 5" xfId="9861"/>
    <cellStyle name="Percent 3 3 4 6" xfId="1580"/>
    <cellStyle name="Percent 3 3 4 6 2" xfId="6062"/>
    <cellStyle name="Percent 3 3 4 6 2 2" xfId="15092"/>
    <cellStyle name="Percent 3 3 4 6 3" xfId="10610"/>
    <cellStyle name="Percent 3 3 4 7" xfId="3074"/>
    <cellStyle name="Percent 3 3 4 7 2" xfId="7556"/>
    <cellStyle name="Percent 3 3 4 7 2 2" xfId="16586"/>
    <cellStyle name="Percent 3 3 4 7 3" xfId="12104"/>
    <cellStyle name="Percent 3 3 4 8" xfId="4568"/>
    <cellStyle name="Percent 3 3 4 8 2" xfId="13598"/>
    <cellStyle name="Percent 3 3 4 9" xfId="9116"/>
    <cellStyle name="Percent 3 3 5" xfId="121"/>
    <cellStyle name="Percent 3 3 5 2" xfId="307"/>
    <cellStyle name="Percent 3 3 5 2 2" xfId="1050"/>
    <cellStyle name="Percent 3 3 5 2 2 2" xfId="2544"/>
    <cellStyle name="Percent 3 3 5 2 2 2 2" xfId="7026"/>
    <cellStyle name="Percent 3 3 5 2 2 2 2 2" xfId="16056"/>
    <cellStyle name="Percent 3 3 5 2 2 2 3" xfId="11574"/>
    <cellStyle name="Percent 3 3 5 2 2 3" xfId="4038"/>
    <cellStyle name="Percent 3 3 5 2 2 3 2" xfId="8520"/>
    <cellStyle name="Percent 3 3 5 2 2 3 2 2" xfId="17550"/>
    <cellStyle name="Percent 3 3 5 2 2 3 3" xfId="13068"/>
    <cellStyle name="Percent 3 3 5 2 2 4" xfId="5532"/>
    <cellStyle name="Percent 3 3 5 2 2 4 2" xfId="14562"/>
    <cellStyle name="Percent 3 3 5 2 2 5" xfId="10080"/>
    <cellStyle name="Percent 3 3 5 2 3" xfId="1801"/>
    <cellStyle name="Percent 3 3 5 2 3 2" xfId="6283"/>
    <cellStyle name="Percent 3 3 5 2 3 2 2" xfId="15313"/>
    <cellStyle name="Percent 3 3 5 2 3 3" xfId="10831"/>
    <cellStyle name="Percent 3 3 5 2 4" xfId="3295"/>
    <cellStyle name="Percent 3 3 5 2 4 2" xfId="7777"/>
    <cellStyle name="Percent 3 3 5 2 4 2 2" xfId="16807"/>
    <cellStyle name="Percent 3 3 5 2 4 3" xfId="12325"/>
    <cellStyle name="Percent 3 3 5 2 5" xfId="4789"/>
    <cellStyle name="Percent 3 3 5 2 5 2" xfId="13819"/>
    <cellStyle name="Percent 3 3 5 2 6" xfId="9337"/>
    <cellStyle name="Percent 3 3 5 3" xfId="493"/>
    <cellStyle name="Percent 3 3 5 3 2" xfId="1240"/>
    <cellStyle name="Percent 3 3 5 3 2 2" xfId="2734"/>
    <cellStyle name="Percent 3 3 5 3 2 2 2" xfId="7216"/>
    <cellStyle name="Percent 3 3 5 3 2 2 2 2" xfId="16246"/>
    <cellStyle name="Percent 3 3 5 3 2 2 3" xfId="11764"/>
    <cellStyle name="Percent 3 3 5 3 2 3" xfId="4228"/>
    <cellStyle name="Percent 3 3 5 3 2 3 2" xfId="8710"/>
    <cellStyle name="Percent 3 3 5 3 2 3 2 2" xfId="17740"/>
    <cellStyle name="Percent 3 3 5 3 2 3 3" xfId="13258"/>
    <cellStyle name="Percent 3 3 5 3 2 4" xfId="5722"/>
    <cellStyle name="Percent 3 3 5 3 2 4 2" xfId="14752"/>
    <cellStyle name="Percent 3 3 5 3 2 5" xfId="10270"/>
    <cellStyle name="Percent 3 3 5 3 3" xfId="1987"/>
    <cellStyle name="Percent 3 3 5 3 3 2" xfId="6469"/>
    <cellStyle name="Percent 3 3 5 3 3 2 2" xfId="15499"/>
    <cellStyle name="Percent 3 3 5 3 3 3" xfId="11017"/>
    <cellStyle name="Percent 3 3 5 3 4" xfId="3481"/>
    <cellStyle name="Percent 3 3 5 3 4 2" xfId="7963"/>
    <cellStyle name="Percent 3 3 5 3 4 2 2" xfId="16993"/>
    <cellStyle name="Percent 3 3 5 3 4 3" xfId="12511"/>
    <cellStyle name="Percent 3 3 5 3 5" xfId="4975"/>
    <cellStyle name="Percent 3 3 5 3 5 2" xfId="14005"/>
    <cellStyle name="Percent 3 3 5 3 6" xfId="9523"/>
    <cellStyle name="Percent 3 3 5 4" xfId="679"/>
    <cellStyle name="Percent 3 3 5 4 2" xfId="1426"/>
    <cellStyle name="Percent 3 3 5 4 2 2" xfId="2920"/>
    <cellStyle name="Percent 3 3 5 4 2 2 2" xfId="7402"/>
    <cellStyle name="Percent 3 3 5 4 2 2 2 2" xfId="16432"/>
    <cellStyle name="Percent 3 3 5 4 2 2 3" xfId="11950"/>
    <cellStyle name="Percent 3 3 5 4 2 3" xfId="4414"/>
    <cellStyle name="Percent 3 3 5 4 2 3 2" xfId="8896"/>
    <cellStyle name="Percent 3 3 5 4 2 3 2 2" xfId="17926"/>
    <cellStyle name="Percent 3 3 5 4 2 3 3" xfId="13444"/>
    <cellStyle name="Percent 3 3 5 4 2 4" xfId="5908"/>
    <cellStyle name="Percent 3 3 5 4 2 4 2" xfId="14938"/>
    <cellStyle name="Percent 3 3 5 4 2 5" xfId="10456"/>
    <cellStyle name="Percent 3 3 5 4 3" xfId="2173"/>
    <cellStyle name="Percent 3 3 5 4 3 2" xfId="6655"/>
    <cellStyle name="Percent 3 3 5 4 3 2 2" xfId="15685"/>
    <cellStyle name="Percent 3 3 5 4 3 3" xfId="11203"/>
    <cellStyle name="Percent 3 3 5 4 4" xfId="3667"/>
    <cellStyle name="Percent 3 3 5 4 4 2" xfId="8149"/>
    <cellStyle name="Percent 3 3 5 4 4 2 2" xfId="17179"/>
    <cellStyle name="Percent 3 3 5 4 4 3" xfId="12697"/>
    <cellStyle name="Percent 3 3 5 4 5" xfId="5161"/>
    <cellStyle name="Percent 3 3 5 4 5 2" xfId="14191"/>
    <cellStyle name="Percent 3 3 5 4 6" xfId="9709"/>
    <cellStyle name="Percent 3 3 5 5" xfId="866"/>
    <cellStyle name="Percent 3 3 5 5 2" xfId="2360"/>
    <cellStyle name="Percent 3 3 5 5 2 2" xfId="6842"/>
    <cellStyle name="Percent 3 3 5 5 2 2 2" xfId="15872"/>
    <cellStyle name="Percent 3 3 5 5 2 3" xfId="11390"/>
    <cellStyle name="Percent 3 3 5 5 3" xfId="3854"/>
    <cellStyle name="Percent 3 3 5 5 3 2" xfId="8336"/>
    <cellStyle name="Percent 3 3 5 5 3 2 2" xfId="17366"/>
    <cellStyle name="Percent 3 3 5 5 3 3" xfId="12884"/>
    <cellStyle name="Percent 3 3 5 5 4" xfId="5348"/>
    <cellStyle name="Percent 3 3 5 5 4 2" xfId="14378"/>
    <cellStyle name="Percent 3 3 5 5 5" xfId="9896"/>
    <cellStyle name="Percent 3 3 5 6" xfId="1615"/>
    <cellStyle name="Percent 3 3 5 6 2" xfId="6097"/>
    <cellStyle name="Percent 3 3 5 6 2 2" xfId="15127"/>
    <cellStyle name="Percent 3 3 5 6 3" xfId="10645"/>
    <cellStyle name="Percent 3 3 5 7" xfId="3109"/>
    <cellStyle name="Percent 3 3 5 7 2" xfId="7591"/>
    <cellStyle name="Percent 3 3 5 7 2 2" xfId="16621"/>
    <cellStyle name="Percent 3 3 5 7 3" xfId="12139"/>
    <cellStyle name="Percent 3 3 5 8" xfId="4603"/>
    <cellStyle name="Percent 3 3 5 8 2" xfId="13633"/>
    <cellStyle name="Percent 3 3 5 9" xfId="9151"/>
    <cellStyle name="Percent 3 3 6" xfId="133"/>
    <cellStyle name="Percent 3 3 6 2" xfId="319"/>
    <cellStyle name="Percent 3 3 6 2 2" xfId="1062"/>
    <cellStyle name="Percent 3 3 6 2 2 2" xfId="2556"/>
    <cellStyle name="Percent 3 3 6 2 2 2 2" xfId="7038"/>
    <cellStyle name="Percent 3 3 6 2 2 2 2 2" xfId="16068"/>
    <cellStyle name="Percent 3 3 6 2 2 2 3" xfId="11586"/>
    <cellStyle name="Percent 3 3 6 2 2 3" xfId="4050"/>
    <cellStyle name="Percent 3 3 6 2 2 3 2" xfId="8532"/>
    <cellStyle name="Percent 3 3 6 2 2 3 2 2" xfId="17562"/>
    <cellStyle name="Percent 3 3 6 2 2 3 3" xfId="13080"/>
    <cellStyle name="Percent 3 3 6 2 2 4" xfId="5544"/>
    <cellStyle name="Percent 3 3 6 2 2 4 2" xfId="14574"/>
    <cellStyle name="Percent 3 3 6 2 2 5" xfId="10092"/>
    <cellStyle name="Percent 3 3 6 2 3" xfId="1813"/>
    <cellStyle name="Percent 3 3 6 2 3 2" xfId="6295"/>
    <cellStyle name="Percent 3 3 6 2 3 2 2" xfId="15325"/>
    <cellStyle name="Percent 3 3 6 2 3 3" xfId="10843"/>
    <cellStyle name="Percent 3 3 6 2 4" xfId="3307"/>
    <cellStyle name="Percent 3 3 6 2 4 2" xfId="7789"/>
    <cellStyle name="Percent 3 3 6 2 4 2 2" xfId="16819"/>
    <cellStyle name="Percent 3 3 6 2 4 3" xfId="12337"/>
    <cellStyle name="Percent 3 3 6 2 5" xfId="4801"/>
    <cellStyle name="Percent 3 3 6 2 5 2" xfId="13831"/>
    <cellStyle name="Percent 3 3 6 2 6" xfId="9349"/>
    <cellStyle name="Percent 3 3 6 3" xfId="505"/>
    <cellStyle name="Percent 3 3 6 3 2" xfId="1252"/>
    <cellStyle name="Percent 3 3 6 3 2 2" xfId="2746"/>
    <cellStyle name="Percent 3 3 6 3 2 2 2" xfId="7228"/>
    <cellStyle name="Percent 3 3 6 3 2 2 2 2" xfId="16258"/>
    <cellStyle name="Percent 3 3 6 3 2 2 3" xfId="11776"/>
    <cellStyle name="Percent 3 3 6 3 2 3" xfId="4240"/>
    <cellStyle name="Percent 3 3 6 3 2 3 2" xfId="8722"/>
    <cellStyle name="Percent 3 3 6 3 2 3 2 2" xfId="17752"/>
    <cellStyle name="Percent 3 3 6 3 2 3 3" xfId="13270"/>
    <cellStyle name="Percent 3 3 6 3 2 4" xfId="5734"/>
    <cellStyle name="Percent 3 3 6 3 2 4 2" xfId="14764"/>
    <cellStyle name="Percent 3 3 6 3 2 5" xfId="10282"/>
    <cellStyle name="Percent 3 3 6 3 3" xfId="1999"/>
    <cellStyle name="Percent 3 3 6 3 3 2" xfId="6481"/>
    <cellStyle name="Percent 3 3 6 3 3 2 2" xfId="15511"/>
    <cellStyle name="Percent 3 3 6 3 3 3" xfId="11029"/>
    <cellStyle name="Percent 3 3 6 3 4" xfId="3493"/>
    <cellStyle name="Percent 3 3 6 3 4 2" xfId="7975"/>
    <cellStyle name="Percent 3 3 6 3 4 2 2" xfId="17005"/>
    <cellStyle name="Percent 3 3 6 3 4 3" xfId="12523"/>
    <cellStyle name="Percent 3 3 6 3 5" xfId="4987"/>
    <cellStyle name="Percent 3 3 6 3 5 2" xfId="14017"/>
    <cellStyle name="Percent 3 3 6 3 6" xfId="9535"/>
    <cellStyle name="Percent 3 3 6 4" xfId="691"/>
    <cellStyle name="Percent 3 3 6 4 2" xfId="1438"/>
    <cellStyle name="Percent 3 3 6 4 2 2" xfId="2932"/>
    <cellStyle name="Percent 3 3 6 4 2 2 2" xfId="7414"/>
    <cellStyle name="Percent 3 3 6 4 2 2 2 2" xfId="16444"/>
    <cellStyle name="Percent 3 3 6 4 2 2 3" xfId="11962"/>
    <cellStyle name="Percent 3 3 6 4 2 3" xfId="4426"/>
    <cellStyle name="Percent 3 3 6 4 2 3 2" xfId="8908"/>
    <cellStyle name="Percent 3 3 6 4 2 3 2 2" xfId="17938"/>
    <cellStyle name="Percent 3 3 6 4 2 3 3" xfId="13456"/>
    <cellStyle name="Percent 3 3 6 4 2 4" xfId="5920"/>
    <cellStyle name="Percent 3 3 6 4 2 4 2" xfId="14950"/>
    <cellStyle name="Percent 3 3 6 4 2 5" xfId="10468"/>
    <cellStyle name="Percent 3 3 6 4 3" xfId="2185"/>
    <cellStyle name="Percent 3 3 6 4 3 2" xfId="6667"/>
    <cellStyle name="Percent 3 3 6 4 3 2 2" xfId="15697"/>
    <cellStyle name="Percent 3 3 6 4 3 3" xfId="11215"/>
    <cellStyle name="Percent 3 3 6 4 4" xfId="3679"/>
    <cellStyle name="Percent 3 3 6 4 4 2" xfId="8161"/>
    <cellStyle name="Percent 3 3 6 4 4 2 2" xfId="17191"/>
    <cellStyle name="Percent 3 3 6 4 4 3" xfId="12709"/>
    <cellStyle name="Percent 3 3 6 4 5" xfId="5173"/>
    <cellStyle name="Percent 3 3 6 4 5 2" xfId="14203"/>
    <cellStyle name="Percent 3 3 6 4 6" xfId="9721"/>
    <cellStyle name="Percent 3 3 6 5" xfId="878"/>
    <cellStyle name="Percent 3 3 6 5 2" xfId="2372"/>
    <cellStyle name="Percent 3 3 6 5 2 2" xfId="6854"/>
    <cellStyle name="Percent 3 3 6 5 2 2 2" xfId="15884"/>
    <cellStyle name="Percent 3 3 6 5 2 3" xfId="11402"/>
    <cellStyle name="Percent 3 3 6 5 3" xfId="3866"/>
    <cellStyle name="Percent 3 3 6 5 3 2" xfId="8348"/>
    <cellStyle name="Percent 3 3 6 5 3 2 2" xfId="17378"/>
    <cellStyle name="Percent 3 3 6 5 3 3" xfId="12896"/>
    <cellStyle name="Percent 3 3 6 5 4" xfId="5360"/>
    <cellStyle name="Percent 3 3 6 5 4 2" xfId="14390"/>
    <cellStyle name="Percent 3 3 6 5 5" xfId="9908"/>
    <cellStyle name="Percent 3 3 6 6" xfId="1627"/>
    <cellStyle name="Percent 3 3 6 6 2" xfId="6109"/>
    <cellStyle name="Percent 3 3 6 6 2 2" xfId="15139"/>
    <cellStyle name="Percent 3 3 6 6 3" xfId="10657"/>
    <cellStyle name="Percent 3 3 6 7" xfId="3121"/>
    <cellStyle name="Percent 3 3 6 7 2" xfId="7603"/>
    <cellStyle name="Percent 3 3 6 7 2 2" xfId="16633"/>
    <cellStyle name="Percent 3 3 6 7 3" xfId="12151"/>
    <cellStyle name="Percent 3 3 6 8" xfId="4615"/>
    <cellStyle name="Percent 3 3 6 8 2" xfId="13645"/>
    <cellStyle name="Percent 3 3 6 9" xfId="9163"/>
    <cellStyle name="Percent 3 3 7" xfId="156"/>
    <cellStyle name="Percent 3 3 7 2" xfId="342"/>
    <cellStyle name="Percent 3 3 7 2 2" xfId="1085"/>
    <cellStyle name="Percent 3 3 7 2 2 2" xfId="2579"/>
    <cellStyle name="Percent 3 3 7 2 2 2 2" xfId="7061"/>
    <cellStyle name="Percent 3 3 7 2 2 2 2 2" xfId="16091"/>
    <cellStyle name="Percent 3 3 7 2 2 2 3" xfId="11609"/>
    <cellStyle name="Percent 3 3 7 2 2 3" xfId="4073"/>
    <cellStyle name="Percent 3 3 7 2 2 3 2" xfId="8555"/>
    <cellStyle name="Percent 3 3 7 2 2 3 2 2" xfId="17585"/>
    <cellStyle name="Percent 3 3 7 2 2 3 3" xfId="13103"/>
    <cellStyle name="Percent 3 3 7 2 2 4" xfId="5567"/>
    <cellStyle name="Percent 3 3 7 2 2 4 2" xfId="14597"/>
    <cellStyle name="Percent 3 3 7 2 2 5" xfId="10115"/>
    <cellStyle name="Percent 3 3 7 2 3" xfId="1836"/>
    <cellStyle name="Percent 3 3 7 2 3 2" xfId="6318"/>
    <cellStyle name="Percent 3 3 7 2 3 2 2" xfId="15348"/>
    <cellStyle name="Percent 3 3 7 2 3 3" xfId="10866"/>
    <cellStyle name="Percent 3 3 7 2 4" xfId="3330"/>
    <cellStyle name="Percent 3 3 7 2 4 2" xfId="7812"/>
    <cellStyle name="Percent 3 3 7 2 4 2 2" xfId="16842"/>
    <cellStyle name="Percent 3 3 7 2 4 3" xfId="12360"/>
    <cellStyle name="Percent 3 3 7 2 5" xfId="4824"/>
    <cellStyle name="Percent 3 3 7 2 5 2" xfId="13854"/>
    <cellStyle name="Percent 3 3 7 2 6" xfId="9372"/>
    <cellStyle name="Percent 3 3 7 3" xfId="528"/>
    <cellStyle name="Percent 3 3 7 3 2" xfId="1275"/>
    <cellStyle name="Percent 3 3 7 3 2 2" xfId="2769"/>
    <cellStyle name="Percent 3 3 7 3 2 2 2" xfId="7251"/>
    <cellStyle name="Percent 3 3 7 3 2 2 2 2" xfId="16281"/>
    <cellStyle name="Percent 3 3 7 3 2 2 3" xfId="11799"/>
    <cellStyle name="Percent 3 3 7 3 2 3" xfId="4263"/>
    <cellStyle name="Percent 3 3 7 3 2 3 2" xfId="8745"/>
    <cellStyle name="Percent 3 3 7 3 2 3 2 2" xfId="17775"/>
    <cellStyle name="Percent 3 3 7 3 2 3 3" xfId="13293"/>
    <cellStyle name="Percent 3 3 7 3 2 4" xfId="5757"/>
    <cellStyle name="Percent 3 3 7 3 2 4 2" xfId="14787"/>
    <cellStyle name="Percent 3 3 7 3 2 5" xfId="10305"/>
    <cellStyle name="Percent 3 3 7 3 3" xfId="2022"/>
    <cellStyle name="Percent 3 3 7 3 3 2" xfId="6504"/>
    <cellStyle name="Percent 3 3 7 3 3 2 2" xfId="15534"/>
    <cellStyle name="Percent 3 3 7 3 3 3" xfId="11052"/>
    <cellStyle name="Percent 3 3 7 3 4" xfId="3516"/>
    <cellStyle name="Percent 3 3 7 3 4 2" xfId="7998"/>
    <cellStyle name="Percent 3 3 7 3 4 2 2" xfId="17028"/>
    <cellStyle name="Percent 3 3 7 3 4 3" xfId="12546"/>
    <cellStyle name="Percent 3 3 7 3 5" xfId="5010"/>
    <cellStyle name="Percent 3 3 7 3 5 2" xfId="14040"/>
    <cellStyle name="Percent 3 3 7 3 6" xfId="9558"/>
    <cellStyle name="Percent 3 3 7 4" xfId="714"/>
    <cellStyle name="Percent 3 3 7 4 2" xfId="1461"/>
    <cellStyle name="Percent 3 3 7 4 2 2" xfId="2955"/>
    <cellStyle name="Percent 3 3 7 4 2 2 2" xfId="7437"/>
    <cellStyle name="Percent 3 3 7 4 2 2 2 2" xfId="16467"/>
    <cellStyle name="Percent 3 3 7 4 2 2 3" xfId="11985"/>
    <cellStyle name="Percent 3 3 7 4 2 3" xfId="4449"/>
    <cellStyle name="Percent 3 3 7 4 2 3 2" xfId="8931"/>
    <cellStyle name="Percent 3 3 7 4 2 3 2 2" xfId="17961"/>
    <cellStyle name="Percent 3 3 7 4 2 3 3" xfId="13479"/>
    <cellStyle name="Percent 3 3 7 4 2 4" xfId="5943"/>
    <cellStyle name="Percent 3 3 7 4 2 4 2" xfId="14973"/>
    <cellStyle name="Percent 3 3 7 4 2 5" xfId="10491"/>
    <cellStyle name="Percent 3 3 7 4 3" xfId="2208"/>
    <cellStyle name="Percent 3 3 7 4 3 2" xfId="6690"/>
    <cellStyle name="Percent 3 3 7 4 3 2 2" xfId="15720"/>
    <cellStyle name="Percent 3 3 7 4 3 3" xfId="11238"/>
    <cellStyle name="Percent 3 3 7 4 4" xfId="3702"/>
    <cellStyle name="Percent 3 3 7 4 4 2" xfId="8184"/>
    <cellStyle name="Percent 3 3 7 4 4 2 2" xfId="17214"/>
    <cellStyle name="Percent 3 3 7 4 4 3" xfId="12732"/>
    <cellStyle name="Percent 3 3 7 4 5" xfId="5196"/>
    <cellStyle name="Percent 3 3 7 4 5 2" xfId="14226"/>
    <cellStyle name="Percent 3 3 7 4 6" xfId="9744"/>
    <cellStyle name="Percent 3 3 7 5" xfId="901"/>
    <cellStyle name="Percent 3 3 7 5 2" xfId="2395"/>
    <cellStyle name="Percent 3 3 7 5 2 2" xfId="6877"/>
    <cellStyle name="Percent 3 3 7 5 2 2 2" xfId="15907"/>
    <cellStyle name="Percent 3 3 7 5 2 3" xfId="11425"/>
    <cellStyle name="Percent 3 3 7 5 3" xfId="3889"/>
    <cellStyle name="Percent 3 3 7 5 3 2" xfId="8371"/>
    <cellStyle name="Percent 3 3 7 5 3 2 2" xfId="17401"/>
    <cellStyle name="Percent 3 3 7 5 3 3" xfId="12919"/>
    <cellStyle name="Percent 3 3 7 5 4" xfId="5383"/>
    <cellStyle name="Percent 3 3 7 5 4 2" xfId="14413"/>
    <cellStyle name="Percent 3 3 7 5 5" xfId="9931"/>
    <cellStyle name="Percent 3 3 7 6" xfId="1650"/>
    <cellStyle name="Percent 3 3 7 6 2" xfId="6132"/>
    <cellStyle name="Percent 3 3 7 6 2 2" xfId="15162"/>
    <cellStyle name="Percent 3 3 7 6 3" xfId="10680"/>
    <cellStyle name="Percent 3 3 7 7" xfId="3144"/>
    <cellStyle name="Percent 3 3 7 7 2" xfId="7626"/>
    <cellStyle name="Percent 3 3 7 7 2 2" xfId="16656"/>
    <cellStyle name="Percent 3 3 7 7 3" xfId="12174"/>
    <cellStyle name="Percent 3 3 7 8" xfId="4638"/>
    <cellStyle name="Percent 3 3 7 8 2" xfId="13668"/>
    <cellStyle name="Percent 3 3 7 9" xfId="9186"/>
    <cellStyle name="Percent 3 3 8" xfId="179"/>
    <cellStyle name="Percent 3 3 8 2" xfId="365"/>
    <cellStyle name="Percent 3 3 8 2 2" xfId="1108"/>
    <cellStyle name="Percent 3 3 8 2 2 2" xfId="2602"/>
    <cellStyle name="Percent 3 3 8 2 2 2 2" xfId="7084"/>
    <cellStyle name="Percent 3 3 8 2 2 2 2 2" xfId="16114"/>
    <cellStyle name="Percent 3 3 8 2 2 2 3" xfId="11632"/>
    <cellStyle name="Percent 3 3 8 2 2 3" xfId="4096"/>
    <cellStyle name="Percent 3 3 8 2 2 3 2" xfId="8578"/>
    <cellStyle name="Percent 3 3 8 2 2 3 2 2" xfId="17608"/>
    <cellStyle name="Percent 3 3 8 2 2 3 3" xfId="13126"/>
    <cellStyle name="Percent 3 3 8 2 2 4" xfId="5590"/>
    <cellStyle name="Percent 3 3 8 2 2 4 2" xfId="14620"/>
    <cellStyle name="Percent 3 3 8 2 2 5" xfId="10138"/>
    <cellStyle name="Percent 3 3 8 2 3" xfId="1859"/>
    <cellStyle name="Percent 3 3 8 2 3 2" xfId="6341"/>
    <cellStyle name="Percent 3 3 8 2 3 2 2" xfId="15371"/>
    <cellStyle name="Percent 3 3 8 2 3 3" xfId="10889"/>
    <cellStyle name="Percent 3 3 8 2 4" xfId="3353"/>
    <cellStyle name="Percent 3 3 8 2 4 2" xfId="7835"/>
    <cellStyle name="Percent 3 3 8 2 4 2 2" xfId="16865"/>
    <cellStyle name="Percent 3 3 8 2 4 3" xfId="12383"/>
    <cellStyle name="Percent 3 3 8 2 5" xfId="4847"/>
    <cellStyle name="Percent 3 3 8 2 5 2" xfId="13877"/>
    <cellStyle name="Percent 3 3 8 2 6" xfId="9395"/>
    <cellStyle name="Percent 3 3 8 3" xfId="551"/>
    <cellStyle name="Percent 3 3 8 3 2" xfId="1298"/>
    <cellStyle name="Percent 3 3 8 3 2 2" xfId="2792"/>
    <cellStyle name="Percent 3 3 8 3 2 2 2" xfId="7274"/>
    <cellStyle name="Percent 3 3 8 3 2 2 2 2" xfId="16304"/>
    <cellStyle name="Percent 3 3 8 3 2 2 3" xfId="11822"/>
    <cellStyle name="Percent 3 3 8 3 2 3" xfId="4286"/>
    <cellStyle name="Percent 3 3 8 3 2 3 2" xfId="8768"/>
    <cellStyle name="Percent 3 3 8 3 2 3 2 2" xfId="17798"/>
    <cellStyle name="Percent 3 3 8 3 2 3 3" xfId="13316"/>
    <cellStyle name="Percent 3 3 8 3 2 4" xfId="5780"/>
    <cellStyle name="Percent 3 3 8 3 2 4 2" xfId="14810"/>
    <cellStyle name="Percent 3 3 8 3 2 5" xfId="10328"/>
    <cellStyle name="Percent 3 3 8 3 3" xfId="2045"/>
    <cellStyle name="Percent 3 3 8 3 3 2" xfId="6527"/>
    <cellStyle name="Percent 3 3 8 3 3 2 2" xfId="15557"/>
    <cellStyle name="Percent 3 3 8 3 3 3" xfId="11075"/>
    <cellStyle name="Percent 3 3 8 3 4" xfId="3539"/>
    <cellStyle name="Percent 3 3 8 3 4 2" xfId="8021"/>
    <cellStyle name="Percent 3 3 8 3 4 2 2" xfId="17051"/>
    <cellStyle name="Percent 3 3 8 3 4 3" xfId="12569"/>
    <cellStyle name="Percent 3 3 8 3 5" xfId="5033"/>
    <cellStyle name="Percent 3 3 8 3 5 2" xfId="14063"/>
    <cellStyle name="Percent 3 3 8 3 6" xfId="9581"/>
    <cellStyle name="Percent 3 3 8 4" xfId="737"/>
    <cellStyle name="Percent 3 3 8 4 2" xfId="1484"/>
    <cellStyle name="Percent 3 3 8 4 2 2" xfId="2978"/>
    <cellStyle name="Percent 3 3 8 4 2 2 2" xfId="7460"/>
    <cellStyle name="Percent 3 3 8 4 2 2 2 2" xfId="16490"/>
    <cellStyle name="Percent 3 3 8 4 2 2 3" xfId="12008"/>
    <cellStyle name="Percent 3 3 8 4 2 3" xfId="4472"/>
    <cellStyle name="Percent 3 3 8 4 2 3 2" xfId="8954"/>
    <cellStyle name="Percent 3 3 8 4 2 3 2 2" xfId="17984"/>
    <cellStyle name="Percent 3 3 8 4 2 3 3" xfId="13502"/>
    <cellStyle name="Percent 3 3 8 4 2 4" xfId="5966"/>
    <cellStyle name="Percent 3 3 8 4 2 4 2" xfId="14996"/>
    <cellStyle name="Percent 3 3 8 4 2 5" xfId="10514"/>
    <cellStyle name="Percent 3 3 8 4 3" xfId="2231"/>
    <cellStyle name="Percent 3 3 8 4 3 2" xfId="6713"/>
    <cellStyle name="Percent 3 3 8 4 3 2 2" xfId="15743"/>
    <cellStyle name="Percent 3 3 8 4 3 3" xfId="11261"/>
    <cellStyle name="Percent 3 3 8 4 4" xfId="3725"/>
    <cellStyle name="Percent 3 3 8 4 4 2" xfId="8207"/>
    <cellStyle name="Percent 3 3 8 4 4 2 2" xfId="17237"/>
    <cellStyle name="Percent 3 3 8 4 4 3" xfId="12755"/>
    <cellStyle name="Percent 3 3 8 4 5" xfId="5219"/>
    <cellStyle name="Percent 3 3 8 4 5 2" xfId="14249"/>
    <cellStyle name="Percent 3 3 8 4 6" xfId="9767"/>
    <cellStyle name="Percent 3 3 8 5" xfId="924"/>
    <cellStyle name="Percent 3 3 8 5 2" xfId="2418"/>
    <cellStyle name="Percent 3 3 8 5 2 2" xfId="6900"/>
    <cellStyle name="Percent 3 3 8 5 2 2 2" xfId="15930"/>
    <cellStyle name="Percent 3 3 8 5 2 3" xfId="11448"/>
    <cellStyle name="Percent 3 3 8 5 3" xfId="3912"/>
    <cellStyle name="Percent 3 3 8 5 3 2" xfId="8394"/>
    <cellStyle name="Percent 3 3 8 5 3 2 2" xfId="17424"/>
    <cellStyle name="Percent 3 3 8 5 3 3" xfId="12942"/>
    <cellStyle name="Percent 3 3 8 5 4" xfId="5406"/>
    <cellStyle name="Percent 3 3 8 5 4 2" xfId="14436"/>
    <cellStyle name="Percent 3 3 8 5 5" xfId="9954"/>
    <cellStyle name="Percent 3 3 8 6" xfId="1673"/>
    <cellStyle name="Percent 3 3 8 6 2" xfId="6155"/>
    <cellStyle name="Percent 3 3 8 6 2 2" xfId="15185"/>
    <cellStyle name="Percent 3 3 8 6 3" xfId="10703"/>
    <cellStyle name="Percent 3 3 8 7" xfId="3167"/>
    <cellStyle name="Percent 3 3 8 7 2" xfId="7649"/>
    <cellStyle name="Percent 3 3 8 7 2 2" xfId="16679"/>
    <cellStyle name="Percent 3 3 8 7 3" xfId="12197"/>
    <cellStyle name="Percent 3 3 8 8" xfId="4661"/>
    <cellStyle name="Percent 3 3 8 8 2" xfId="13691"/>
    <cellStyle name="Percent 3 3 8 9" xfId="9209"/>
    <cellStyle name="Percent 3 3 9" xfId="202"/>
    <cellStyle name="Percent 3 3 9 2" xfId="947"/>
    <cellStyle name="Percent 3 3 9 2 2" xfId="2441"/>
    <cellStyle name="Percent 3 3 9 2 2 2" xfId="6923"/>
    <cellStyle name="Percent 3 3 9 2 2 2 2" xfId="15953"/>
    <cellStyle name="Percent 3 3 9 2 2 3" xfId="11471"/>
    <cellStyle name="Percent 3 3 9 2 3" xfId="3935"/>
    <cellStyle name="Percent 3 3 9 2 3 2" xfId="8417"/>
    <cellStyle name="Percent 3 3 9 2 3 2 2" xfId="17447"/>
    <cellStyle name="Percent 3 3 9 2 3 3" xfId="12965"/>
    <cellStyle name="Percent 3 3 9 2 4" xfId="5429"/>
    <cellStyle name="Percent 3 3 9 2 4 2" xfId="14459"/>
    <cellStyle name="Percent 3 3 9 2 5" xfId="9977"/>
    <cellStyle name="Percent 3 3 9 3" xfId="1696"/>
    <cellStyle name="Percent 3 3 9 3 2" xfId="6178"/>
    <cellStyle name="Percent 3 3 9 3 2 2" xfId="15208"/>
    <cellStyle name="Percent 3 3 9 3 3" xfId="10726"/>
    <cellStyle name="Percent 3 3 9 4" xfId="3190"/>
    <cellStyle name="Percent 3 3 9 4 2" xfId="7672"/>
    <cellStyle name="Percent 3 3 9 4 2 2" xfId="16702"/>
    <cellStyle name="Percent 3 3 9 4 3" xfId="12220"/>
    <cellStyle name="Percent 3 3 9 5" xfId="4684"/>
    <cellStyle name="Percent 3 3 9 5 2" xfId="13714"/>
    <cellStyle name="Percent 3 3 9 6" xfId="9232"/>
    <cellStyle name="Percent 3 4" xfId="29"/>
    <cellStyle name="Percent 3 4 2" xfId="215"/>
    <cellStyle name="Percent 3 4 2 2" xfId="960"/>
    <cellStyle name="Percent 3 4 2 2 2" xfId="2454"/>
    <cellStyle name="Percent 3 4 2 2 2 2" xfId="6936"/>
    <cellStyle name="Percent 3 4 2 2 2 2 2" xfId="15966"/>
    <cellStyle name="Percent 3 4 2 2 2 3" xfId="11484"/>
    <cellStyle name="Percent 3 4 2 2 3" xfId="3948"/>
    <cellStyle name="Percent 3 4 2 2 3 2" xfId="8430"/>
    <cellStyle name="Percent 3 4 2 2 3 2 2" xfId="17460"/>
    <cellStyle name="Percent 3 4 2 2 3 3" xfId="12978"/>
    <cellStyle name="Percent 3 4 2 2 4" xfId="5442"/>
    <cellStyle name="Percent 3 4 2 2 4 2" xfId="14472"/>
    <cellStyle name="Percent 3 4 2 2 5" xfId="9990"/>
    <cellStyle name="Percent 3 4 2 3" xfId="1709"/>
    <cellStyle name="Percent 3 4 2 3 2" xfId="6191"/>
    <cellStyle name="Percent 3 4 2 3 2 2" xfId="15221"/>
    <cellStyle name="Percent 3 4 2 3 3" xfId="10739"/>
    <cellStyle name="Percent 3 4 2 4" xfId="3203"/>
    <cellStyle name="Percent 3 4 2 4 2" xfId="7685"/>
    <cellStyle name="Percent 3 4 2 4 2 2" xfId="16715"/>
    <cellStyle name="Percent 3 4 2 4 3" xfId="12233"/>
    <cellStyle name="Percent 3 4 2 5" xfId="4697"/>
    <cellStyle name="Percent 3 4 2 5 2" xfId="13727"/>
    <cellStyle name="Percent 3 4 2 6" xfId="9245"/>
    <cellStyle name="Percent 3 4 3" xfId="401"/>
    <cellStyle name="Percent 3 4 3 2" xfId="1148"/>
    <cellStyle name="Percent 3 4 3 2 2" xfId="2642"/>
    <cellStyle name="Percent 3 4 3 2 2 2" xfId="7124"/>
    <cellStyle name="Percent 3 4 3 2 2 2 2" xfId="16154"/>
    <cellStyle name="Percent 3 4 3 2 2 3" xfId="11672"/>
    <cellStyle name="Percent 3 4 3 2 3" xfId="4136"/>
    <cellStyle name="Percent 3 4 3 2 3 2" xfId="8618"/>
    <cellStyle name="Percent 3 4 3 2 3 2 2" xfId="17648"/>
    <cellStyle name="Percent 3 4 3 2 3 3" xfId="13166"/>
    <cellStyle name="Percent 3 4 3 2 4" xfId="5630"/>
    <cellStyle name="Percent 3 4 3 2 4 2" xfId="14660"/>
    <cellStyle name="Percent 3 4 3 2 5" xfId="10178"/>
    <cellStyle name="Percent 3 4 3 3" xfId="1895"/>
    <cellStyle name="Percent 3 4 3 3 2" xfId="6377"/>
    <cellStyle name="Percent 3 4 3 3 2 2" xfId="15407"/>
    <cellStyle name="Percent 3 4 3 3 3" xfId="10925"/>
    <cellStyle name="Percent 3 4 3 4" xfId="3389"/>
    <cellStyle name="Percent 3 4 3 4 2" xfId="7871"/>
    <cellStyle name="Percent 3 4 3 4 2 2" xfId="16901"/>
    <cellStyle name="Percent 3 4 3 4 3" xfId="12419"/>
    <cellStyle name="Percent 3 4 3 5" xfId="4883"/>
    <cellStyle name="Percent 3 4 3 5 2" xfId="13913"/>
    <cellStyle name="Percent 3 4 3 6" xfId="9431"/>
    <cellStyle name="Percent 3 4 4" xfId="587"/>
    <cellStyle name="Percent 3 4 4 2" xfId="1334"/>
    <cellStyle name="Percent 3 4 4 2 2" xfId="2828"/>
    <cellStyle name="Percent 3 4 4 2 2 2" xfId="7310"/>
    <cellStyle name="Percent 3 4 4 2 2 2 2" xfId="16340"/>
    <cellStyle name="Percent 3 4 4 2 2 3" xfId="11858"/>
    <cellStyle name="Percent 3 4 4 2 3" xfId="4322"/>
    <cellStyle name="Percent 3 4 4 2 3 2" xfId="8804"/>
    <cellStyle name="Percent 3 4 4 2 3 2 2" xfId="17834"/>
    <cellStyle name="Percent 3 4 4 2 3 3" xfId="13352"/>
    <cellStyle name="Percent 3 4 4 2 4" xfId="5816"/>
    <cellStyle name="Percent 3 4 4 2 4 2" xfId="14846"/>
    <cellStyle name="Percent 3 4 4 2 5" xfId="10364"/>
    <cellStyle name="Percent 3 4 4 3" xfId="2081"/>
    <cellStyle name="Percent 3 4 4 3 2" xfId="6563"/>
    <cellStyle name="Percent 3 4 4 3 2 2" xfId="15593"/>
    <cellStyle name="Percent 3 4 4 3 3" xfId="11111"/>
    <cellStyle name="Percent 3 4 4 4" xfId="3575"/>
    <cellStyle name="Percent 3 4 4 4 2" xfId="8057"/>
    <cellStyle name="Percent 3 4 4 4 2 2" xfId="17087"/>
    <cellStyle name="Percent 3 4 4 4 3" xfId="12605"/>
    <cellStyle name="Percent 3 4 4 5" xfId="5069"/>
    <cellStyle name="Percent 3 4 4 5 2" xfId="14099"/>
    <cellStyle name="Percent 3 4 4 6" xfId="9617"/>
    <cellStyle name="Percent 3 4 5" xfId="774"/>
    <cellStyle name="Percent 3 4 5 2" xfId="2268"/>
    <cellStyle name="Percent 3 4 5 2 2" xfId="6750"/>
    <cellStyle name="Percent 3 4 5 2 2 2" xfId="15780"/>
    <cellStyle name="Percent 3 4 5 2 3" xfId="11298"/>
    <cellStyle name="Percent 3 4 5 3" xfId="3762"/>
    <cellStyle name="Percent 3 4 5 3 2" xfId="8244"/>
    <cellStyle name="Percent 3 4 5 3 2 2" xfId="17274"/>
    <cellStyle name="Percent 3 4 5 3 3" xfId="12792"/>
    <cellStyle name="Percent 3 4 5 4" xfId="5256"/>
    <cellStyle name="Percent 3 4 5 4 2" xfId="14286"/>
    <cellStyle name="Percent 3 4 5 5" xfId="9804"/>
    <cellStyle name="Percent 3 4 6" xfId="1523"/>
    <cellStyle name="Percent 3 4 6 2" xfId="6005"/>
    <cellStyle name="Percent 3 4 6 2 2" xfId="15035"/>
    <cellStyle name="Percent 3 4 6 3" xfId="10553"/>
    <cellStyle name="Percent 3 4 7" xfId="3017"/>
    <cellStyle name="Percent 3 4 7 2" xfId="7499"/>
    <cellStyle name="Percent 3 4 7 2 2" xfId="16529"/>
    <cellStyle name="Percent 3 4 7 3" xfId="12047"/>
    <cellStyle name="Percent 3 4 8" xfId="4511"/>
    <cellStyle name="Percent 3 4 8 2" xfId="13541"/>
    <cellStyle name="Percent 3 4 9" xfId="9059"/>
    <cellStyle name="Percent 3 5" xfId="52"/>
    <cellStyle name="Percent 3 5 2" xfId="238"/>
    <cellStyle name="Percent 3 5 2 2" xfId="983"/>
    <cellStyle name="Percent 3 5 2 2 2" xfId="2477"/>
    <cellStyle name="Percent 3 5 2 2 2 2" xfId="6959"/>
    <cellStyle name="Percent 3 5 2 2 2 2 2" xfId="15989"/>
    <cellStyle name="Percent 3 5 2 2 2 3" xfId="11507"/>
    <cellStyle name="Percent 3 5 2 2 3" xfId="3971"/>
    <cellStyle name="Percent 3 5 2 2 3 2" xfId="8453"/>
    <cellStyle name="Percent 3 5 2 2 3 2 2" xfId="17483"/>
    <cellStyle name="Percent 3 5 2 2 3 3" xfId="13001"/>
    <cellStyle name="Percent 3 5 2 2 4" xfId="5465"/>
    <cellStyle name="Percent 3 5 2 2 4 2" xfId="14495"/>
    <cellStyle name="Percent 3 5 2 2 5" xfId="10013"/>
    <cellStyle name="Percent 3 5 2 3" xfId="1732"/>
    <cellStyle name="Percent 3 5 2 3 2" xfId="6214"/>
    <cellStyle name="Percent 3 5 2 3 2 2" xfId="15244"/>
    <cellStyle name="Percent 3 5 2 3 3" xfId="10762"/>
    <cellStyle name="Percent 3 5 2 4" xfId="3226"/>
    <cellStyle name="Percent 3 5 2 4 2" xfId="7708"/>
    <cellStyle name="Percent 3 5 2 4 2 2" xfId="16738"/>
    <cellStyle name="Percent 3 5 2 4 3" xfId="12256"/>
    <cellStyle name="Percent 3 5 2 5" xfId="4720"/>
    <cellStyle name="Percent 3 5 2 5 2" xfId="13750"/>
    <cellStyle name="Percent 3 5 2 6" xfId="9268"/>
    <cellStyle name="Percent 3 5 3" xfId="424"/>
    <cellStyle name="Percent 3 5 3 2" xfId="1171"/>
    <cellStyle name="Percent 3 5 3 2 2" xfId="2665"/>
    <cellStyle name="Percent 3 5 3 2 2 2" xfId="7147"/>
    <cellStyle name="Percent 3 5 3 2 2 2 2" xfId="16177"/>
    <cellStyle name="Percent 3 5 3 2 2 3" xfId="11695"/>
    <cellStyle name="Percent 3 5 3 2 3" xfId="4159"/>
    <cellStyle name="Percent 3 5 3 2 3 2" xfId="8641"/>
    <cellStyle name="Percent 3 5 3 2 3 2 2" xfId="17671"/>
    <cellStyle name="Percent 3 5 3 2 3 3" xfId="13189"/>
    <cellStyle name="Percent 3 5 3 2 4" xfId="5653"/>
    <cellStyle name="Percent 3 5 3 2 4 2" xfId="14683"/>
    <cellStyle name="Percent 3 5 3 2 5" xfId="10201"/>
    <cellStyle name="Percent 3 5 3 3" xfId="1918"/>
    <cellStyle name="Percent 3 5 3 3 2" xfId="6400"/>
    <cellStyle name="Percent 3 5 3 3 2 2" xfId="15430"/>
    <cellStyle name="Percent 3 5 3 3 3" xfId="10948"/>
    <cellStyle name="Percent 3 5 3 4" xfId="3412"/>
    <cellStyle name="Percent 3 5 3 4 2" xfId="7894"/>
    <cellStyle name="Percent 3 5 3 4 2 2" xfId="16924"/>
    <cellStyle name="Percent 3 5 3 4 3" xfId="12442"/>
    <cellStyle name="Percent 3 5 3 5" xfId="4906"/>
    <cellStyle name="Percent 3 5 3 5 2" xfId="13936"/>
    <cellStyle name="Percent 3 5 3 6" xfId="9454"/>
    <cellStyle name="Percent 3 5 4" xfId="610"/>
    <cellStyle name="Percent 3 5 4 2" xfId="1357"/>
    <cellStyle name="Percent 3 5 4 2 2" xfId="2851"/>
    <cellStyle name="Percent 3 5 4 2 2 2" xfId="7333"/>
    <cellStyle name="Percent 3 5 4 2 2 2 2" xfId="16363"/>
    <cellStyle name="Percent 3 5 4 2 2 3" xfId="11881"/>
    <cellStyle name="Percent 3 5 4 2 3" xfId="4345"/>
    <cellStyle name="Percent 3 5 4 2 3 2" xfId="8827"/>
    <cellStyle name="Percent 3 5 4 2 3 2 2" xfId="17857"/>
    <cellStyle name="Percent 3 5 4 2 3 3" xfId="13375"/>
    <cellStyle name="Percent 3 5 4 2 4" xfId="5839"/>
    <cellStyle name="Percent 3 5 4 2 4 2" xfId="14869"/>
    <cellStyle name="Percent 3 5 4 2 5" xfId="10387"/>
    <cellStyle name="Percent 3 5 4 3" xfId="2104"/>
    <cellStyle name="Percent 3 5 4 3 2" xfId="6586"/>
    <cellStyle name="Percent 3 5 4 3 2 2" xfId="15616"/>
    <cellStyle name="Percent 3 5 4 3 3" xfId="11134"/>
    <cellStyle name="Percent 3 5 4 4" xfId="3598"/>
    <cellStyle name="Percent 3 5 4 4 2" xfId="8080"/>
    <cellStyle name="Percent 3 5 4 4 2 2" xfId="17110"/>
    <cellStyle name="Percent 3 5 4 4 3" xfId="12628"/>
    <cellStyle name="Percent 3 5 4 5" xfId="5092"/>
    <cellStyle name="Percent 3 5 4 5 2" xfId="14122"/>
    <cellStyle name="Percent 3 5 4 6" xfId="9640"/>
    <cellStyle name="Percent 3 5 5" xfId="797"/>
    <cellStyle name="Percent 3 5 5 2" xfId="2291"/>
    <cellStyle name="Percent 3 5 5 2 2" xfId="6773"/>
    <cellStyle name="Percent 3 5 5 2 2 2" xfId="15803"/>
    <cellStyle name="Percent 3 5 5 2 3" xfId="11321"/>
    <cellStyle name="Percent 3 5 5 3" xfId="3785"/>
    <cellStyle name="Percent 3 5 5 3 2" xfId="8267"/>
    <cellStyle name="Percent 3 5 5 3 2 2" xfId="17297"/>
    <cellStyle name="Percent 3 5 5 3 3" xfId="12815"/>
    <cellStyle name="Percent 3 5 5 4" xfId="5279"/>
    <cellStyle name="Percent 3 5 5 4 2" xfId="14309"/>
    <cellStyle name="Percent 3 5 5 5" xfId="9827"/>
    <cellStyle name="Percent 3 5 6" xfId="1546"/>
    <cellStyle name="Percent 3 5 6 2" xfId="6028"/>
    <cellStyle name="Percent 3 5 6 2 2" xfId="15058"/>
    <cellStyle name="Percent 3 5 6 3" xfId="10576"/>
    <cellStyle name="Percent 3 5 7" xfId="3040"/>
    <cellStyle name="Percent 3 5 7 2" xfId="7522"/>
    <cellStyle name="Percent 3 5 7 2 2" xfId="16552"/>
    <cellStyle name="Percent 3 5 7 3" xfId="12070"/>
    <cellStyle name="Percent 3 5 8" xfId="4534"/>
    <cellStyle name="Percent 3 5 8 2" xfId="13564"/>
    <cellStyle name="Percent 3 5 9" xfId="9082"/>
    <cellStyle name="Percent 3 6" xfId="76"/>
    <cellStyle name="Percent 3 6 2" xfId="262"/>
    <cellStyle name="Percent 3 6 2 2" xfId="1006"/>
    <cellStyle name="Percent 3 6 2 2 2" xfId="2500"/>
    <cellStyle name="Percent 3 6 2 2 2 2" xfId="6982"/>
    <cellStyle name="Percent 3 6 2 2 2 2 2" xfId="16012"/>
    <cellStyle name="Percent 3 6 2 2 2 3" xfId="11530"/>
    <cellStyle name="Percent 3 6 2 2 3" xfId="3994"/>
    <cellStyle name="Percent 3 6 2 2 3 2" xfId="8476"/>
    <cellStyle name="Percent 3 6 2 2 3 2 2" xfId="17506"/>
    <cellStyle name="Percent 3 6 2 2 3 3" xfId="13024"/>
    <cellStyle name="Percent 3 6 2 2 4" xfId="5488"/>
    <cellStyle name="Percent 3 6 2 2 4 2" xfId="14518"/>
    <cellStyle name="Percent 3 6 2 2 5" xfId="10036"/>
    <cellStyle name="Percent 3 6 2 3" xfId="1756"/>
    <cellStyle name="Percent 3 6 2 3 2" xfId="6238"/>
    <cellStyle name="Percent 3 6 2 3 2 2" xfId="15268"/>
    <cellStyle name="Percent 3 6 2 3 3" xfId="10786"/>
    <cellStyle name="Percent 3 6 2 4" xfId="3250"/>
    <cellStyle name="Percent 3 6 2 4 2" xfId="7732"/>
    <cellStyle name="Percent 3 6 2 4 2 2" xfId="16762"/>
    <cellStyle name="Percent 3 6 2 4 3" xfId="12280"/>
    <cellStyle name="Percent 3 6 2 5" xfId="4744"/>
    <cellStyle name="Percent 3 6 2 5 2" xfId="13774"/>
    <cellStyle name="Percent 3 6 2 6" xfId="9292"/>
    <cellStyle name="Percent 3 6 3" xfId="448"/>
    <cellStyle name="Percent 3 6 3 2" xfId="1195"/>
    <cellStyle name="Percent 3 6 3 2 2" xfId="2689"/>
    <cellStyle name="Percent 3 6 3 2 2 2" xfId="7171"/>
    <cellStyle name="Percent 3 6 3 2 2 2 2" xfId="16201"/>
    <cellStyle name="Percent 3 6 3 2 2 3" xfId="11719"/>
    <cellStyle name="Percent 3 6 3 2 3" xfId="4183"/>
    <cellStyle name="Percent 3 6 3 2 3 2" xfId="8665"/>
    <cellStyle name="Percent 3 6 3 2 3 2 2" xfId="17695"/>
    <cellStyle name="Percent 3 6 3 2 3 3" xfId="13213"/>
    <cellStyle name="Percent 3 6 3 2 4" xfId="5677"/>
    <cellStyle name="Percent 3 6 3 2 4 2" xfId="14707"/>
    <cellStyle name="Percent 3 6 3 2 5" xfId="10225"/>
    <cellStyle name="Percent 3 6 3 3" xfId="1942"/>
    <cellStyle name="Percent 3 6 3 3 2" xfId="6424"/>
    <cellStyle name="Percent 3 6 3 3 2 2" xfId="15454"/>
    <cellStyle name="Percent 3 6 3 3 3" xfId="10972"/>
    <cellStyle name="Percent 3 6 3 4" xfId="3436"/>
    <cellStyle name="Percent 3 6 3 4 2" xfId="7918"/>
    <cellStyle name="Percent 3 6 3 4 2 2" xfId="16948"/>
    <cellStyle name="Percent 3 6 3 4 3" xfId="12466"/>
    <cellStyle name="Percent 3 6 3 5" xfId="4930"/>
    <cellStyle name="Percent 3 6 3 5 2" xfId="13960"/>
    <cellStyle name="Percent 3 6 3 6" xfId="9478"/>
    <cellStyle name="Percent 3 6 4" xfId="634"/>
    <cellStyle name="Percent 3 6 4 2" xfId="1381"/>
    <cellStyle name="Percent 3 6 4 2 2" xfId="2875"/>
    <cellStyle name="Percent 3 6 4 2 2 2" xfId="7357"/>
    <cellStyle name="Percent 3 6 4 2 2 2 2" xfId="16387"/>
    <cellStyle name="Percent 3 6 4 2 2 3" xfId="11905"/>
    <cellStyle name="Percent 3 6 4 2 3" xfId="4369"/>
    <cellStyle name="Percent 3 6 4 2 3 2" xfId="8851"/>
    <cellStyle name="Percent 3 6 4 2 3 2 2" xfId="17881"/>
    <cellStyle name="Percent 3 6 4 2 3 3" xfId="13399"/>
    <cellStyle name="Percent 3 6 4 2 4" xfId="5863"/>
    <cellStyle name="Percent 3 6 4 2 4 2" xfId="14893"/>
    <cellStyle name="Percent 3 6 4 2 5" xfId="10411"/>
    <cellStyle name="Percent 3 6 4 3" xfId="2128"/>
    <cellStyle name="Percent 3 6 4 3 2" xfId="6610"/>
    <cellStyle name="Percent 3 6 4 3 2 2" xfId="15640"/>
    <cellStyle name="Percent 3 6 4 3 3" xfId="11158"/>
    <cellStyle name="Percent 3 6 4 4" xfId="3622"/>
    <cellStyle name="Percent 3 6 4 4 2" xfId="8104"/>
    <cellStyle name="Percent 3 6 4 4 2 2" xfId="17134"/>
    <cellStyle name="Percent 3 6 4 4 3" xfId="12652"/>
    <cellStyle name="Percent 3 6 4 5" xfId="5116"/>
    <cellStyle name="Percent 3 6 4 5 2" xfId="14146"/>
    <cellStyle name="Percent 3 6 4 6" xfId="9664"/>
    <cellStyle name="Percent 3 6 5" xfId="821"/>
    <cellStyle name="Percent 3 6 5 2" xfId="2315"/>
    <cellStyle name="Percent 3 6 5 2 2" xfId="6797"/>
    <cellStyle name="Percent 3 6 5 2 2 2" xfId="15827"/>
    <cellStyle name="Percent 3 6 5 2 3" xfId="11345"/>
    <cellStyle name="Percent 3 6 5 3" xfId="3809"/>
    <cellStyle name="Percent 3 6 5 3 2" xfId="8291"/>
    <cellStyle name="Percent 3 6 5 3 2 2" xfId="17321"/>
    <cellStyle name="Percent 3 6 5 3 3" xfId="12839"/>
    <cellStyle name="Percent 3 6 5 4" xfId="5303"/>
    <cellStyle name="Percent 3 6 5 4 2" xfId="14333"/>
    <cellStyle name="Percent 3 6 5 5" xfId="9851"/>
    <cellStyle name="Percent 3 6 6" xfId="1570"/>
    <cellStyle name="Percent 3 6 6 2" xfId="6052"/>
    <cellStyle name="Percent 3 6 6 2 2" xfId="15082"/>
    <cellStyle name="Percent 3 6 6 3" xfId="10600"/>
    <cellStyle name="Percent 3 6 7" xfId="3064"/>
    <cellStyle name="Percent 3 6 7 2" xfId="7546"/>
    <cellStyle name="Percent 3 6 7 2 2" xfId="16576"/>
    <cellStyle name="Percent 3 6 7 3" xfId="12094"/>
    <cellStyle name="Percent 3 6 8" xfId="4558"/>
    <cellStyle name="Percent 3 6 8 2" xfId="13588"/>
    <cellStyle name="Percent 3 6 9" xfId="9106"/>
    <cellStyle name="Percent 3 7" xfId="118"/>
    <cellStyle name="Percent 3 7 2" xfId="304"/>
    <cellStyle name="Percent 3 7 2 2" xfId="1047"/>
    <cellStyle name="Percent 3 7 2 2 2" xfId="2541"/>
    <cellStyle name="Percent 3 7 2 2 2 2" xfId="7023"/>
    <cellStyle name="Percent 3 7 2 2 2 2 2" xfId="16053"/>
    <cellStyle name="Percent 3 7 2 2 2 3" xfId="11571"/>
    <cellStyle name="Percent 3 7 2 2 3" xfId="4035"/>
    <cellStyle name="Percent 3 7 2 2 3 2" xfId="8517"/>
    <cellStyle name="Percent 3 7 2 2 3 2 2" xfId="17547"/>
    <cellStyle name="Percent 3 7 2 2 3 3" xfId="13065"/>
    <cellStyle name="Percent 3 7 2 2 4" xfId="5529"/>
    <cellStyle name="Percent 3 7 2 2 4 2" xfId="14559"/>
    <cellStyle name="Percent 3 7 2 2 5" xfId="10077"/>
    <cellStyle name="Percent 3 7 2 3" xfId="1798"/>
    <cellStyle name="Percent 3 7 2 3 2" xfId="6280"/>
    <cellStyle name="Percent 3 7 2 3 2 2" xfId="15310"/>
    <cellStyle name="Percent 3 7 2 3 3" xfId="10828"/>
    <cellStyle name="Percent 3 7 2 4" xfId="3292"/>
    <cellStyle name="Percent 3 7 2 4 2" xfId="7774"/>
    <cellStyle name="Percent 3 7 2 4 2 2" xfId="16804"/>
    <cellStyle name="Percent 3 7 2 4 3" xfId="12322"/>
    <cellStyle name="Percent 3 7 2 5" xfId="4786"/>
    <cellStyle name="Percent 3 7 2 5 2" xfId="13816"/>
    <cellStyle name="Percent 3 7 2 6" xfId="9334"/>
    <cellStyle name="Percent 3 7 3" xfId="490"/>
    <cellStyle name="Percent 3 7 3 2" xfId="1237"/>
    <cellStyle name="Percent 3 7 3 2 2" xfId="2731"/>
    <cellStyle name="Percent 3 7 3 2 2 2" xfId="7213"/>
    <cellStyle name="Percent 3 7 3 2 2 2 2" xfId="16243"/>
    <cellStyle name="Percent 3 7 3 2 2 3" xfId="11761"/>
    <cellStyle name="Percent 3 7 3 2 3" xfId="4225"/>
    <cellStyle name="Percent 3 7 3 2 3 2" xfId="8707"/>
    <cellStyle name="Percent 3 7 3 2 3 2 2" xfId="17737"/>
    <cellStyle name="Percent 3 7 3 2 3 3" xfId="13255"/>
    <cellStyle name="Percent 3 7 3 2 4" xfId="5719"/>
    <cellStyle name="Percent 3 7 3 2 4 2" xfId="14749"/>
    <cellStyle name="Percent 3 7 3 2 5" xfId="10267"/>
    <cellStyle name="Percent 3 7 3 3" xfId="1984"/>
    <cellStyle name="Percent 3 7 3 3 2" xfId="6466"/>
    <cellStyle name="Percent 3 7 3 3 2 2" xfId="15496"/>
    <cellStyle name="Percent 3 7 3 3 3" xfId="11014"/>
    <cellStyle name="Percent 3 7 3 4" xfId="3478"/>
    <cellStyle name="Percent 3 7 3 4 2" xfId="7960"/>
    <cellStyle name="Percent 3 7 3 4 2 2" xfId="16990"/>
    <cellStyle name="Percent 3 7 3 4 3" xfId="12508"/>
    <cellStyle name="Percent 3 7 3 5" xfId="4972"/>
    <cellStyle name="Percent 3 7 3 5 2" xfId="14002"/>
    <cellStyle name="Percent 3 7 3 6" xfId="9520"/>
    <cellStyle name="Percent 3 7 4" xfId="676"/>
    <cellStyle name="Percent 3 7 4 2" xfId="1423"/>
    <cellStyle name="Percent 3 7 4 2 2" xfId="2917"/>
    <cellStyle name="Percent 3 7 4 2 2 2" xfId="7399"/>
    <cellStyle name="Percent 3 7 4 2 2 2 2" xfId="16429"/>
    <cellStyle name="Percent 3 7 4 2 2 3" xfId="11947"/>
    <cellStyle name="Percent 3 7 4 2 3" xfId="4411"/>
    <cellStyle name="Percent 3 7 4 2 3 2" xfId="8893"/>
    <cellStyle name="Percent 3 7 4 2 3 2 2" xfId="17923"/>
    <cellStyle name="Percent 3 7 4 2 3 3" xfId="13441"/>
    <cellStyle name="Percent 3 7 4 2 4" xfId="5905"/>
    <cellStyle name="Percent 3 7 4 2 4 2" xfId="14935"/>
    <cellStyle name="Percent 3 7 4 2 5" xfId="10453"/>
    <cellStyle name="Percent 3 7 4 3" xfId="2170"/>
    <cellStyle name="Percent 3 7 4 3 2" xfId="6652"/>
    <cellStyle name="Percent 3 7 4 3 2 2" xfId="15682"/>
    <cellStyle name="Percent 3 7 4 3 3" xfId="11200"/>
    <cellStyle name="Percent 3 7 4 4" xfId="3664"/>
    <cellStyle name="Percent 3 7 4 4 2" xfId="8146"/>
    <cellStyle name="Percent 3 7 4 4 2 2" xfId="17176"/>
    <cellStyle name="Percent 3 7 4 4 3" xfId="12694"/>
    <cellStyle name="Percent 3 7 4 5" xfId="5158"/>
    <cellStyle name="Percent 3 7 4 5 2" xfId="14188"/>
    <cellStyle name="Percent 3 7 4 6" xfId="9706"/>
    <cellStyle name="Percent 3 7 5" xfId="863"/>
    <cellStyle name="Percent 3 7 5 2" xfId="2357"/>
    <cellStyle name="Percent 3 7 5 2 2" xfId="6839"/>
    <cellStyle name="Percent 3 7 5 2 2 2" xfId="15869"/>
    <cellStyle name="Percent 3 7 5 2 3" xfId="11387"/>
    <cellStyle name="Percent 3 7 5 3" xfId="3851"/>
    <cellStyle name="Percent 3 7 5 3 2" xfId="8333"/>
    <cellStyle name="Percent 3 7 5 3 2 2" xfId="17363"/>
    <cellStyle name="Percent 3 7 5 3 3" xfId="12881"/>
    <cellStyle name="Percent 3 7 5 4" xfId="5345"/>
    <cellStyle name="Percent 3 7 5 4 2" xfId="14375"/>
    <cellStyle name="Percent 3 7 5 5" xfId="9893"/>
    <cellStyle name="Percent 3 7 6" xfId="1612"/>
    <cellStyle name="Percent 3 7 6 2" xfId="6094"/>
    <cellStyle name="Percent 3 7 6 2 2" xfId="15124"/>
    <cellStyle name="Percent 3 7 6 3" xfId="10642"/>
    <cellStyle name="Percent 3 7 7" xfId="3106"/>
    <cellStyle name="Percent 3 7 7 2" xfId="7588"/>
    <cellStyle name="Percent 3 7 7 2 2" xfId="16618"/>
    <cellStyle name="Percent 3 7 7 3" xfId="12136"/>
    <cellStyle name="Percent 3 7 8" xfId="4600"/>
    <cellStyle name="Percent 3 7 8 2" xfId="13630"/>
    <cellStyle name="Percent 3 7 9" xfId="9148"/>
    <cellStyle name="Percent 3 8" xfId="123"/>
    <cellStyle name="Percent 3 8 2" xfId="309"/>
    <cellStyle name="Percent 3 8 2 2" xfId="1052"/>
    <cellStyle name="Percent 3 8 2 2 2" xfId="2546"/>
    <cellStyle name="Percent 3 8 2 2 2 2" xfId="7028"/>
    <cellStyle name="Percent 3 8 2 2 2 2 2" xfId="16058"/>
    <cellStyle name="Percent 3 8 2 2 2 3" xfId="11576"/>
    <cellStyle name="Percent 3 8 2 2 3" xfId="4040"/>
    <cellStyle name="Percent 3 8 2 2 3 2" xfId="8522"/>
    <cellStyle name="Percent 3 8 2 2 3 2 2" xfId="17552"/>
    <cellStyle name="Percent 3 8 2 2 3 3" xfId="13070"/>
    <cellStyle name="Percent 3 8 2 2 4" xfId="5534"/>
    <cellStyle name="Percent 3 8 2 2 4 2" xfId="14564"/>
    <cellStyle name="Percent 3 8 2 2 5" xfId="10082"/>
    <cellStyle name="Percent 3 8 2 3" xfId="1803"/>
    <cellStyle name="Percent 3 8 2 3 2" xfId="6285"/>
    <cellStyle name="Percent 3 8 2 3 2 2" xfId="15315"/>
    <cellStyle name="Percent 3 8 2 3 3" xfId="10833"/>
    <cellStyle name="Percent 3 8 2 4" xfId="3297"/>
    <cellStyle name="Percent 3 8 2 4 2" xfId="7779"/>
    <cellStyle name="Percent 3 8 2 4 2 2" xfId="16809"/>
    <cellStyle name="Percent 3 8 2 4 3" xfId="12327"/>
    <cellStyle name="Percent 3 8 2 5" xfId="4791"/>
    <cellStyle name="Percent 3 8 2 5 2" xfId="13821"/>
    <cellStyle name="Percent 3 8 2 6" xfId="9339"/>
    <cellStyle name="Percent 3 8 3" xfId="495"/>
    <cellStyle name="Percent 3 8 3 2" xfId="1242"/>
    <cellStyle name="Percent 3 8 3 2 2" xfId="2736"/>
    <cellStyle name="Percent 3 8 3 2 2 2" xfId="7218"/>
    <cellStyle name="Percent 3 8 3 2 2 2 2" xfId="16248"/>
    <cellStyle name="Percent 3 8 3 2 2 3" xfId="11766"/>
    <cellStyle name="Percent 3 8 3 2 3" xfId="4230"/>
    <cellStyle name="Percent 3 8 3 2 3 2" xfId="8712"/>
    <cellStyle name="Percent 3 8 3 2 3 2 2" xfId="17742"/>
    <cellStyle name="Percent 3 8 3 2 3 3" xfId="13260"/>
    <cellStyle name="Percent 3 8 3 2 4" xfId="5724"/>
    <cellStyle name="Percent 3 8 3 2 4 2" xfId="14754"/>
    <cellStyle name="Percent 3 8 3 2 5" xfId="10272"/>
    <cellStyle name="Percent 3 8 3 3" xfId="1989"/>
    <cellStyle name="Percent 3 8 3 3 2" xfId="6471"/>
    <cellStyle name="Percent 3 8 3 3 2 2" xfId="15501"/>
    <cellStyle name="Percent 3 8 3 3 3" xfId="11019"/>
    <cellStyle name="Percent 3 8 3 4" xfId="3483"/>
    <cellStyle name="Percent 3 8 3 4 2" xfId="7965"/>
    <cellStyle name="Percent 3 8 3 4 2 2" xfId="16995"/>
    <cellStyle name="Percent 3 8 3 4 3" xfId="12513"/>
    <cellStyle name="Percent 3 8 3 5" xfId="4977"/>
    <cellStyle name="Percent 3 8 3 5 2" xfId="14007"/>
    <cellStyle name="Percent 3 8 3 6" xfId="9525"/>
    <cellStyle name="Percent 3 8 4" xfId="681"/>
    <cellStyle name="Percent 3 8 4 2" xfId="1428"/>
    <cellStyle name="Percent 3 8 4 2 2" xfId="2922"/>
    <cellStyle name="Percent 3 8 4 2 2 2" xfId="7404"/>
    <cellStyle name="Percent 3 8 4 2 2 2 2" xfId="16434"/>
    <cellStyle name="Percent 3 8 4 2 2 3" xfId="11952"/>
    <cellStyle name="Percent 3 8 4 2 3" xfId="4416"/>
    <cellStyle name="Percent 3 8 4 2 3 2" xfId="8898"/>
    <cellStyle name="Percent 3 8 4 2 3 2 2" xfId="17928"/>
    <cellStyle name="Percent 3 8 4 2 3 3" xfId="13446"/>
    <cellStyle name="Percent 3 8 4 2 4" xfId="5910"/>
    <cellStyle name="Percent 3 8 4 2 4 2" xfId="14940"/>
    <cellStyle name="Percent 3 8 4 2 5" xfId="10458"/>
    <cellStyle name="Percent 3 8 4 3" xfId="2175"/>
    <cellStyle name="Percent 3 8 4 3 2" xfId="6657"/>
    <cellStyle name="Percent 3 8 4 3 2 2" xfId="15687"/>
    <cellStyle name="Percent 3 8 4 3 3" xfId="11205"/>
    <cellStyle name="Percent 3 8 4 4" xfId="3669"/>
    <cellStyle name="Percent 3 8 4 4 2" xfId="8151"/>
    <cellStyle name="Percent 3 8 4 4 2 2" xfId="17181"/>
    <cellStyle name="Percent 3 8 4 4 3" xfId="12699"/>
    <cellStyle name="Percent 3 8 4 5" xfId="5163"/>
    <cellStyle name="Percent 3 8 4 5 2" xfId="14193"/>
    <cellStyle name="Percent 3 8 4 6" xfId="9711"/>
    <cellStyle name="Percent 3 8 5" xfId="868"/>
    <cellStyle name="Percent 3 8 5 2" xfId="2362"/>
    <cellStyle name="Percent 3 8 5 2 2" xfId="6844"/>
    <cellStyle name="Percent 3 8 5 2 2 2" xfId="15874"/>
    <cellStyle name="Percent 3 8 5 2 3" xfId="11392"/>
    <cellStyle name="Percent 3 8 5 3" xfId="3856"/>
    <cellStyle name="Percent 3 8 5 3 2" xfId="8338"/>
    <cellStyle name="Percent 3 8 5 3 2 2" xfId="17368"/>
    <cellStyle name="Percent 3 8 5 3 3" xfId="12886"/>
    <cellStyle name="Percent 3 8 5 4" xfId="5350"/>
    <cellStyle name="Percent 3 8 5 4 2" xfId="14380"/>
    <cellStyle name="Percent 3 8 5 5" xfId="9898"/>
    <cellStyle name="Percent 3 8 6" xfId="1617"/>
    <cellStyle name="Percent 3 8 6 2" xfId="6099"/>
    <cellStyle name="Percent 3 8 6 2 2" xfId="15129"/>
    <cellStyle name="Percent 3 8 6 3" xfId="10647"/>
    <cellStyle name="Percent 3 8 7" xfId="3111"/>
    <cellStyle name="Percent 3 8 7 2" xfId="7593"/>
    <cellStyle name="Percent 3 8 7 2 2" xfId="16623"/>
    <cellStyle name="Percent 3 8 7 3" xfId="12141"/>
    <cellStyle name="Percent 3 8 8" xfId="4605"/>
    <cellStyle name="Percent 3 8 8 2" xfId="13635"/>
    <cellStyle name="Percent 3 8 9" xfId="9153"/>
    <cellStyle name="Percent 3 9" xfId="146"/>
    <cellStyle name="Percent 3 9 2" xfId="332"/>
    <cellStyle name="Percent 3 9 2 2" xfId="1075"/>
    <cellStyle name="Percent 3 9 2 2 2" xfId="2569"/>
    <cellStyle name="Percent 3 9 2 2 2 2" xfId="7051"/>
    <cellStyle name="Percent 3 9 2 2 2 2 2" xfId="16081"/>
    <cellStyle name="Percent 3 9 2 2 2 3" xfId="11599"/>
    <cellStyle name="Percent 3 9 2 2 3" xfId="4063"/>
    <cellStyle name="Percent 3 9 2 2 3 2" xfId="8545"/>
    <cellStyle name="Percent 3 9 2 2 3 2 2" xfId="17575"/>
    <cellStyle name="Percent 3 9 2 2 3 3" xfId="13093"/>
    <cellStyle name="Percent 3 9 2 2 4" xfId="5557"/>
    <cellStyle name="Percent 3 9 2 2 4 2" xfId="14587"/>
    <cellStyle name="Percent 3 9 2 2 5" xfId="10105"/>
    <cellStyle name="Percent 3 9 2 3" xfId="1826"/>
    <cellStyle name="Percent 3 9 2 3 2" xfId="6308"/>
    <cellStyle name="Percent 3 9 2 3 2 2" xfId="15338"/>
    <cellStyle name="Percent 3 9 2 3 3" xfId="10856"/>
    <cellStyle name="Percent 3 9 2 4" xfId="3320"/>
    <cellStyle name="Percent 3 9 2 4 2" xfId="7802"/>
    <cellStyle name="Percent 3 9 2 4 2 2" xfId="16832"/>
    <cellStyle name="Percent 3 9 2 4 3" xfId="12350"/>
    <cellStyle name="Percent 3 9 2 5" xfId="4814"/>
    <cellStyle name="Percent 3 9 2 5 2" xfId="13844"/>
    <cellStyle name="Percent 3 9 2 6" xfId="9362"/>
    <cellStyle name="Percent 3 9 3" xfId="518"/>
    <cellStyle name="Percent 3 9 3 2" xfId="1265"/>
    <cellStyle name="Percent 3 9 3 2 2" xfId="2759"/>
    <cellStyle name="Percent 3 9 3 2 2 2" xfId="7241"/>
    <cellStyle name="Percent 3 9 3 2 2 2 2" xfId="16271"/>
    <cellStyle name="Percent 3 9 3 2 2 3" xfId="11789"/>
    <cellStyle name="Percent 3 9 3 2 3" xfId="4253"/>
    <cellStyle name="Percent 3 9 3 2 3 2" xfId="8735"/>
    <cellStyle name="Percent 3 9 3 2 3 2 2" xfId="17765"/>
    <cellStyle name="Percent 3 9 3 2 3 3" xfId="13283"/>
    <cellStyle name="Percent 3 9 3 2 4" xfId="5747"/>
    <cellStyle name="Percent 3 9 3 2 4 2" xfId="14777"/>
    <cellStyle name="Percent 3 9 3 2 5" xfId="10295"/>
    <cellStyle name="Percent 3 9 3 3" xfId="2012"/>
    <cellStyle name="Percent 3 9 3 3 2" xfId="6494"/>
    <cellStyle name="Percent 3 9 3 3 2 2" xfId="15524"/>
    <cellStyle name="Percent 3 9 3 3 3" xfId="11042"/>
    <cellStyle name="Percent 3 9 3 4" xfId="3506"/>
    <cellStyle name="Percent 3 9 3 4 2" xfId="7988"/>
    <cellStyle name="Percent 3 9 3 4 2 2" xfId="17018"/>
    <cellStyle name="Percent 3 9 3 4 3" xfId="12536"/>
    <cellStyle name="Percent 3 9 3 5" xfId="5000"/>
    <cellStyle name="Percent 3 9 3 5 2" xfId="14030"/>
    <cellStyle name="Percent 3 9 3 6" xfId="9548"/>
    <cellStyle name="Percent 3 9 4" xfId="704"/>
    <cellStyle name="Percent 3 9 4 2" xfId="1451"/>
    <cellStyle name="Percent 3 9 4 2 2" xfId="2945"/>
    <cellStyle name="Percent 3 9 4 2 2 2" xfId="7427"/>
    <cellStyle name="Percent 3 9 4 2 2 2 2" xfId="16457"/>
    <cellStyle name="Percent 3 9 4 2 2 3" xfId="11975"/>
    <cellStyle name="Percent 3 9 4 2 3" xfId="4439"/>
    <cellStyle name="Percent 3 9 4 2 3 2" xfId="8921"/>
    <cellStyle name="Percent 3 9 4 2 3 2 2" xfId="17951"/>
    <cellStyle name="Percent 3 9 4 2 3 3" xfId="13469"/>
    <cellStyle name="Percent 3 9 4 2 4" xfId="5933"/>
    <cellStyle name="Percent 3 9 4 2 4 2" xfId="14963"/>
    <cellStyle name="Percent 3 9 4 2 5" xfId="10481"/>
    <cellStyle name="Percent 3 9 4 3" xfId="2198"/>
    <cellStyle name="Percent 3 9 4 3 2" xfId="6680"/>
    <cellStyle name="Percent 3 9 4 3 2 2" xfId="15710"/>
    <cellStyle name="Percent 3 9 4 3 3" xfId="11228"/>
    <cellStyle name="Percent 3 9 4 4" xfId="3692"/>
    <cellStyle name="Percent 3 9 4 4 2" xfId="8174"/>
    <cellStyle name="Percent 3 9 4 4 2 2" xfId="17204"/>
    <cellStyle name="Percent 3 9 4 4 3" xfId="12722"/>
    <cellStyle name="Percent 3 9 4 5" xfId="5186"/>
    <cellStyle name="Percent 3 9 4 5 2" xfId="14216"/>
    <cellStyle name="Percent 3 9 4 6" xfId="9734"/>
    <cellStyle name="Percent 3 9 5" xfId="891"/>
    <cellStyle name="Percent 3 9 5 2" xfId="2385"/>
    <cellStyle name="Percent 3 9 5 2 2" xfId="6867"/>
    <cellStyle name="Percent 3 9 5 2 2 2" xfId="15897"/>
    <cellStyle name="Percent 3 9 5 2 3" xfId="11415"/>
    <cellStyle name="Percent 3 9 5 3" xfId="3879"/>
    <cellStyle name="Percent 3 9 5 3 2" xfId="8361"/>
    <cellStyle name="Percent 3 9 5 3 2 2" xfId="17391"/>
    <cellStyle name="Percent 3 9 5 3 3" xfId="12909"/>
    <cellStyle name="Percent 3 9 5 4" xfId="5373"/>
    <cellStyle name="Percent 3 9 5 4 2" xfId="14403"/>
    <cellStyle name="Percent 3 9 5 5" xfId="9921"/>
    <cellStyle name="Percent 3 9 6" xfId="1640"/>
    <cellStyle name="Percent 3 9 6 2" xfId="6122"/>
    <cellStyle name="Percent 3 9 6 2 2" xfId="15152"/>
    <cellStyle name="Percent 3 9 6 3" xfId="10670"/>
    <cellStyle name="Percent 3 9 7" xfId="3134"/>
    <cellStyle name="Percent 3 9 7 2" xfId="7616"/>
    <cellStyle name="Percent 3 9 7 2 2" xfId="16646"/>
    <cellStyle name="Percent 3 9 7 3" xfId="12164"/>
    <cellStyle name="Percent 3 9 8" xfId="4628"/>
    <cellStyle name="Percent 3 9 8 2" xfId="13658"/>
    <cellStyle name="Percent 3 9 9" xfId="9176"/>
  </cellStyles>
  <dxfs count="0"/>
  <tableStyles count="0" defaultTableStyle="TableStyleMedium2" defaultPivotStyle="PivotStyleLight16"/>
  <colors>
    <mruColors>
      <color rgb="FF63F84A"/>
      <color rgb="FF56E5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outlinePr summaryBelow="0" summaryRight="0"/>
    <pageSetUpPr fitToPage="1"/>
  </sheetPr>
  <dimension ref="A1:AP565"/>
  <sheetViews>
    <sheetView tabSelected="1" zoomScale="60" zoomScaleNormal="60" zoomScalePageLayoutView="80" workbookViewId="0">
      <selection activeCell="A7" sqref="A7"/>
    </sheetView>
  </sheetViews>
  <sheetFormatPr defaultColWidth="9" defaultRowHeight="15.75" outlineLevelRow="1" x14ac:dyDescent="0.25"/>
  <cols>
    <col min="1" max="1" width="4.625" style="9" customWidth="1"/>
    <col min="2" max="2" width="8" style="9" customWidth="1"/>
    <col min="3" max="3" width="34.875" style="9" customWidth="1"/>
    <col min="4" max="4" width="5.875" style="9" customWidth="1"/>
    <col min="5" max="6" width="8.25" style="9" customWidth="1"/>
    <col min="7" max="7" width="14.625" style="9" customWidth="1"/>
    <col min="8" max="8" width="15.125" style="9" customWidth="1"/>
    <col min="9" max="10" width="10.125" style="9" hidden="1" customWidth="1"/>
    <col min="11" max="11" width="9.25" style="9" hidden="1" customWidth="1"/>
    <col min="12" max="12" width="8.25" style="9" hidden="1" customWidth="1"/>
    <col min="13" max="13" width="12.625" style="9" hidden="1" customWidth="1"/>
    <col min="14" max="14" width="10.75" style="9" hidden="1" customWidth="1"/>
    <col min="15" max="15" width="8.25" style="9" hidden="1" customWidth="1"/>
    <col min="16" max="16" width="12.5" style="9" hidden="1" customWidth="1"/>
    <col min="17" max="17" width="8.25" style="9" hidden="1" customWidth="1"/>
    <col min="18" max="18" width="11.25" style="9" hidden="1" customWidth="1"/>
    <col min="19" max="20" width="11.25" style="11" hidden="1" customWidth="1"/>
    <col min="21" max="21" width="30.25" style="11" customWidth="1"/>
    <col min="22" max="22" width="30.375" style="11" customWidth="1"/>
    <col min="23" max="24" width="14.125" style="9" customWidth="1"/>
    <col min="25" max="26" width="14" style="9" customWidth="1"/>
    <col min="27" max="30" width="13.375" style="9" customWidth="1"/>
    <col min="31" max="31" width="15.5" style="9" customWidth="1"/>
    <col min="32" max="32" width="13.875" customWidth="1"/>
    <col min="33" max="33" width="14" style="9" customWidth="1"/>
    <col min="34" max="34" width="13.75" style="9" customWidth="1"/>
    <col min="35" max="35" width="69.125" style="13" hidden="1" customWidth="1"/>
    <col min="36" max="36" width="9" style="9" customWidth="1"/>
    <col min="37" max="16384" width="9" style="9"/>
  </cols>
  <sheetData>
    <row r="1" spans="1:39" ht="6.75" customHeight="1" x14ac:dyDescent="0.2">
      <c r="B1" s="177"/>
      <c r="C1" s="177"/>
      <c r="D1" s="177"/>
      <c r="E1" s="177"/>
      <c r="F1" s="177"/>
      <c r="G1" s="177"/>
      <c r="H1" s="177"/>
      <c r="I1" s="177"/>
      <c r="J1" s="177"/>
      <c r="K1" s="177"/>
      <c r="L1" s="177"/>
      <c r="M1" s="177"/>
      <c r="N1" s="177"/>
      <c r="O1" s="177"/>
      <c r="P1" s="177"/>
      <c r="Q1" s="177"/>
      <c r="R1" s="177"/>
      <c r="S1" s="177"/>
      <c r="T1" s="177"/>
      <c r="U1" s="177"/>
      <c r="V1" s="177"/>
      <c r="W1" s="177"/>
      <c r="X1" s="177"/>
      <c r="Y1" s="177"/>
      <c r="Z1" s="177"/>
      <c r="AA1" s="177"/>
      <c r="AB1" s="177"/>
      <c r="AC1" s="177"/>
      <c r="AD1" s="177"/>
      <c r="AE1" s="177"/>
      <c r="AF1" s="177"/>
      <c r="AG1" s="177"/>
      <c r="AH1" s="177"/>
      <c r="AI1" s="166"/>
    </row>
    <row r="2" spans="1:39" ht="59.25" customHeight="1" x14ac:dyDescent="0.3">
      <c r="B2" s="72"/>
      <c r="C2" s="72"/>
      <c r="D2" s="72"/>
      <c r="E2" s="72"/>
      <c r="F2" s="115"/>
      <c r="G2" s="115"/>
      <c r="H2" s="115"/>
      <c r="I2" s="115"/>
      <c r="J2" s="115"/>
      <c r="K2" s="115"/>
      <c r="L2" s="115"/>
      <c r="M2" s="115"/>
      <c r="N2" s="115"/>
      <c r="O2" s="115"/>
      <c r="P2" s="115"/>
      <c r="Q2" s="115"/>
      <c r="R2" s="115"/>
      <c r="S2" s="72"/>
      <c r="T2" s="116"/>
      <c r="U2" s="72"/>
      <c r="V2" s="101"/>
      <c r="W2" s="72"/>
      <c r="X2" s="93"/>
      <c r="Y2" s="72"/>
      <c r="Z2" s="93"/>
      <c r="AA2" s="72"/>
      <c r="AB2" s="93"/>
      <c r="AC2" s="204" t="s">
        <v>590</v>
      </c>
      <c r="AD2" s="205"/>
      <c r="AE2" s="205"/>
      <c r="AF2" s="205"/>
      <c r="AG2" s="205"/>
      <c r="AH2" s="205"/>
      <c r="AI2" s="171"/>
      <c r="AJ2" s="73"/>
      <c r="AK2" s="73"/>
      <c r="AL2" s="73"/>
      <c r="AM2" s="73"/>
    </row>
    <row r="3" spans="1:39" ht="30" customHeight="1" thickBot="1" x14ac:dyDescent="0.25">
      <c r="B3" s="183" t="s">
        <v>580</v>
      </c>
      <c r="C3" s="183"/>
      <c r="D3" s="183"/>
      <c r="E3" s="183"/>
      <c r="F3" s="183"/>
      <c r="G3" s="183"/>
      <c r="H3" s="183"/>
      <c r="I3" s="183"/>
      <c r="J3" s="183"/>
      <c r="K3" s="183"/>
      <c r="L3" s="183"/>
      <c r="M3" s="183"/>
      <c r="N3" s="183"/>
      <c r="O3" s="183"/>
      <c r="P3" s="183"/>
      <c r="Q3" s="183"/>
      <c r="R3" s="183"/>
      <c r="S3" s="183"/>
      <c r="T3" s="183"/>
      <c r="U3" s="183"/>
      <c r="V3" s="183"/>
      <c r="W3" s="183"/>
      <c r="X3" s="183"/>
      <c r="Y3" s="183"/>
      <c r="Z3" s="183"/>
      <c r="AA3" s="183"/>
      <c r="AB3" s="183"/>
      <c r="AC3" s="183"/>
      <c r="AD3" s="183"/>
      <c r="AE3" s="183"/>
      <c r="AF3" s="183"/>
      <c r="AG3" s="183"/>
      <c r="AH3" s="183"/>
      <c r="AI3" s="166"/>
    </row>
    <row r="4" spans="1:39" s="6" customFormat="1" ht="50.25" customHeight="1" x14ac:dyDescent="0.2">
      <c r="A4" s="197" t="s">
        <v>556</v>
      </c>
      <c r="B4" s="197" t="s">
        <v>372</v>
      </c>
      <c r="C4" s="197" t="s">
        <v>333</v>
      </c>
      <c r="D4" s="197" t="s">
        <v>307</v>
      </c>
      <c r="E4" s="197" t="s">
        <v>373</v>
      </c>
      <c r="F4" s="117"/>
      <c r="G4" s="201" t="s">
        <v>500</v>
      </c>
      <c r="H4" s="201" t="s">
        <v>501</v>
      </c>
      <c r="I4" s="201" t="s">
        <v>502</v>
      </c>
      <c r="J4" s="201" t="s">
        <v>503</v>
      </c>
      <c r="K4" s="201" t="s">
        <v>504</v>
      </c>
      <c r="L4" s="201" t="s">
        <v>505</v>
      </c>
      <c r="M4" s="201" t="s">
        <v>506</v>
      </c>
      <c r="N4" s="201" t="s">
        <v>507</v>
      </c>
      <c r="O4" s="201" t="s">
        <v>508</v>
      </c>
      <c r="P4" s="201" t="s">
        <v>509</v>
      </c>
      <c r="Q4" s="201" t="s">
        <v>510</v>
      </c>
      <c r="R4" s="201" t="s">
        <v>511</v>
      </c>
      <c r="S4" s="206" t="s">
        <v>512</v>
      </c>
      <c r="T4" s="207" t="s">
        <v>460</v>
      </c>
      <c r="U4" s="208"/>
      <c r="V4" s="209"/>
      <c r="W4" s="190" t="s">
        <v>452</v>
      </c>
      <c r="X4" s="191"/>
      <c r="Y4" s="190" t="s">
        <v>365</v>
      </c>
      <c r="Z4" s="191"/>
      <c r="AA4" s="190" t="s">
        <v>484</v>
      </c>
      <c r="AB4" s="200"/>
      <c r="AC4" s="200"/>
      <c r="AD4" s="112"/>
      <c r="AE4" s="190" t="s">
        <v>488</v>
      </c>
      <c r="AF4" s="191"/>
      <c r="AG4" s="192" t="s">
        <v>588</v>
      </c>
      <c r="AH4" s="194" t="s">
        <v>544</v>
      </c>
      <c r="AI4" s="210" t="s">
        <v>562</v>
      </c>
    </row>
    <row r="5" spans="1:39" s="6" customFormat="1" ht="126" customHeight="1" x14ac:dyDescent="0.2">
      <c r="A5" s="198" t="s">
        <v>556</v>
      </c>
      <c r="B5" s="198"/>
      <c r="C5" s="198"/>
      <c r="D5" s="198"/>
      <c r="E5" s="198"/>
      <c r="F5" s="118" t="s">
        <v>23</v>
      </c>
      <c r="G5" s="201"/>
      <c r="H5" s="201"/>
      <c r="I5" s="201"/>
      <c r="J5" s="201"/>
      <c r="K5" s="201"/>
      <c r="L5" s="201"/>
      <c r="M5" s="201"/>
      <c r="N5" s="201"/>
      <c r="O5" s="201"/>
      <c r="P5" s="201"/>
      <c r="Q5" s="201"/>
      <c r="R5" s="201"/>
      <c r="S5" s="201"/>
      <c r="T5" s="133" t="s">
        <v>513</v>
      </c>
      <c r="U5" s="109" t="s">
        <v>461</v>
      </c>
      <c r="V5" s="109" t="s">
        <v>462</v>
      </c>
      <c r="W5" s="165" t="s">
        <v>585</v>
      </c>
      <c r="X5" s="165" t="s">
        <v>458</v>
      </c>
      <c r="Y5" s="165" t="s">
        <v>586</v>
      </c>
      <c r="Z5" s="165" t="s">
        <v>458</v>
      </c>
      <c r="AA5" s="165" t="s">
        <v>543</v>
      </c>
      <c r="AB5" s="165" t="s">
        <v>459</v>
      </c>
      <c r="AC5" s="165" t="s">
        <v>485</v>
      </c>
      <c r="AD5" s="165" t="s">
        <v>577</v>
      </c>
      <c r="AE5" s="165" t="s">
        <v>587</v>
      </c>
      <c r="AF5" s="165" t="s">
        <v>458</v>
      </c>
      <c r="AG5" s="193"/>
      <c r="AH5" s="195"/>
      <c r="AI5" s="210"/>
      <c r="AK5" s="203"/>
    </row>
    <row r="6" spans="1:39" s="6" customFormat="1" ht="20.25" customHeight="1" x14ac:dyDescent="0.2">
      <c r="A6" s="170">
        <v>1</v>
      </c>
      <c r="B6" s="170">
        <v>2</v>
      </c>
      <c r="C6" s="170">
        <v>3</v>
      </c>
      <c r="D6" s="170">
        <v>4</v>
      </c>
      <c r="E6" s="170">
        <v>5</v>
      </c>
      <c r="F6" s="170">
        <v>6</v>
      </c>
      <c r="G6" s="170">
        <v>7</v>
      </c>
      <c r="H6" s="170">
        <v>8</v>
      </c>
      <c r="I6" s="170">
        <v>9</v>
      </c>
      <c r="J6" s="170">
        <v>10</v>
      </c>
      <c r="K6" s="170">
        <v>11</v>
      </c>
      <c r="L6" s="170">
        <v>12</v>
      </c>
      <c r="M6" s="170">
        <v>13</v>
      </c>
      <c r="N6" s="170">
        <v>14</v>
      </c>
      <c r="O6" s="170">
        <v>15</v>
      </c>
      <c r="P6" s="170">
        <v>16</v>
      </c>
      <c r="Q6" s="170">
        <v>17</v>
      </c>
      <c r="R6" s="170">
        <v>18</v>
      </c>
      <c r="S6" s="170">
        <v>19</v>
      </c>
      <c r="T6" s="170">
        <v>20</v>
      </c>
      <c r="U6" s="170">
        <v>9</v>
      </c>
      <c r="V6" s="170">
        <v>10</v>
      </c>
      <c r="W6" s="170">
        <v>11</v>
      </c>
      <c r="X6" s="170">
        <v>12</v>
      </c>
      <c r="Y6" s="170">
        <v>13</v>
      </c>
      <c r="Z6" s="170">
        <v>14</v>
      </c>
      <c r="AA6" s="170">
        <v>15</v>
      </c>
      <c r="AB6" s="170">
        <v>16</v>
      </c>
      <c r="AC6" s="170">
        <v>17</v>
      </c>
      <c r="AD6" s="170">
        <v>18</v>
      </c>
      <c r="AE6" s="170">
        <v>19</v>
      </c>
      <c r="AF6" s="170">
        <v>20</v>
      </c>
      <c r="AG6" s="170">
        <v>21</v>
      </c>
      <c r="AH6" s="170">
        <v>22</v>
      </c>
      <c r="AI6" s="170">
        <v>20</v>
      </c>
      <c r="AK6" s="203"/>
    </row>
    <row r="7" spans="1:39" ht="51" customHeight="1" x14ac:dyDescent="0.2">
      <c r="A7" s="10">
        <v>1</v>
      </c>
      <c r="B7" s="46" t="s">
        <v>169</v>
      </c>
      <c r="C7" s="47" t="s">
        <v>170</v>
      </c>
      <c r="D7" s="16" t="s">
        <v>163</v>
      </c>
      <c r="E7" s="26" t="s">
        <v>17</v>
      </c>
      <c r="F7" s="16" t="s">
        <v>4</v>
      </c>
      <c r="G7" s="119">
        <f>H7+M7</f>
        <v>76512873</v>
      </c>
      <c r="H7" s="119">
        <f>I7+J7+K7</f>
        <v>65035942</v>
      </c>
      <c r="I7" s="120">
        <v>0</v>
      </c>
      <c r="J7" s="120">
        <v>65035942</v>
      </c>
      <c r="K7" s="120">
        <v>0</v>
      </c>
      <c r="L7" s="121">
        <f t="shared" ref="L7:L73" si="0">H7/G7</f>
        <v>0.84999999934651516</v>
      </c>
      <c r="M7" s="120">
        <f>N7+P7+R7</f>
        <v>11476931</v>
      </c>
      <c r="N7" s="120">
        <v>1851931</v>
      </c>
      <c r="O7" s="121">
        <f t="shared" ref="O7:O73" si="1">N7/G7</f>
        <v>2.420417542025902E-2</v>
      </c>
      <c r="P7" s="120">
        <v>0</v>
      </c>
      <c r="Q7" s="121">
        <f t="shared" ref="Q7:Q73" si="2">P7/G7</f>
        <v>0</v>
      </c>
      <c r="R7" s="119">
        <v>9625000</v>
      </c>
      <c r="S7" s="121">
        <f t="shared" ref="S7:S73" si="3">R7/G7</f>
        <v>0.1257958252332258</v>
      </c>
      <c r="T7" s="134" t="s">
        <v>514</v>
      </c>
      <c r="U7" s="180" t="s">
        <v>329</v>
      </c>
      <c r="V7" s="184" t="s">
        <v>557</v>
      </c>
      <c r="W7" s="45" t="s">
        <v>370</v>
      </c>
      <c r="X7" s="94" t="s">
        <v>397</v>
      </c>
      <c r="Y7" s="45" t="s">
        <v>370</v>
      </c>
      <c r="Z7" s="94" t="s">
        <v>397</v>
      </c>
      <c r="AA7" s="45" t="s">
        <v>246</v>
      </c>
      <c r="AB7" s="94" t="s">
        <v>398</v>
      </c>
      <c r="AC7" s="15" t="s">
        <v>232</v>
      </c>
      <c r="AD7" s="96" t="s">
        <v>379</v>
      </c>
      <c r="AE7" s="45" t="s">
        <v>247</v>
      </c>
      <c r="AF7" s="95" t="s">
        <v>378</v>
      </c>
      <c r="AG7" s="45" t="s">
        <v>236</v>
      </c>
      <c r="AH7" s="148" t="s">
        <v>312</v>
      </c>
      <c r="AK7" s="8"/>
    </row>
    <row r="8" spans="1:39" ht="32.25" customHeight="1" x14ac:dyDescent="0.2">
      <c r="A8" s="10">
        <v>2</v>
      </c>
      <c r="B8" s="46" t="s">
        <v>172</v>
      </c>
      <c r="C8" s="47" t="s">
        <v>268</v>
      </c>
      <c r="D8" s="16" t="s">
        <v>7</v>
      </c>
      <c r="E8" s="26" t="s">
        <v>17</v>
      </c>
      <c r="F8" s="16" t="s">
        <v>4</v>
      </c>
      <c r="G8" s="119">
        <f t="shared" ref="G8:G72" si="4">H8+M8</f>
        <v>64029231</v>
      </c>
      <c r="H8" s="119">
        <f t="shared" ref="H8:H72" si="5">I8+J8+K8</f>
        <v>54424846</v>
      </c>
      <c r="I8" s="120">
        <v>0</v>
      </c>
      <c r="J8" s="120">
        <v>54424846</v>
      </c>
      <c r="K8" s="120">
        <v>0</v>
      </c>
      <c r="L8" s="121">
        <f t="shared" si="0"/>
        <v>0.84999999453374664</v>
      </c>
      <c r="M8" s="120">
        <f t="shared" ref="M8:M72" si="6">N8+P8+R8</f>
        <v>9604385</v>
      </c>
      <c r="N8" s="120">
        <v>6404385</v>
      </c>
      <c r="O8" s="121">
        <f t="shared" si="1"/>
        <v>0.10002283175945062</v>
      </c>
      <c r="P8" s="120">
        <v>0</v>
      </c>
      <c r="Q8" s="121">
        <f t="shared" si="2"/>
        <v>0</v>
      </c>
      <c r="R8" s="119">
        <v>3200000</v>
      </c>
      <c r="S8" s="121">
        <f t="shared" si="3"/>
        <v>4.9977173706802755E-2</v>
      </c>
      <c r="T8" s="134" t="s">
        <v>514</v>
      </c>
      <c r="U8" s="181"/>
      <c r="V8" s="185"/>
      <c r="W8" s="45" t="s">
        <v>230</v>
      </c>
      <c r="X8" s="94" t="s">
        <v>411</v>
      </c>
      <c r="Y8" s="45" t="s">
        <v>230</v>
      </c>
      <c r="Z8" s="94" t="s">
        <v>411</v>
      </c>
      <c r="AA8" s="45" t="s">
        <v>246</v>
      </c>
      <c r="AB8" s="94" t="s">
        <v>419</v>
      </c>
      <c r="AC8" s="15" t="s">
        <v>232</v>
      </c>
      <c r="AD8" s="96" t="s">
        <v>379</v>
      </c>
      <c r="AE8" s="45" t="s">
        <v>247</v>
      </c>
      <c r="AF8" s="95" t="s">
        <v>378</v>
      </c>
      <c r="AG8" s="45" t="s">
        <v>236</v>
      </c>
      <c r="AH8" s="148" t="s">
        <v>312</v>
      </c>
      <c r="AK8" s="8"/>
    </row>
    <row r="9" spans="1:39" ht="12.75" x14ac:dyDescent="0.2">
      <c r="A9" s="10">
        <v>3</v>
      </c>
      <c r="B9" s="46" t="s">
        <v>175</v>
      </c>
      <c r="C9" s="47" t="s">
        <v>176</v>
      </c>
      <c r="D9" s="16" t="s">
        <v>163</v>
      </c>
      <c r="E9" s="26" t="s">
        <v>17</v>
      </c>
      <c r="F9" s="16" t="s">
        <v>4</v>
      </c>
      <c r="G9" s="119">
        <f t="shared" si="4"/>
        <v>34000000</v>
      </c>
      <c r="H9" s="119">
        <f t="shared" si="5"/>
        <v>28900000</v>
      </c>
      <c r="I9" s="120">
        <v>0</v>
      </c>
      <c r="J9" s="120">
        <v>28900000</v>
      </c>
      <c r="K9" s="120">
        <v>0</v>
      </c>
      <c r="L9" s="121">
        <f t="shared" si="0"/>
        <v>0.85</v>
      </c>
      <c r="M9" s="120">
        <f t="shared" si="6"/>
        <v>5100000</v>
      </c>
      <c r="N9" s="120">
        <v>1972000</v>
      </c>
      <c r="O9" s="121">
        <f t="shared" si="1"/>
        <v>5.8000000000000003E-2</v>
      </c>
      <c r="P9" s="120">
        <v>0</v>
      </c>
      <c r="Q9" s="121">
        <f t="shared" si="2"/>
        <v>0</v>
      </c>
      <c r="R9" s="119">
        <v>3128000</v>
      </c>
      <c r="S9" s="121">
        <f t="shared" si="3"/>
        <v>9.1999999999999998E-2</v>
      </c>
      <c r="T9" s="134" t="s">
        <v>514</v>
      </c>
      <c r="U9" s="181"/>
      <c r="V9" s="185"/>
      <c r="W9" s="45" t="s">
        <v>233</v>
      </c>
      <c r="X9" s="95" t="s">
        <v>378</v>
      </c>
      <c r="Y9" s="45" t="s">
        <v>233</v>
      </c>
      <c r="Z9" s="95" t="s">
        <v>378</v>
      </c>
      <c r="AA9" s="45" t="s">
        <v>127</v>
      </c>
      <c r="AB9" s="95" t="s">
        <v>378</v>
      </c>
      <c r="AC9" s="15" t="s">
        <v>156</v>
      </c>
      <c r="AD9" s="95" t="s">
        <v>378</v>
      </c>
      <c r="AE9" s="45" t="s">
        <v>156</v>
      </c>
      <c r="AF9" s="95" t="s">
        <v>378</v>
      </c>
      <c r="AG9" s="45" t="s">
        <v>156</v>
      </c>
      <c r="AH9" s="148" t="s">
        <v>161</v>
      </c>
      <c r="AK9" s="8"/>
    </row>
    <row r="10" spans="1:39" ht="46.5" customHeight="1" x14ac:dyDescent="0.2">
      <c r="A10" s="10">
        <v>4</v>
      </c>
      <c r="B10" s="46" t="s">
        <v>177</v>
      </c>
      <c r="C10" s="48" t="s">
        <v>265</v>
      </c>
      <c r="D10" s="38" t="s">
        <v>7</v>
      </c>
      <c r="E10" s="21" t="s">
        <v>17</v>
      </c>
      <c r="F10" s="38" t="s">
        <v>4</v>
      </c>
      <c r="G10" s="119">
        <f t="shared" si="4"/>
        <v>115252616</v>
      </c>
      <c r="H10" s="119">
        <f t="shared" si="5"/>
        <v>97964724</v>
      </c>
      <c r="I10" s="119">
        <v>0</v>
      </c>
      <c r="J10" s="119">
        <v>97964724</v>
      </c>
      <c r="K10" s="119">
        <v>0</v>
      </c>
      <c r="L10" s="121">
        <f t="shared" si="0"/>
        <v>0.85000000347063709</v>
      </c>
      <c r="M10" s="120">
        <f t="shared" si="6"/>
        <v>17287892</v>
      </c>
      <c r="N10" s="119">
        <v>17287892</v>
      </c>
      <c r="O10" s="121">
        <f t="shared" si="1"/>
        <v>0.14999999652936294</v>
      </c>
      <c r="P10" s="119">
        <v>0</v>
      </c>
      <c r="Q10" s="121">
        <f t="shared" si="2"/>
        <v>0</v>
      </c>
      <c r="R10" s="119">
        <v>0</v>
      </c>
      <c r="S10" s="121">
        <f t="shared" si="3"/>
        <v>0</v>
      </c>
      <c r="T10" s="23" t="s">
        <v>514</v>
      </c>
      <c r="U10" s="181"/>
      <c r="V10" s="185"/>
      <c r="W10" s="45" t="s">
        <v>233</v>
      </c>
      <c r="X10" s="95" t="s">
        <v>378</v>
      </c>
      <c r="Y10" s="45" t="s">
        <v>233</v>
      </c>
      <c r="Z10" s="95" t="s">
        <v>378</v>
      </c>
      <c r="AA10" s="45" t="s">
        <v>127</v>
      </c>
      <c r="AB10" s="95" t="s">
        <v>378</v>
      </c>
      <c r="AC10" s="15" t="s">
        <v>156</v>
      </c>
      <c r="AD10" s="95" t="s">
        <v>378</v>
      </c>
      <c r="AE10" s="45" t="s">
        <v>156</v>
      </c>
      <c r="AF10" s="95" t="s">
        <v>378</v>
      </c>
      <c r="AG10" s="15" t="s">
        <v>156</v>
      </c>
      <c r="AH10" s="149" t="s">
        <v>162</v>
      </c>
    </row>
    <row r="11" spans="1:39" ht="39.75" customHeight="1" x14ac:dyDescent="0.2">
      <c r="A11" s="10">
        <v>5</v>
      </c>
      <c r="B11" s="46" t="s">
        <v>178</v>
      </c>
      <c r="C11" s="48" t="s">
        <v>267</v>
      </c>
      <c r="D11" s="38" t="s">
        <v>7</v>
      </c>
      <c r="E11" s="21" t="s">
        <v>17</v>
      </c>
      <c r="F11" s="38" t="s">
        <v>4</v>
      </c>
      <c r="G11" s="119">
        <f t="shared" si="4"/>
        <v>32552786</v>
      </c>
      <c r="H11" s="119">
        <f t="shared" si="5"/>
        <v>27669868</v>
      </c>
      <c r="I11" s="119">
        <v>0</v>
      </c>
      <c r="J11" s="119">
        <v>27669868</v>
      </c>
      <c r="K11" s="119">
        <v>0</v>
      </c>
      <c r="L11" s="121">
        <f t="shared" si="0"/>
        <v>0.84999999692806627</v>
      </c>
      <c r="M11" s="120">
        <f t="shared" si="6"/>
        <v>4882918</v>
      </c>
      <c r="N11" s="119">
        <v>4882918</v>
      </c>
      <c r="O11" s="121">
        <f t="shared" si="1"/>
        <v>0.1500000030719337</v>
      </c>
      <c r="P11" s="119">
        <v>0</v>
      </c>
      <c r="Q11" s="121">
        <f t="shared" si="2"/>
        <v>0</v>
      </c>
      <c r="R11" s="119">
        <v>0</v>
      </c>
      <c r="S11" s="121">
        <f t="shared" si="3"/>
        <v>0</v>
      </c>
      <c r="T11" s="23" t="s">
        <v>514</v>
      </c>
      <c r="U11" s="181"/>
      <c r="V11" s="185"/>
      <c r="W11" s="15" t="s">
        <v>232</v>
      </c>
      <c r="X11" s="96" t="s">
        <v>379</v>
      </c>
      <c r="Y11" s="15" t="s">
        <v>232</v>
      </c>
      <c r="Z11" s="96" t="s">
        <v>379</v>
      </c>
      <c r="AA11" s="15" t="s">
        <v>247</v>
      </c>
      <c r="AB11" s="95" t="s">
        <v>378</v>
      </c>
      <c r="AC11" s="15" t="s">
        <v>127</v>
      </c>
      <c r="AD11" s="95" t="s">
        <v>378</v>
      </c>
      <c r="AE11" s="45" t="s">
        <v>127</v>
      </c>
      <c r="AF11" s="95" t="s">
        <v>378</v>
      </c>
      <c r="AG11" s="15" t="s">
        <v>127</v>
      </c>
      <c r="AH11" s="149" t="s">
        <v>161</v>
      </c>
    </row>
    <row r="12" spans="1:39" ht="39" customHeight="1" x14ac:dyDescent="0.2">
      <c r="A12" s="10">
        <v>6</v>
      </c>
      <c r="B12" s="49" t="s">
        <v>180</v>
      </c>
      <c r="C12" s="50" t="s">
        <v>184</v>
      </c>
      <c r="D12" s="32" t="s">
        <v>163</v>
      </c>
      <c r="E12" s="19" t="s">
        <v>11</v>
      </c>
      <c r="F12" s="32" t="s">
        <v>4</v>
      </c>
      <c r="G12" s="122">
        <f t="shared" si="4"/>
        <v>90958697</v>
      </c>
      <c r="H12" s="122">
        <f t="shared" si="5"/>
        <v>77314892</v>
      </c>
      <c r="I12" s="122">
        <v>0</v>
      </c>
      <c r="J12" s="122">
        <v>77314892</v>
      </c>
      <c r="K12" s="122">
        <v>0</v>
      </c>
      <c r="L12" s="123">
        <v>0.84999999505269963</v>
      </c>
      <c r="M12" s="122">
        <f t="shared" si="6"/>
        <v>13643805</v>
      </c>
      <c r="N12" s="122">
        <v>0</v>
      </c>
      <c r="O12" s="123">
        <f t="shared" si="1"/>
        <v>0</v>
      </c>
      <c r="P12" s="122">
        <v>0</v>
      </c>
      <c r="Q12" s="123">
        <f t="shared" si="2"/>
        <v>0</v>
      </c>
      <c r="R12" s="122">
        <v>13643805</v>
      </c>
      <c r="S12" s="123">
        <f t="shared" si="3"/>
        <v>0.15000000494730042</v>
      </c>
      <c r="T12" s="135" t="s">
        <v>514</v>
      </c>
      <c r="U12" s="181"/>
      <c r="V12" s="185"/>
      <c r="W12" s="14" t="s">
        <v>328</v>
      </c>
      <c r="X12" s="94" t="s">
        <v>391</v>
      </c>
      <c r="Y12" s="14" t="s">
        <v>231</v>
      </c>
      <c r="Z12" s="94" t="s">
        <v>391</v>
      </c>
      <c r="AA12" s="14" t="s">
        <v>231</v>
      </c>
      <c r="AB12" s="94" t="s">
        <v>471</v>
      </c>
      <c r="AC12" s="14" t="s">
        <v>236</v>
      </c>
      <c r="AD12" s="96" t="s">
        <v>379</v>
      </c>
      <c r="AE12" s="14" t="s">
        <v>247</v>
      </c>
      <c r="AF12" s="95" t="s">
        <v>378</v>
      </c>
      <c r="AG12" s="14" t="s">
        <v>127</v>
      </c>
      <c r="AH12" s="150" t="s">
        <v>127</v>
      </c>
    </row>
    <row r="13" spans="1:39" ht="40.5" customHeight="1" x14ac:dyDescent="0.2">
      <c r="A13" s="10">
        <v>7</v>
      </c>
      <c r="B13" s="49" t="s">
        <v>181</v>
      </c>
      <c r="C13" s="50" t="s">
        <v>185</v>
      </c>
      <c r="D13" s="32" t="s">
        <v>163</v>
      </c>
      <c r="E13" s="19" t="s">
        <v>11</v>
      </c>
      <c r="F13" s="32" t="s">
        <v>4</v>
      </c>
      <c r="G13" s="122">
        <f t="shared" si="4"/>
        <v>28823529</v>
      </c>
      <c r="H13" s="122">
        <f t="shared" si="5"/>
        <v>24500000</v>
      </c>
      <c r="I13" s="122">
        <v>0</v>
      </c>
      <c r="J13" s="122">
        <v>24500000</v>
      </c>
      <c r="K13" s="122">
        <v>0</v>
      </c>
      <c r="L13" s="123">
        <f t="shared" si="0"/>
        <v>0.85000001214285736</v>
      </c>
      <c r="M13" s="122">
        <f t="shared" si="6"/>
        <v>4323529</v>
      </c>
      <c r="N13" s="122">
        <v>4323529</v>
      </c>
      <c r="O13" s="123">
        <f t="shared" si="1"/>
        <v>0.14999998785714269</v>
      </c>
      <c r="P13" s="122">
        <v>0</v>
      </c>
      <c r="Q13" s="123">
        <f t="shared" si="2"/>
        <v>0</v>
      </c>
      <c r="R13" s="122">
        <v>0</v>
      </c>
      <c r="S13" s="123">
        <f t="shared" si="3"/>
        <v>0</v>
      </c>
      <c r="T13" s="135" t="s">
        <v>514</v>
      </c>
      <c r="U13" s="181"/>
      <c r="V13" s="185"/>
      <c r="W13" s="14" t="s">
        <v>233</v>
      </c>
      <c r="X13" s="95" t="s">
        <v>378</v>
      </c>
      <c r="Y13" s="14" t="s">
        <v>233</v>
      </c>
      <c r="Z13" s="95" t="s">
        <v>378</v>
      </c>
      <c r="AA13" s="14" t="s">
        <v>127</v>
      </c>
      <c r="AB13" s="95" t="s">
        <v>378</v>
      </c>
      <c r="AC13" s="14" t="s">
        <v>156</v>
      </c>
      <c r="AD13" s="95" t="s">
        <v>378</v>
      </c>
      <c r="AE13" s="14" t="s">
        <v>156</v>
      </c>
      <c r="AF13" s="95" t="s">
        <v>378</v>
      </c>
      <c r="AG13" s="14" t="s">
        <v>161</v>
      </c>
      <c r="AH13" s="150" t="s">
        <v>161</v>
      </c>
    </row>
    <row r="14" spans="1:39" ht="27" customHeight="1" x14ac:dyDescent="0.2">
      <c r="A14" s="10">
        <v>8</v>
      </c>
      <c r="B14" s="49" t="s">
        <v>182</v>
      </c>
      <c r="C14" s="50" t="s">
        <v>186</v>
      </c>
      <c r="D14" s="32" t="s">
        <v>163</v>
      </c>
      <c r="E14" s="19" t="s">
        <v>11</v>
      </c>
      <c r="F14" s="32" t="s">
        <v>4</v>
      </c>
      <c r="G14" s="122">
        <f t="shared" si="4"/>
        <v>8235294</v>
      </c>
      <c r="H14" s="122">
        <f t="shared" si="5"/>
        <v>7000000</v>
      </c>
      <c r="I14" s="122">
        <v>0</v>
      </c>
      <c r="J14" s="122">
        <v>7000000</v>
      </c>
      <c r="K14" s="122">
        <v>0</v>
      </c>
      <c r="L14" s="123">
        <f t="shared" si="0"/>
        <v>0.85000001214285736</v>
      </c>
      <c r="M14" s="122">
        <f t="shared" si="6"/>
        <v>1235294</v>
      </c>
      <c r="N14" s="122">
        <v>0</v>
      </c>
      <c r="O14" s="123">
        <f t="shared" si="1"/>
        <v>0</v>
      </c>
      <c r="P14" s="122">
        <v>0</v>
      </c>
      <c r="Q14" s="123">
        <f t="shared" si="2"/>
        <v>0</v>
      </c>
      <c r="R14" s="122">
        <v>1235294</v>
      </c>
      <c r="S14" s="123">
        <f t="shared" si="3"/>
        <v>0.14999998785714269</v>
      </c>
      <c r="T14" s="135" t="s">
        <v>514</v>
      </c>
      <c r="U14" s="181"/>
      <c r="V14" s="185"/>
      <c r="W14" s="14" t="s">
        <v>233</v>
      </c>
      <c r="X14" s="95" t="s">
        <v>378</v>
      </c>
      <c r="Y14" s="14" t="s">
        <v>233</v>
      </c>
      <c r="Z14" s="95" t="s">
        <v>378</v>
      </c>
      <c r="AA14" s="14" t="s">
        <v>127</v>
      </c>
      <c r="AB14" s="95" t="s">
        <v>378</v>
      </c>
      <c r="AC14" s="14" t="s">
        <v>156</v>
      </c>
      <c r="AD14" s="95" t="s">
        <v>378</v>
      </c>
      <c r="AE14" s="14" t="s">
        <v>156</v>
      </c>
      <c r="AF14" s="95" t="s">
        <v>378</v>
      </c>
      <c r="AG14" s="14" t="s">
        <v>161</v>
      </c>
      <c r="AH14" s="150" t="s">
        <v>161</v>
      </c>
    </row>
    <row r="15" spans="1:39" ht="27.75" customHeight="1" x14ac:dyDescent="0.2">
      <c r="A15" s="10">
        <v>9</v>
      </c>
      <c r="B15" s="49" t="s">
        <v>183</v>
      </c>
      <c r="C15" s="50" t="s">
        <v>187</v>
      </c>
      <c r="D15" s="32" t="s">
        <v>163</v>
      </c>
      <c r="E15" s="19" t="s">
        <v>11</v>
      </c>
      <c r="F15" s="32" t="s">
        <v>4</v>
      </c>
      <c r="G15" s="122">
        <f t="shared" si="4"/>
        <v>58823530</v>
      </c>
      <c r="H15" s="122">
        <f t="shared" si="5"/>
        <v>50000000</v>
      </c>
      <c r="I15" s="122">
        <v>0</v>
      </c>
      <c r="J15" s="122">
        <v>50000000</v>
      </c>
      <c r="K15" s="122">
        <v>0</v>
      </c>
      <c r="L15" s="123">
        <f t="shared" si="0"/>
        <v>0.84999999150000005</v>
      </c>
      <c r="M15" s="122">
        <f t="shared" si="6"/>
        <v>8823530</v>
      </c>
      <c r="N15" s="122">
        <v>0</v>
      </c>
      <c r="O15" s="123">
        <v>0</v>
      </c>
      <c r="P15" s="122">
        <v>0</v>
      </c>
      <c r="Q15" s="123">
        <f t="shared" si="2"/>
        <v>0</v>
      </c>
      <c r="R15" s="122">
        <v>8823530</v>
      </c>
      <c r="S15" s="123">
        <v>0.15000000849999992</v>
      </c>
      <c r="T15" s="135" t="s">
        <v>514</v>
      </c>
      <c r="U15" s="181"/>
      <c r="V15" s="185"/>
      <c r="W15" s="14" t="s">
        <v>234</v>
      </c>
      <c r="X15" s="94" t="s">
        <v>394</v>
      </c>
      <c r="Y15" s="14" t="s">
        <v>234</v>
      </c>
      <c r="Z15" s="94" t="s">
        <v>394</v>
      </c>
      <c r="AA15" s="14" t="s">
        <v>234</v>
      </c>
      <c r="AB15" s="94" t="s">
        <v>394</v>
      </c>
      <c r="AC15" s="14" t="s">
        <v>232</v>
      </c>
      <c r="AD15" s="96" t="s">
        <v>379</v>
      </c>
      <c r="AE15" s="14" t="s">
        <v>247</v>
      </c>
      <c r="AF15" s="95" t="s">
        <v>378</v>
      </c>
      <c r="AG15" s="14" t="s">
        <v>127</v>
      </c>
      <c r="AH15" s="150" t="s">
        <v>127</v>
      </c>
    </row>
    <row r="16" spans="1:39" ht="27" customHeight="1" x14ac:dyDescent="0.2">
      <c r="A16" s="10">
        <v>10</v>
      </c>
      <c r="B16" s="38" t="s">
        <v>188</v>
      </c>
      <c r="C16" s="48" t="s">
        <v>266</v>
      </c>
      <c r="D16" s="16" t="s">
        <v>163</v>
      </c>
      <c r="E16" s="21" t="s">
        <v>11</v>
      </c>
      <c r="F16" s="38" t="s">
        <v>4</v>
      </c>
      <c r="G16" s="119">
        <f t="shared" si="4"/>
        <v>35186166</v>
      </c>
      <c r="H16" s="119">
        <f t="shared" si="5"/>
        <v>29908242</v>
      </c>
      <c r="I16" s="120">
        <v>0</v>
      </c>
      <c r="J16" s="119">
        <v>29908242</v>
      </c>
      <c r="K16" s="119">
        <v>0</v>
      </c>
      <c r="L16" s="124">
        <f t="shared" si="0"/>
        <v>0.8500000255782344</v>
      </c>
      <c r="M16" s="119">
        <f t="shared" si="6"/>
        <v>5277924</v>
      </c>
      <c r="N16" s="119">
        <v>5277924</v>
      </c>
      <c r="O16" s="121">
        <f t="shared" si="1"/>
        <v>0.14999997442176566</v>
      </c>
      <c r="P16" s="119">
        <v>0</v>
      </c>
      <c r="Q16" s="121">
        <f t="shared" si="2"/>
        <v>0</v>
      </c>
      <c r="R16" s="119">
        <v>0</v>
      </c>
      <c r="S16" s="121">
        <f t="shared" si="3"/>
        <v>0</v>
      </c>
      <c r="T16" s="23" t="s">
        <v>514</v>
      </c>
      <c r="U16" s="181"/>
      <c r="V16" s="185"/>
      <c r="W16" s="15" t="s">
        <v>234</v>
      </c>
      <c r="X16" s="94" t="s">
        <v>394</v>
      </c>
      <c r="Y16" s="15" t="s">
        <v>234</v>
      </c>
      <c r="Z16" s="94" t="s">
        <v>394</v>
      </c>
      <c r="AA16" s="15" t="s">
        <v>234</v>
      </c>
      <c r="AB16" s="94" t="s">
        <v>399</v>
      </c>
      <c r="AC16" s="45" t="s">
        <v>236</v>
      </c>
      <c r="AD16" s="94" t="s">
        <v>566</v>
      </c>
      <c r="AE16" s="45" t="s">
        <v>247</v>
      </c>
      <c r="AF16" s="95" t="s">
        <v>378</v>
      </c>
      <c r="AG16" s="15" t="s">
        <v>127</v>
      </c>
      <c r="AH16" s="149" t="s">
        <v>127</v>
      </c>
    </row>
    <row r="17" spans="1:35" s="24" customFormat="1" ht="30" customHeight="1" x14ac:dyDescent="0.2">
      <c r="A17" s="10">
        <v>11</v>
      </c>
      <c r="B17" s="38" t="s">
        <v>189</v>
      </c>
      <c r="C17" s="48" t="s">
        <v>190</v>
      </c>
      <c r="D17" s="38" t="s">
        <v>7</v>
      </c>
      <c r="E17" s="26" t="s">
        <v>11</v>
      </c>
      <c r="F17" s="38" t="s">
        <v>4</v>
      </c>
      <c r="G17" s="119">
        <f t="shared" si="4"/>
        <v>5648461</v>
      </c>
      <c r="H17" s="119">
        <f t="shared" si="5"/>
        <v>4801192</v>
      </c>
      <c r="I17" s="119">
        <v>0</v>
      </c>
      <c r="J17" s="119">
        <v>4801192</v>
      </c>
      <c r="K17" s="119">
        <v>0</v>
      </c>
      <c r="L17" s="121">
        <f t="shared" si="0"/>
        <v>0.85000002655590612</v>
      </c>
      <c r="M17" s="120">
        <f t="shared" si="6"/>
        <v>847269</v>
      </c>
      <c r="N17" s="119">
        <v>847269</v>
      </c>
      <c r="O17" s="121">
        <f t="shared" si="1"/>
        <v>0.14999997344409388</v>
      </c>
      <c r="P17" s="119">
        <v>0</v>
      </c>
      <c r="Q17" s="121">
        <f t="shared" si="2"/>
        <v>0</v>
      </c>
      <c r="R17" s="119">
        <v>0</v>
      </c>
      <c r="S17" s="121">
        <f t="shared" si="3"/>
        <v>0</v>
      </c>
      <c r="T17" s="23" t="s">
        <v>514</v>
      </c>
      <c r="U17" s="182"/>
      <c r="V17" s="186"/>
      <c r="W17" s="15" t="s">
        <v>231</v>
      </c>
      <c r="X17" s="94" t="s">
        <v>570</v>
      </c>
      <c r="Y17" s="15" t="s">
        <v>231</v>
      </c>
      <c r="Z17" s="94" t="s">
        <v>570</v>
      </c>
      <c r="AA17" s="15" t="s">
        <v>232</v>
      </c>
      <c r="AB17" s="96" t="s">
        <v>379</v>
      </c>
      <c r="AC17" s="15" t="s">
        <v>233</v>
      </c>
      <c r="AD17" s="95" t="s">
        <v>378</v>
      </c>
      <c r="AE17" s="45" t="s">
        <v>127</v>
      </c>
      <c r="AF17" s="95" t="s">
        <v>378</v>
      </c>
      <c r="AG17" s="15" t="s">
        <v>156</v>
      </c>
      <c r="AH17" s="149" t="s">
        <v>156</v>
      </c>
      <c r="AI17" s="160"/>
    </row>
    <row r="18" spans="1:35" ht="42.75" customHeight="1" x14ac:dyDescent="0.2">
      <c r="A18" s="10">
        <v>12</v>
      </c>
      <c r="B18" s="49" t="s">
        <v>38</v>
      </c>
      <c r="C18" s="51" t="s">
        <v>85</v>
      </c>
      <c r="D18" s="33" t="s">
        <v>7</v>
      </c>
      <c r="E18" s="35" t="s">
        <v>16</v>
      </c>
      <c r="F18" s="33" t="s">
        <v>4</v>
      </c>
      <c r="G18" s="122">
        <f t="shared" si="4"/>
        <v>51734253</v>
      </c>
      <c r="H18" s="122">
        <f t="shared" si="5"/>
        <v>43974115</v>
      </c>
      <c r="I18" s="125">
        <v>0</v>
      </c>
      <c r="J18" s="125">
        <v>43974115</v>
      </c>
      <c r="K18" s="125">
        <v>0</v>
      </c>
      <c r="L18" s="123">
        <f t="shared" si="0"/>
        <v>0.8499999990335223</v>
      </c>
      <c r="M18" s="122">
        <f t="shared" si="6"/>
        <v>7760138</v>
      </c>
      <c r="N18" s="125">
        <v>0</v>
      </c>
      <c r="O18" s="123">
        <f t="shared" si="1"/>
        <v>0</v>
      </c>
      <c r="P18" s="125">
        <v>0</v>
      </c>
      <c r="Q18" s="123">
        <f t="shared" si="2"/>
        <v>0</v>
      </c>
      <c r="R18" s="125">
        <v>7760138</v>
      </c>
      <c r="S18" s="123">
        <f t="shared" si="3"/>
        <v>0.15000000096647767</v>
      </c>
      <c r="T18" s="33" t="s">
        <v>515</v>
      </c>
      <c r="U18" s="59" t="s">
        <v>252</v>
      </c>
      <c r="V18" s="59" t="s">
        <v>444</v>
      </c>
      <c r="W18" s="14" t="s">
        <v>234</v>
      </c>
      <c r="X18" s="94" t="s">
        <v>394</v>
      </c>
      <c r="Y18" s="14" t="s">
        <v>234</v>
      </c>
      <c r="Z18" s="94" t="s">
        <v>394</v>
      </c>
      <c r="AA18" s="14" t="s">
        <v>231</v>
      </c>
      <c r="AB18" s="94" t="s">
        <v>472</v>
      </c>
      <c r="AC18" s="14" t="s">
        <v>236</v>
      </c>
      <c r="AD18" s="96" t="s">
        <v>379</v>
      </c>
      <c r="AE18" s="14" t="s">
        <v>247</v>
      </c>
      <c r="AF18" s="97" t="s">
        <v>378</v>
      </c>
      <c r="AG18" s="34" t="s">
        <v>233</v>
      </c>
      <c r="AH18" s="151" t="s">
        <v>161</v>
      </c>
    </row>
    <row r="19" spans="1:35" s="36" customFormat="1" ht="38.25" x14ac:dyDescent="0.2">
      <c r="A19" s="10">
        <v>13</v>
      </c>
      <c r="B19" s="27" t="s">
        <v>28</v>
      </c>
      <c r="C19" s="52" t="s">
        <v>126</v>
      </c>
      <c r="D19" s="38" t="s">
        <v>7</v>
      </c>
      <c r="E19" s="21" t="s">
        <v>12</v>
      </c>
      <c r="F19" s="38" t="s">
        <v>4</v>
      </c>
      <c r="G19" s="119">
        <f t="shared" si="4"/>
        <v>137540840</v>
      </c>
      <c r="H19" s="119">
        <f t="shared" si="5"/>
        <v>116909714</v>
      </c>
      <c r="I19" s="119">
        <v>0</v>
      </c>
      <c r="J19" s="119">
        <v>116909714</v>
      </c>
      <c r="K19" s="119">
        <v>0</v>
      </c>
      <c r="L19" s="121">
        <f t="shared" si="0"/>
        <v>0.85</v>
      </c>
      <c r="M19" s="120">
        <f t="shared" si="6"/>
        <v>20631126</v>
      </c>
      <c r="N19" s="119">
        <v>20631126</v>
      </c>
      <c r="O19" s="121">
        <f t="shared" si="1"/>
        <v>0.15</v>
      </c>
      <c r="P19" s="119">
        <v>0</v>
      </c>
      <c r="Q19" s="121">
        <f t="shared" si="2"/>
        <v>0</v>
      </c>
      <c r="R19" s="119">
        <v>0</v>
      </c>
      <c r="S19" s="121">
        <f t="shared" si="3"/>
        <v>0</v>
      </c>
      <c r="T19" s="22" t="s">
        <v>516</v>
      </c>
      <c r="U19" s="22" t="s">
        <v>253</v>
      </c>
      <c r="V19" s="22" t="s">
        <v>582</v>
      </c>
      <c r="W19" s="45" t="s">
        <v>234</v>
      </c>
      <c r="X19" s="94" t="s">
        <v>394</v>
      </c>
      <c r="Y19" s="45" t="s">
        <v>234</v>
      </c>
      <c r="Z19" s="94" t="s">
        <v>394</v>
      </c>
      <c r="AA19" s="45" t="s">
        <v>234</v>
      </c>
      <c r="AB19" s="94" t="s">
        <v>473</v>
      </c>
      <c r="AC19" s="15" t="s">
        <v>247</v>
      </c>
      <c r="AD19" s="95" t="s">
        <v>378</v>
      </c>
      <c r="AE19" s="45" t="s">
        <v>233</v>
      </c>
      <c r="AF19" s="95" t="s">
        <v>378</v>
      </c>
      <c r="AG19" s="15" t="s">
        <v>152</v>
      </c>
      <c r="AH19" s="149" t="s">
        <v>156</v>
      </c>
      <c r="AI19" s="161"/>
    </row>
    <row r="20" spans="1:35" s="36" customFormat="1" ht="27" customHeight="1" x14ac:dyDescent="0.2">
      <c r="A20" s="10">
        <v>14</v>
      </c>
      <c r="B20" s="27" t="s">
        <v>29</v>
      </c>
      <c r="C20" s="52" t="s">
        <v>289</v>
      </c>
      <c r="D20" s="38" t="s">
        <v>7</v>
      </c>
      <c r="E20" s="21" t="s">
        <v>12</v>
      </c>
      <c r="F20" s="38" t="s">
        <v>4</v>
      </c>
      <c r="G20" s="119">
        <f t="shared" si="4"/>
        <v>14000000</v>
      </c>
      <c r="H20" s="119">
        <f t="shared" si="5"/>
        <v>11900000</v>
      </c>
      <c r="I20" s="119">
        <v>0</v>
      </c>
      <c r="J20" s="119">
        <v>11900000</v>
      </c>
      <c r="K20" s="119">
        <v>0</v>
      </c>
      <c r="L20" s="121">
        <f t="shared" si="0"/>
        <v>0.85</v>
      </c>
      <c r="M20" s="120">
        <f t="shared" si="6"/>
        <v>2100000</v>
      </c>
      <c r="N20" s="119">
        <v>2100000</v>
      </c>
      <c r="O20" s="121">
        <f t="shared" si="1"/>
        <v>0.15</v>
      </c>
      <c r="P20" s="119">
        <v>0</v>
      </c>
      <c r="Q20" s="121">
        <f t="shared" si="2"/>
        <v>0</v>
      </c>
      <c r="R20" s="119">
        <v>0</v>
      </c>
      <c r="S20" s="121">
        <f t="shared" si="3"/>
        <v>0</v>
      </c>
      <c r="T20" s="22" t="s">
        <v>516</v>
      </c>
      <c r="U20" s="22" t="s">
        <v>253</v>
      </c>
      <c r="V20" s="22" t="s">
        <v>379</v>
      </c>
      <c r="W20" s="45" t="s">
        <v>247</v>
      </c>
      <c r="X20" s="94" t="s">
        <v>579</v>
      </c>
      <c r="Y20" s="45" t="s">
        <v>247</v>
      </c>
      <c r="Z20" s="94" t="s">
        <v>579</v>
      </c>
      <c r="AA20" s="45" t="s">
        <v>233</v>
      </c>
      <c r="AB20" s="95" t="s">
        <v>378</v>
      </c>
      <c r="AC20" s="110" t="s">
        <v>127</v>
      </c>
      <c r="AD20" s="95" t="s">
        <v>378</v>
      </c>
      <c r="AE20" s="45" t="s">
        <v>127</v>
      </c>
      <c r="AF20" s="95" t="s">
        <v>378</v>
      </c>
      <c r="AG20" s="15" t="s">
        <v>152</v>
      </c>
      <c r="AH20" s="149" t="s">
        <v>161</v>
      </c>
      <c r="AI20" s="161"/>
    </row>
    <row r="21" spans="1:35" ht="27.75" customHeight="1" x14ac:dyDescent="0.2">
      <c r="A21" s="10">
        <v>15</v>
      </c>
      <c r="B21" s="32" t="s">
        <v>191</v>
      </c>
      <c r="C21" s="50" t="s">
        <v>257</v>
      </c>
      <c r="D21" s="32" t="s">
        <v>7</v>
      </c>
      <c r="E21" s="19" t="s">
        <v>11</v>
      </c>
      <c r="F21" s="32" t="s">
        <v>4</v>
      </c>
      <c r="G21" s="122">
        <f t="shared" si="4"/>
        <v>17647058</v>
      </c>
      <c r="H21" s="122">
        <f t="shared" si="5"/>
        <v>15000000</v>
      </c>
      <c r="I21" s="122">
        <v>0</v>
      </c>
      <c r="J21" s="122">
        <v>15000000</v>
      </c>
      <c r="K21" s="122">
        <v>0</v>
      </c>
      <c r="L21" s="123">
        <f t="shared" si="0"/>
        <v>0.85000003966666848</v>
      </c>
      <c r="M21" s="122">
        <f t="shared" si="6"/>
        <v>2647058</v>
      </c>
      <c r="N21" s="122">
        <v>2647058</v>
      </c>
      <c r="O21" s="123">
        <f t="shared" si="1"/>
        <v>0.14999996033333149</v>
      </c>
      <c r="P21" s="122">
        <v>0</v>
      </c>
      <c r="Q21" s="123">
        <f t="shared" si="2"/>
        <v>0</v>
      </c>
      <c r="R21" s="122">
        <v>0</v>
      </c>
      <c r="S21" s="123">
        <f t="shared" si="3"/>
        <v>0</v>
      </c>
      <c r="T21" s="33" t="s">
        <v>517</v>
      </c>
      <c r="U21" s="187" t="s">
        <v>242</v>
      </c>
      <c r="V21" s="187" t="s">
        <v>385</v>
      </c>
      <c r="W21" s="14" t="s">
        <v>234</v>
      </c>
      <c r="X21" s="94" t="s">
        <v>400</v>
      </c>
      <c r="Y21" s="14" t="s">
        <v>376</v>
      </c>
      <c r="Z21" s="45" t="s">
        <v>65</v>
      </c>
      <c r="AA21" s="14" t="s">
        <v>232</v>
      </c>
      <c r="AB21" s="99" t="s">
        <v>379</v>
      </c>
      <c r="AC21" s="14" t="s">
        <v>236</v>
      </c>
      <c r="AD21" s="96" t="s">
        <v>379</v>
      </c>
      <c r="AE21" s="14" t="s">
        <v>233</v>
      </c>
      <c r="AF21" s="95" t="s">
        <v>378</v>
      </c>
      <c r="AG21" s="14" t="s">
        <v>127</v>
      </c>
      <c r="AH21" s="150" t="s">
        <v>127</v>
      </c>
    </row>
    <row r="22" spans="1:35" ht="26.25" customHeight="1" x14ac:dyDescent="0.2">
      <c r="A22" s="10">
        <v>16</v>
      </c>
      <c r="B22" s="32" t="s">
        <v>192</v>
      </c>
      <c r="C22" s="50" t="s">
        <v>272</v>
      </c>
      <c r="D22" s="32" t="s">
        <v>7</v>
      </c>
      <c r="E22" s="19" t="s">
        <v>11</v>
      </c>
      <c r="F22" s="32" t="s">
        <v>4</v>
      </c>
      <c r="G22" s="122">
        <f t="shared" si="4"/>
        <v>12254723</v>
      </c>
      <c r="H22" s="122">
        <f t="shared" si="5"/>
        <v>10416515</v>
      </c>
      <c r="I22" s="122">
        <v>0</v>
      </c>
      <c r="J22" s="122">
        <v>10416515</v>
      </c>
      <c r="K22" s="122">
        <v>0</v>
      </c>
      <c r="L22" s="123">
        <f t="shared" si="0"/>
        <v>0.85000003672053626</v>
      </c>
      <c r="M22" s="122">
        <f t="shared" si="6"/>
        <v>1838208</v>
      </c>
      <c r="N22" s="122">
        <v>1838208</v>
      </c>
      <c r="O22" s="123">
        <f t="shared" si="1"/>
        <v>0.14999996327946377</v>
      </c>
      <c r="P22" s="122">
        <v>0</v>
      </c>
      <c r="Q22" s="123">
        <f t="shared" si="2"/>
        <v>0</v>
      </c>
      <c r="R22" s="122">
        <v>0</v>
      </c>
      <c r="S22" s="123">
        <f t="shared" si="3"/>
        <v>0</v>
      </c>
      <c r="T22" s="33" t="s">
        <v>517</v>
      </c>
      <c r="U22" s="188"/>
      <c r="V22" s="188"/>
      <c r="W22" s="14" t="s">
        <v>234</v>
      </c>
      <c r="X22" s="94" t="s">
        <v>400</v>
      </c>
      <c r="Y22" s="14" t="s">
        <v>376</v>
      </c>
      <c r="Z22" s="45" t="s">
        <v>65</v>
      </c>
      <c r="AA22" s="14" t="s">
        <v>235</v>
      </c>
      <c r="AB22" s="96" t="s">
        <v>379</v>
      </c>
      <c r="AC22" s="14" t="s">
        <v>236</v>
      </c>
      <c r="AD22" s="96" t="s">
        <v>379</v>
      </c>
      <c r="AE22" s="14" t="s">
        <v>233</v>
      </c>
      <c r="AF22" s="95" t="s">
        <v>378</v>
      </c>
      <c r="AG22" s="14" t="s">
        <v>127</v>
      </c>
      <c r="AH22" s="150" t="s">
        <v>127</v>
      </c>
    </row>
    <row r="23" spans="1:35" ht="25.5" x14ac:dyDescent="0.2">
      <c r="A23" s="10">
        <v>17</v>
      </c>
      <c r="B23" s="32" t="s">
        <v>193</v>
      </c>
      <c r="C23" s="50" t="s">
        <v>273</v>
      </c>
      <c r="D23" s="32" t="s">
        <v>7</v>
      </c>
      <c r="E23" s="19" t="s">
        <v>11</v>
      </c>
      <c r="F23" s="32" t="s">
        <v>4</v>
      </c>
      <c r="G23" s="122">
        <f t="shared" si="4"/>
        <v>17647058</v>
      </c>
      <c r="H23" s="122">
        <f t="shared" si="5"/>
        <v>15000000</v>
      </c>
      <c r="I23" s="122">
        <v>0</v>
      </c>
      <c r="J23" s="122">
        <v>15000000</v>
      </c>
      <c r="K23" s="122">
        <v>0</v>
      </c>
      <c r="L23" s="123">
        <f t="shared" si="0"/>
        <v>0.85000003966666848</v>
      </c>
      <c r="M23" s="122">
        <f t="shared" si="6"/>
        <v>2647058</v>
      </c>
      <c r="N23" s="122">
        <v>2647058</v>
      </c>
      <c r="O23" s="123">
        <f t="shared" si="1"/>
        <v>0.14999996033333149</v>
      </c>
      <c r="P23" s="122">
        <v>0</v>
      </c>
      <c r="Q23" s="123">
        <f t="shared" si="2"/>
        <v>0</v>
      </c>
      <c r="R23" s="122">
        <v>0</v>
      </c>
      <c r="S23" s="123">
        <f t="shared" si="3"/>
        <v>0</v>
      </c>
      <c r="T23" s="33" t="s">
        <v>517</v>
      </c>
      <c r="U23" s="188"/>
      <c r="V23" s="188"/>
      <c r="W23" s="14" t="s">
        <v>234</v>
      </c>
      <c r="X23" s="94" t="s">
        <v>400</v>
      </c>
      <c r="Y23" s="14" t="s">
        <v>376</v>
      </c>
      <c r="Z23" s="45" t="s">
        <v>65</v>
      </c>
      <c r="AA23" s="14" t="s">
        <v>236</v>
      </c>
      <c r="AB23" s="96" t="s">
        <v>379</v>
      </c>
      <c r="AC23" s="14" t="s">
        <v>236</v>
      </c>
      <c r="AD23" s="96" t="s">
        <v>379</v>
      </c>
      <c r="AE23" s="14" t="s">
        <v>540</v>
      </c>
      <c r="AF23" s="95" t="s">
        <v>378</v>
      </c>
      <c r="AG23" s="14" t="s">
        <v>162</v>
      </c>
      <c r="AH23" s="150" t="s">
        <v>162</v>
      </c>
    </row>
    <row r="24" spans="1:35" ht="40.5" customHeight="1" x14ac:dyDescent="0.2">
      <c r="A24" s="10">
        <v>18</v>
      </c>
      <c r="B24" s="32" t="s">
        <v>258</v>
      </c>
      <c r="C24" s="50" t="s">
        <v>259</v>
      </c>
      <c r="D24" s="32" t="s">
        <v>7</v>
      </c>
      <c r="E24" s="19" t="s">
        <v>11</v>
      </c>
      <c r="F24" s="32" t="s">
        <v>4</v>
      </c>
      <c r="G24" s="122">
        <f t="shared" si="4"/>
        <v>24705882</v>
      </c>
      <c r="H24" s="122">
        <f t="shared" si="5"/>
        <v>21000000</v>
      </c>
      <c r="I24" s="122">
        <v>0</v>
      </c>
      <c r="J24" s="122">
        <v>21000000</v>
      </c>
      <c r="K24" s="122">
        <v>0</v>
      </c>
      <c r="L24" s="123">
        <f t="shared" si="0"/>
        <v>0.85000001214285736</v>
      </c>
      <c r="M24" s="122">
        <f t="shared" si="6"/>
        <v>3705882</v>
      </c>
      <c r="N24" s="122">
        <v>0</v>
      </c>
      <c r="O24" s="123">
        <f t="shared" si="1"/>
        <v>0</v>
      </c>
      <c r="P24" s="122">
        <v>0</v>
      </c>
      <c r="Q24" s="123">
        <f t="shared" si="2"/>
        <v>0</v>
      </c>
      <c r="R24" s="122">
        <v>3705882</v>
      </c>
      <c r="S24" s="123">
        <f t="shared" si="3"/>
        <v>0.14999998785714269</v>
      </c>
      <c r="T24" s="33" t="s">
        <v>517</v>
      </c>
      <c r="U24" s="189"/>
      <c r="V24" s="189"/>
      <c r="W24" s="14" t="s">
        <v>234</v>
      </c>
      <c r="X24" s="94" t="s">
        <v>400</v>
      </c>
      <c r="Y24" s="14" t="s">
        <v>376</v>
      </c>
      <c r="Z24" s="45" t="s">
        <v>65</v>
      </c>
      <c r="AA24" s="14" t="s">
        <v>235</v>
      </c>
      <c r="AB24" s="94" t="s">
        <v>564</v>
      </c>
      <c r="AC24" s="14" t="s">
        <v>236</v>
      </c>
      <c r="AD24" s="96" t="s">
        <v>379</v>
      </c>
      <c r="AE24" s="14" t="s">
        <v>233</v>
      </c>
      <c r="AF24" s="95" t="s">
        <v>378</v>
      </c>
      <c r="AG24" s="14" t="s">
        <v>127</v>
      </c>
      <c r="AH24" s="150" t="s">
        <v>127</v>
      </c>
    </row>
    <row r="25" spans="1:35" ht="39" customHeight="1" x14ac:dyDescent="0.2">
      <c r="A25" s="10">
        <v>19</v>
      </c>
      <c r="B25" s="32" t="s">
        <v>260</v>
      </c>
      <c r="C25" s="50" t="s">
        <v>261</v>
      </c>
      <c r="D25" s="32" t="s">
        <v>163</v>
      </c>
      <c r="E25" s="19" t="s">
        <v>11</v>
      </c>
      <c r="F25" s="32" t="s">
        <v>4</v>
      </c>
      <c r="G25" s="122">
        <f t="shared" si="4"/>
        <v>29241343</v>
      </c>
      <c r="H25" s="122">
        <f t="shared" si="5"/>
        <v>24855142</v>
      </c>
      <c r="I25" s="122">
        <v>0</v>
      </c>
      <c r="J25" s="122">
        <v>24855142</v>
      </c>
      <c r="K25" s="122">
        <v>0</v>
      </c>
      <c r="L25" s="123">
        <f t="shared" si="0"/>
        <v>0.85000001538917003</v>
      </c>
      <c r="M25" s="122">
        <f t="shared" si="6"/>
        <v>4386201</v>
      </c>
      <c r="N25" s="122">
        <v>0</v>
      </c>
      <c r="O25" s="123">
        <f t="shared" si="1"/>
        <v>0</v>
      </c>
      <c r="P25" s="122">
        <v>0</v>
      </c>
      <c r="Q25" s="123">
        <f t="shared" si="2"/>
        <v>0</v>
      </c>
      <c r="R25" s="122">
        <v>4386201</v>
      </c>
      <c r="S25" s="123">
        <f t="shared" si="3"/>
        <v>0.14999998461082995</v>
      </c>
      <c r="T25" s="33" t="s">
        <v>132</v>
      </c>
      <c r="U25" s="33" t="s">
        <v>132</v>
      </c>
      <c r="V25" s="33" t="s">
        <v>132</v>
      </c>
      <c r="W25" s="14" t="s">
        <v>235</v>
      </c>
      <c r="X25" s="94" t="s">
        <v>494</v>
      </c>
      <c r="Y25" s="14" t="s">
        <v>232</v>
      </c>
      <c r="Z25" s="94" t="s">
        <v>494</v>
      </c>
      <c r="AA25" s="14" t="s">
        <v>232</v>
      </c>
      <c r="AB25" s="94" t="s">
        <v>495</v>
      </c>
      <c r="AC25" s="14" t="s">
        <v>233</v>
      </c>
      <c r="AD25" s="95" t="s">
        <v>378</v>
      </c>
      <c r="AE25" s="14" t="s">
        <v>127</v>
      </c>
      <c r="AF25" s="95" t="s">
        <v>378</v>
      </c>
      <c r="AG25" s="14" t="s">
        <v>156</v>
      </c>
      <c r="AH25" s="150" t="s">
        <v>156</v>
      </c>
    </row>
    <row r="26" spans="1:35" ht="27.75" customHeight="1" x14ac:dyDescent="0.2">
      <c r="A26" s="10">
        <v>20</v>
      </c>
      <c r="B26" s="32" t="s">
        <v>262</v>
      </c>
      <c r="C26" s="50" t="s">
        <v>334</v>
      </c>
      <c r="D26" s="32" t="s">
        <v>163</v>
      </c>
      <c r="E26" s="19" t="s">
        <v>11</v>
      </c>
      <c r="F26" s="32" t="s">
        <v>4</v>
      </c>
      <c r="G26" s="122">
        <f t="shared" si="4"/>
        <v>25764706</v>
      </c>
      <c r="H26" s="122">
        <f t="shared" si="5"/>
        <v>21900000</v>
      </c>
      <c r="I26" s="122">
        <v>0</v>
      </c>
      <c r="J26" s="122">
        <v>21900000</v>
      </c>
      <c r="K26" s="122">
        <v>0</v>
      </c>
      <c r="L26" s="123">
        <f t="shared" si="0"/>
        <v>0.84999999611872146</v>
      </c>
      <c r="M26" s="122">
        <f t="shared" si="6"/>
        <v>3864706</v>
      </c>
      <c r="N26" s="122">
        <v>3864706</v>
      </c>
      <c r="O26" s="123">
        <f t="shared" si="1"/>
        <v>0.15000000388127852</v>
      </c>
      <c r="P26" s="122">
        <v>0</v>
      </c>
      <c r="Q26" s="123">
        <f t="shared" si="2"/>
        <v>0</v>
      </c>
      <c r="R26" s="122">
        <v>0</v>
      </c>
      <c r="S26" s="123">
        <f t="shared" si="3"/>
        <v>0</v>
      </c>
      <c r="T26" s="33" t="s">
        <v>132</v>
      </c>
      <c r="U26" s="33" t="s">
        <v>132</v>
      </c>
      <c r="V26" s="33" t="s">
        <v>132</v>
      </c>
      <c r="W26" s="14" t="s">
        <v>231</v>
      </c>
      <c r="X26" s="94" t="s">
        <v>494</v>
      </c>
      <c r="Y26" s="14" t="s">
        <v>235</v>
      </c>
      <c r="Z26" s="94" t="s">
        <v>494</v>
      </c>
      <c r="AA26" s="14" t="s">
        <v>235</v>
      </c>
      <c r="AB26" s="96" t="s">
        <v>379</v>
      </c>
      <c r="AC26" s="14" t="s">
        <v>233</v>
      </c>
      <c r="AD26" s="95" t="s">
        <v>378</v>
      </c>
      <c r="AE26" s="14" t="s">
        <v>127</v>
      </c>
      <c r="AF26" s="95" t="s">
        <v>378</v>
      </c>
      <c r="AG26" s="14" t="s">
        <v>127</v>
      </c>
      <c r="AH26" s="150" t="s">
        <v>127</v>
      </c>
    </row>
    <row r="27" spans="1:35" ht="48" customHeight="1" x14ac:dyDescent="0.2">
      <c r="A27" s="10">
        <v>21</v>
      </c>
      <c r="B27" s="32" t="s">
        <v>262</v>
      </c>
      <c r="C27" s="50" t="s">
        <v>335</v>
      </c>
      <c r="D27" s="32" t="s">
        <v>163</v>
      </c>
      <c r="E27" s="19" t="s">
        <v>14</v>
      </c>
      <c r="F27" s="32" t="s">
        <v>4</v>
      </c>
      <c r="G27" s="122">
        <f t="shared" si="4"/>
        <v>7058823</v>
      </c>
      <c r="H27" s="122">
        <f t="shared" si="5"/>
        <v>6000000</v>
      </c>
      <c r="I27" s="122">
        <v>0</v>
      </c>
      <c r="J27" s="122">
        <v>6000000</v>
      </c>
      <c r="K27" s="122">
        <v>0</v>
      </c>
      <c r="L27" s="123">
        <f t="shared" si="0"/>
        <v>0.85000006375000481</v>
      </c>
      <c r="M27" s="122">
        <f t="shared" si="6"/>
        <v>1058823</v>
      </c>
      <c r="N27" s="122">
        <v>1058823</v>
      </c>
      <c r="O27" s="123">
        <f t="shared" si="1"/>
        <v>0.14999993624999522</v>
      </c>
      <c r="P27" s="122">
        <v>0</v>
      </c>
      <c r="Q27" s="123">
        <f t="shared" si="2"/>
        <v>0</v>
      </c>
      <c r="R27" s="122">
        <v>0</v>
      </c>
      <c r="S27" s="123">
        <f t="shared" si="3"/>
        <v>0</v>
      </c>
      <c r="T27" s="33" t="s">
        <v>132</v>
      </c>
      <c r="U27" s="33" t="s">
        <v>132</v>
      </c>
      <c r="V27" s="33" t="s">
        <v>132</v>
      </c>
      <c r="W27" s="14" t="s">
        <v>231</v>
      </c>
      <c r="X27" s="94" t="s">
        <v>494</v>
      </c>
      <c r="Y27" s="14" t="s">
        <v>127</v>
      </c>
      <c r="Z27" s="95" t="s">
        <v>378</v>
      </c>
      <c r="AA27" s="14" t="s">
        <v>156</v>
      </c>
      <c r="AB27" s="95" t="s">
        <v>378</v>
      </c>
      <c r="AC27" s="14" t="s">
        <v>161</v>
      </c>
      <c r="AD27" s="95" t="s">
        <v>378</v>
      </c>
      <c r="AE27" s="14" t="s">
        <v>161</v>
      </c>
      <c r="AF27" s="95" t="s">
        <v>378</v>
      </c>
      <c r="AG27" s="14" t="s">
        <v>162</v>
      </c>
      <c r="AH27" s="150" t="s">
        <v>162</v>
      </c>
    </row>
    <row r="28" spans="1:35" s="36" customFormat="1" ht="28.5" customHeight="1" x14ac:dyDescent="0.2">
      <c r="A28" s="10">
        <v>22</v>
      </c>
      <c r="B28" s="16" t="s">
        <v>205</v>
      </c>
      <c r="C28" s="47" t="s">
        <v>302</v>
      </c>
      <c r="D28" s="16" t="s">
        <v>7</v>
      </c>
      <c r="E28" s="26" t="s">
        <v>11</v>
      </c>
      <c r="F28" s="38" t="s">
        <v>4</v>
      </c>
      <c r="G28" s="119">
        <f t="shared" si="4"/>
        <v>52941176</v>
      </c>
      <c r="H28" s="119">
        <f t="shared" si="5"/>
        <v>45000000</v>
      </c>
      <c r="I28" s="119">
        <v>0</v>
      </c>
      <c r="J28" s="119">
        <v>45000000</v>
      </c>
      <c r="K28" s="119">
        <v>0</v>
      </c>
      <c r="L28" s="124">
        <f t="shared" si="0"/>
        <v>0.8500000075555556</v>
      </c>
      <c r="M28" s="119">
        <f t="shared" si="6"/>
        <v>7941176</v>
      </c>
      <c r="N28" s="119">
        <v>0</v>
      </c>
      <c r="O28" s="124">
        <f t="shared" si="1"/>
        <v>0</v>
      </c>
      <c r="P28" s="119">
        <v>0</v>
      </c>
      <c r="Q28" s="124">
        <f t="shared" si="2"/>
        <v>0</v>
      </c>
      <c r="R28" s="119">
        <v>7941176</v>
      </c>
      <c r="S28" s="124">
        <f t="shared" si="3"/>
        <v>0.14999999244444437</v>
      </c>
      <c r="T28" s="23" t="s">
        <v>518</v>
      </c>
      <c r="U28" s="184" t="s">
        <v>242</v>
      </c>
      <c r="V28" s="184" t="s">
        <v>385</v>
      </c>
      <c r="W28" s="45" t="s">
        <v>234</v>
      </c>
      <c r="X28" s="94" t="s">
        <v>400</v>
      </c>
      <c r="Y28" s="45" t="s">
        <v>376</v>
      </c>
      <c r="Z28" s="45" t="s">
        <v>65</v>
      </c>
      <c r="AA28" s="45" t="s">
        <v>231</v>
      </c>
      <c r="AB28" s="96" t="s">
        <v>379</v>
      </c>
      <c r="AC28" s="15" t="s">
        <v>236</v>
      </c>
      <c r="AD28" s="96" t="s">
        <v>379</v>
      </c>
      <c r="AE28" s="45" t="s">
        <v>247</v>
      </c>
      <c r="AF28" s="95" t="s">
        <v>378</v>
      </c>
      <c r="AG28" s="15" t="s">
        <v>127</v>
      </c>
      <c r="AH28" s="149" t="s">
        <v>127</v>
      </c>
      <c r="AI28" s="161"/>
    </row>
    <row r="29" spans="1:35" s="36" customFormat="1" ht="40.5" customHeight="1" x14ac:dyDescent="0.2">
      <c r="A29" s="10">
        <v>23</v>
      </c>
      <c r="B29" s="16" t="s">
        <v>263</v>
      </c>
      <c r="C29" s="47" t="s">
        <v>264</v>
      </c>
      <c r="D29" s="16" t="s">
        <v>7</v>
      </c>
      <c r="E29" s="26" t="s">
        <v>11</v>
      </c>
      <c r="F29" s="38" t="s">
        <v>4</v>
      </c>
      <c r="G29" s="119">
        <f t="shared" si="4"/>
        <v>23529411</v>
      </c>
      <c r="H29" s="119">
        <f t="shared" si="5"/>
        <v>20000000</v>
      </c>
      <c r="I29" s="119">
        <v>0</v>
      </c>
      <c r="J29" s="119">
        <v>20000000</v>
      </c>
      <c r="K29" s="119">
        <v>0</v>
      </c>
      <c r="L29" s="124">
        <f t="shared" si="0"/>
        <v>0.85000002762500093</v>
      </c>
      <c r="M29" s="119">
        <f t="shared" si="6"/>
        <v>3529411</v>
      </c>
      <c r="N29" s="119">
        <v>0</v>
      </c>
      <c r="O29" s="124">
        <f t="shared" si="1"/>
        <v>0</v>
      </c>
      <c r="P29" s="119">
        <v>0</v>
      </c>
      <c r="Q29" s="124">
        <f t="shared" si="2"/>
        <v>0</v>
      </c>
      <c r="R29" s="119">
        <v>3529411</v>
      </c>
      <c r="S29" s="124">
        <f t="shared" si="3"/>
        <v>0.1499999723749991</v>
      </c>
      <c r="T29" s="23" t="s">
        <v>518</v>
      </c>
      <c r="U29" s="186"/>
      <c r="V29" s="186"/>
      <c r="W29" s="45" t="s">
        <v>234</v>
      </c>
      <c r="X29" s="94" t="s">
        <v>400</v>
      </c>
      <c r="Y29" s="45" t="s">
        <v>376</v>
      </c>
      <c r="Z29" s="45" t="s">
        <v>65</v>
      </c>
      <c r="AA29" s="45" t="s">
        <v>231</v>
      </c>
      <c r="AB29" s="94" t="s">
        <v>474</v>
      </c>
      <c r="AC29" s="15" t="s">
        <v>236</v>
      </c>
      <c r="AD29" s="96" t="s">
        <v>379</v>
      </c>
      <c r="AE29" s="45" t="s">
        <v>247</v>
      </c>
      <c r="AF29" s="95" t="s">
        <v>378</v>
      </c>
      <c r="AG29" s="15" t="s">
        <v>127</v>
      </c>
      <c r="AH29" s="149" t="s">
        <v>127</v>
      </c>
      <c r="AI29" s="161"/>
    </row>
    <row r="30" spans="1:35" s="24" customFormat="1" ht="27" customHeight="1" x14ac:dyDescent="0.2">
      <c r="A30" s="10">
        <v>24</v>
      </c>
      <c r="B30" s="32" t="s">
        <v>206</v>
      </c>
      <c r="C30" s="50" t="s">
        <v>441</v>
      </c>
      <c r="D30" s="32" t="s">
        <v>163</v>
      </c>
      <c r="E30" s="19" t="s">
        <v>11</v>
      </c>
      <c r="F30" s="32" t="s">
        <v>4</v>
      </c>
      <c r="G30" s="122">
        <f t="shared" si="4"/>
        <v>22352941</v>
      </c>
      <c r="H30" s="122">
        <f t="shared" si="5"/>
        <v>19000000</v>
      </c>
      <c r="I30" s="122">
        <v>0</v>
      </c>
      <c r="J30" s="122">
        <v>19000000</v>
      </c>
      <c r="K30" s="122">
        <v>0</v>
      </c>
      <c r="L30" s="123">
        <f t="shared" si="0"/>
        <v>0.85000000671052633</v>
      </c>
      <c r="M30" s="122">
        <f t="shared" si="6"/>
        <v>3352941</v>
      </c>
      <c r="N30" s="122">
        <v>0</v>
      </c>
      <c r="O30" s="123">
        <f t="shared" si="1"/>
        <v>0</v>
      </c>
      <c r="P30" s="122">
        <v>0</v>
      </c>
      <c r="Q30" s="123">
        <f t="shared" si="2"/>
        <v>0</v>
      </c>
      <c r="R30" s="122">
        <v>3352941</v>
      </c>
      <c r="S30" s="123">
        <f t="shared" si="3"/>
        <v>0.14999999328947364</v>
      </c>
      <c r="T30" s="33" t="s">
        <v>132</v>
      </c>
      <c r="U30" s="33" t="s">
        <v>132</v>
      </c>
      <c r="V30" s="33" t="s">
        <v>132</v>
      </c>
      <c r="W30" s="14" t="s">
        <v>234</v>
      </c>
      <c r="X30" s="94" t="s">
        <v>394</v>
      </c>
      <c r="Y30" s="14" t="s">
        <v>234</v>
      </c>
      <c r="Z30" s="94" t="s">
        <v>394</v>
      </c>
      <c r="AA30" s="14" t="s">
        <v>234</v>
      </c>
      <c r="AB30" s="94" t="s">
        <v>399</v>
      </c>
      <c r="AC30" s="14" t="s">
        <v>236</v>
      </c>
      <c r="AD30" s="96" t="s">
        <v>379</v>
      </c>
      <c r="AE30" s="14" t="s">
        <v>247</v>
      </c>
      <c r="AF30" s="95" t="s">
        <v>378</v>
      </c>
      <c r="AG30" s="14" t="s">
        <v>127</v>
      </c>
      <c r="AH30" s="150" t="s">
        <v>127</v>
      </c>
      <c r="AI30" s="160"/>
    </row>
    <row r="31" spans="1:35" s="24" customFormat="1" ht="27" customHeight="1" x14ac:dyDescent="0.2">
      <c r="A31" s="10">
        <v>25</v>
      </c>
      <c r="B31" s="32" t="s">
        <v>207</v>
      </c>
      <c r="C31" s="50" t="s">
        <v>442</v>
      </c>
      <c r="D31" s="32" t="s">
        <v>7</v>
      </c>
      <c r="E31" s="19" t="s">
        <v>11</v>
      </c>
      <c r="F31" s="32" t="s">
        <v>4</v>
      </c>
      <c r="G31" s="122">
        <f t="shared" si="4"/>
        <v>38591647</v>
      </c>
      <c r="H31" s="122">
        <f t="shared" si="5"/>
        <v>32802900</v>
      </c>
      <c r="I31" s="122">
        <v>0</v>
      </c>
      <c r="J31" s="122">
        <v>32802900</v>
      </c>
      <c r="K31" s="122">
        <v>0</v>
      </c>
      <c r="L31" s="123">
        <f t="shared" si="0"/>
        <v>0.85000000129561715</v>
      </c>
      <c r="M31" s="122">
        <f t="shared" si="6"/>
        <v>5788747</v>
      </c>
      <c r="N31" s="122">
        <v>4024041</v>
      </c>
      <c r="O31" s="123">
        <f t="shared" si="1"/>
        <v>0.1042723312638095</v>
      </c>
      <c r="P31" s="122">
        <v>0</v>
      </c>
      <c r="Q31" s="123">
        <f t="shared" si="2"/>
        <v>0</v>
      </c>
      <c r="R31" s="122">
        <v>1764706</v>
      </c>
      <c r="S31" s="123">
        <f t="shared" si="3"/>
        <v>4.5727667440573348E-2</v>
      </c>
      <c r="T31" s="33" t="s">
        <v>132</v>
      </c>
      <c r="U31" s="33" t="s">
        <v>132</v>
      </c>
      <c r="V31" s="33" t="s">
        <v>132</v>
      </c>
      <c r="W31" s="14" t="s">
        <v>245</v>
      </c>
      <c r="X31" s="94" t="s">
        <v>390</v>
      </c>
      <c r="Y31" s="14" t="s">
        <v>245</v>
      </c>
      <c r="Z31" s="94" t="s">
        <v>390</v>
      </c>
      <c r="AA31" s="14" t="s">
        <v>245</v>
      </c>
      <c r="AB31" s="94" t="s">
        <v>401</v>
      </c>
      <c r="AC31" s="14" t="s">
        <v>236</v>
      </c>
      <c r="AD31" s="96" t="s">
        <v>379</v>
      </c>
      <c r="AE31" s="14" t="s">
        <v>247</v>
      </c>
      <c r="AF31" s="95" t="s">
        <v>378</v>
      </c>
      <c r="AG31" s="14" t="s">
        <v>127</v>
      </c>
      <c r="AH31" s="150" t="s">
        <v>127</v>
      </c>
      <c r="AI31" s="160"/>
    </row>
    <row r="32" spans="1:35" s="24" customFormat="1" ht="37.5" customHeight="1" x14ac:dyDescent="0.2">
      <c r="A32" s="10">
        <v>26</v>
      </c>
      <c r="B32" s="32" t="s">
        <v>279</v>
      </c>
      <c r="C32" s="50" t="s">
        <v>208</v>
      </c>
      <c r="D32" s="32" t="s">
        <v>7</v>
      </c>
      <c r="E32" s="19" t="s">
        <v>11</v>
      </c>
      <c r="F32" s="32" t="s">
        <v>4</v>
      </c>
      <c r="G32" s="122">
        <f t="shared" si="4"/>
        <v>7294119</v>
      </c>
      <c r="H32" s="122">
        <f t="shared" si="5"/>
        <v>6200001</v>
      </c>
      <c r="I32" s="122">
        <v>0</v>
      </c>
      <c r="J32" s="122">
        <v>6200001</v>
      </c>
      <c r="K32" s="122">
        <v>0</v>
      </c>
      <c r="L32" s="123">
        <f t="shared" si="0"/>
        <v>0.84999997943548766</v>
      </c>
      <c r="M32" s="122">
        <f t="shared" si="6"/>
        <v>1094118</v>
      </c>
      <c r="N32" s="122">
        <v>0</v>
      </c>
      <c r="O32" s="123">
        <f t="shared" si="1"/>
        <v>0</v>
      </c>
      <c r="P32" s="122">
        <v>0</v>
      </c>
      <c r="Q32" s="123">
        <f t="shared" si="2"/>
        <v>0</v>
      </c>
      <c r="R32" s="122">
        <v>1094118</v>
      </c>
      <c r="S32" s="123">
        <f t="shared" si="3"/>
        <v>0.15000002056451231</v>
      </c>
      <c r="T32" s="33" t="s">
        <v>132</v>
      </c>
      <c r="U32" s="33" t="s">
        <v>132</v>
      </c>
      <c r="V32" s="33" t="s">
        <v>132</v>
      </c>
      <c r="W32" s="14" t="s">
        <v>246</v>
      </c>
      <c r="X32" s="94" t="s">
        <v>463</v>
      </c>
      <c r="Y32" s="14" t="s">
        <v>246</v>
      </c>
      <c r="Z32" s="94" t="s">
        <v>463</v>
      </c>
      <c r="AA32" s="14" t="s">
        <v>246</v>
      </c>
      <c r="AB32" s="94" t="s">
        <v>563</v>
      </c>
      <c r="AC32" s="14" t="s">
        <v>247</v>
      </c>
      <c r="AD32" s="95" t="s">
        <v>378</v>
      </c>
      <c r="AE32" s="14" t="s">
        <v>233</v>
      </c>
      <c r="AF32" s="95" t="s">
        <v>378</v>
      </c>
      <c r="AG32" s="14" t="s">
        <v>127</v>
      </c>
      <c r="AH32" s="150" t="s">
        <v>127</v>
      </c>
      <c r="AI32" s="160"/>
    </row>
    <row r="33" spans="1:35" s="36" customFormat="1" ht="78" customHeight="1" x14ac:dyDescent="0.2">
      <c r="A33" s="10">
        <v>27</v>
      </c>
      <c r="B33" s="53" t="s">
        <v>9</v>
      </c>
      <c r="C33" s="52" t="s">
        <v>111</v>
      </c>
      <c r="D33" s="38" t="s">
        <v>7</v>
      </c>
      <c r="E33" s="21" t="s">
        <v>12</v>
      </c>
      <c r="F33" s="38" t="s">
        <v>4</v>
      </c>
      <c r="G33" s="119">
        <f t="shared" si="4"/>
        <v>69431461</v>
      </c>
      <c r="H33" s="119">
        <f t="shared" si="5"/>
        <v>59016742</v>
      </c>
      <c r="I33" s="119">
        <v>0</v>
      </c>
      <c r="J33" s="119">
        <v>59016742</v>
      </c>
      <c r="K33" s="119">
        <v>0</v>
      </c>
      <c r="L33" s="121">
        <f t="shared" si="0"/>
        <v>0.85000000216040394</v>
      </c>
      <c r="M33" s="120">
        <f t="shared" si="6"/>
        <v>10414719</v>
      </c>
      <c r="N33" s="119">
        <v>2082943</v>
      </c>
      <c r="O33" s="121">
        <f t="shared" si="1"/>
        <v>2.9999988045765019E-2</v>
      </c>
      <c r="P33" s="119">
        <v>8331776</v>
      </c>
      <c r="Q33" s="121">
        <f t="shared" si="2"/>
        <v>0.12000000979383108</v>
      </c>
      <c r="R33" s="119">
        <v>0</v>
      </c>
      <c r="S33" s="121">
        <f t="shared" si="3"/>
        <v>0</v>
      </c>
      <c r="T33" s="23" t="s">
        <v>132</v>
      </c>
      <c r="U33" s="23" t="s">
        <v>132</v>
      </c>
      <c r="V33" s="23" t="s">
        <v>132</v>
      </c>
      <c r="W33" s="15" t="s">
        <v>234</v>
      </c>
      <c r="X33" s="94" t="s">
        <v>402</v>
      </c>
      <c r="Y33" s="15" t="s">
        <v>234</v>
      </c>
      <c r="Z33" s="94" t="s">
        <v>402</v>
      </c>
      <c r="AA33" s="15" t="s">
        <v>234</v>
      </c>
      <c r="AB33" s="94" t="s">
        <v>403</v>
      </c>
      <c r="AC33" s="15" t="s">
        <v>236</v>
      </c>
      <c r="AD33" s="94" t="s">
        <v>565</v>
      </c>
      <c r="AE33" s="15" t="s">
        <v>233</v>
      </c>
      <c r="AF33" s="95" t="s">
        <v>378</v>
      </c>
      <c r="AG33" s="15" t="s">
        <v>152</v>
      </c>
      <c r="AH33" s="149" t="s">
        <v>127</v>
      </c>
      <c r="AI33" s="161"/>
    </row>
    <row r="34" spans="1:35" ht="86.25" customHeight="1" x14ac:dyDescent="0.2">
      <c r="A34" s="10">
        <v>28</v>
      </c>
      <c r="B34" s="49" t="s">
        <v>6</v>
      </c>
      <c r="C34" s="51" t="s">
        <v>86</v>
      </c>
      <c r="D34" s="33" t="s">
        <v>7</v>
      </c>
      <c r="E34" s="35" t="s">
        <v>2</v>
      </c>
      <c r="F34" s="33" t="s">
        <v>5</v>
      </c>
      <c r="G34" s="122">
        <f t="shared" si="4"/>
        <v>11759617</v>
      </c>
      <c r="H34" s="122">
        <f t="shared" si="5"/>
        <v>9995674</v>
      </c>
      <c r="I34" s="125">
        <v>0</v>
      </c>
      <c r="J34" s="125">
        <v>0</v>
      </c>
      <c r="K34" s="125">
        <v>9995674</v>
      </c>
      <c r="L34" s="123">
        <f t="shared" si="0"/>
        <v>0.84999996173344761</v>
      </c>
      <c r="M34" s="122">
        <f t="shared" si="6"/>
        <v>1763943</v>
      </c>
      <c r="N34" s="125">
        <v>1763943</v>
      </c>
      <c r="O34" s="123">
        <f t="shared" si="1"/>
        <v>0.15000003826655239</v>
      </c>
      <c r="P34" s="125">
        <v>0</v>
      </c>
      <c r="Q34" s="123">
        <f t="shared" si="2"/>
        <v>0</v>
      </c>
      <c r="R34" s="125">
        <v>0</v>
      </c>
      <c r="S34" s="123">
        <f t="shared" si="3"/>
        <v>0</v>
      </c>
      <c r="T34" s="136" t="s">
        <v>519</v>
      </c>
      <c r="U34" s="63" t="s">
        <v>239</v>
      </c>
      <c r="V34" s="63" t="s">
        <v>558</v>
      </c>
      <c r="W34" s="14" t="s">
        <v>247</v>
      </c>
      <c r="X34" s="94" t="s">
        <v>463</v>
      </c>
      <c r="Y34" s="14" t="s">
        <v>247</v>
      </c>
      <c r="Z34" s="94" t="s">
        <v>463</v>
      </c>
      <c r="AA34" s="14" t="s">
        <v>247</v>
      </c>
      <c r="AB34" s="94" t="s">
        <v>468</v>
      </c>
      <c r="AC34" s="14" t="s">
        <v>233</v>
      </c>
      <c r="AD34" s="95" t="s">
        <v>378</v>
      </c>
      <c r="AE34" s="14" t="s">
        <v>156</v>
      </c>
      <c r="AF34" s="95" t="s">
        <v>378</v>
      </c>
      <c r="AG34" s="14" t="s">
        <v>156</v>
      </c>
      <c r="AH34" s="150" t="s">
        <v>161</v>
      </c>
    </row>
    <row r="35" spans="1:35" s="36" customFormat="1" ht="96" customHeight="1" x14ac:dyDescent="0.2">
      <c r="A35" s="10">
        <v>29</v>
      </c>
      <c r="B35" s="53" t="s">
        <v>8</v>
      </c>
      <c r="C35" s="52" t="s">
        <v>87</v>
      </c>
      <c r="D35" s="39" t="s">
        <v>7</v>
      </c>
      <c r="E35" s="37" t="s">
        <v>15</v>
      </c>
      <c r="F35" s="39" t="s">
        <v>5</v>
      </c>
      <c r="G35" s="119">
        <f t="shared" si="4"/>
        <v>9491392</v>
      </c>
      <c r="H35" s="119">
        <f t="shared" si="5"/>
        <v>8067683</v>
      </c>
      <c r="I35" s="126">
        <v>0</v>
      </c>
      <c r="J35" s="126">
        <v>0</v>
      </c>
      <c r="K35" s="127">
        <v>8067683</v>
      </c>
      <c r="L35" s="121">
        <f t="shared" si="0"/>
        <v>0.84999997892827517</v>
      </c>
      <c r="M35" s="120">
        <f t="shared" si="6"/>
        <v>1423709</v>
      </c>
      <c r="N35" s="126">
        <v>1423709</v>
      </c>
      <c r="O35" s="121">
        <f t="shared" si="1"/>
        <v>0.15000002107172478</v>
      </c>
      <c r="P35" s="126">
        <v>0</v>
      </c>
      <c r="Q35" s="121">
        <f t="shared" si="2"/>
        <v>0</v>
      </c>
      <c r="R35" s="126">
        <v>0</v>
      </c>
      <c r="S35" s="121">
        <f t="shared" si="3"/>
        <v>0</v>
      </c>
      <c r="T35" s="137" t="s">
        <v>520</v>
      </c>
      <c r="U35" s="64" t="s">
        <v>303</v>
      </c>
      <c r="V35" s="64" t="s">
        <v>386</v>
      </c>
      <c r="W35" s="15" t="s">
        <v>230</v>
      </c>
      <c r="X35" s="94" t="s">
        <v>440</v>
      </c>
      <c r="Y35" s="15" t="s">
        <v>230</v>
      </c>
      <c r="Z35" s="94" t="s">
        <v>432</v>
      </c>
      <c r="AA35" s="15" t="s">
        <v>234</v>
      </c>
      <c r="AB35" s="94" t="s">
        <v>413</v>
      </c>
      <c r="AC35" s="15" t="s">
        <v>384</v>
      </c>
      <c r="AD35" s="94" t="s">
        <v>487</v>
      </c>
      <c r="AE35" s="15" t="s">
        <v>236</v>
      </c>
      <c r="AF35" s="94" t="s">
        <v>551</v>
      </c>
      <c r="AG35" s="15" t="s">
        <v>233</v>
      </c>
      <c r="AH35" s="149" t="s">
        <v>233</v>
      </c>
      <c r="AI35" s="161"/>
    </row>
    <row r="36" spans="1:35" ht="70.5" customHeight="1" x14ac:dyDescent="0.2">
      <c r="A36" s="10">
        <v>30</v>
      </c>
      <c r="B36" s="49" t="s">
        <v>40</v>
      </c>
      <c r="C36" s="51" t="s">
        <v>88</v>
      </c>
      <c r="D36" s="33" t="s">
        <v>7</v>
      </c>
      <c r="E36" s="35" t="s">
        <v>11</v>
      </c>
      <c r="F36" s="33" t="s">
        <v>3</v>
      </c>
      <c r="G36" s="122">
        <f t="shared" si="4"/>
        <v>38300036</v>
      </c>
      <c r="H36" s="122">
        <f t="shared" si="5"/>
        <v>32555030</v>
      </c>
      <c r="I36" s="125">
        <v>32555030</v>
      </c>
      <c r="J36" s="125">
        <v>0</v>
      </c>
      <c r="K36" s="125">
        <v>0</v>
      </c>
      <c r="L36" s="123">
        <f t="shared" si="0"/>
        <v>0.84999998433421842</v>
      </c>
      <c r="M36" s="122">
        <f t="shared" si="6"/>
        <v>5745006</v>
      </c>
      <c r="N36" s="125">
        <v>5745006</v>
      </c>
      <c r="O36" s="123">
        <f t="shared" si="1"/>
        <v>0.15000001566578161</v>
      </c>
      <c r="P36" s="125">
        <v>0</v>
      </c>
      <c r="Q36" s="123">
        <f t="shared" si="2"/>
        <v>0</v>
      </c>
      <c r="R36" s="125">
        <v>0</v>
      </c>
      <c r="S36" s="123">
        <f t="shared" si="3"/>
        <v>0</v>
      </c>
      <c r="T36" s="43" t="s">
        <v>521</v>
      </c>
      <c r="U36" s="65" t="s">
        <v>366</v>
      </c>
      <c r="V36" s="107" t="s">
        <v>378</v>
      </c>
      <c r="W36" s="14" t="s">
        <v>127</v>
      </c>
      <c r="X36" s="95" t="s">
        <v>378</v>
      </c>
      <c r="Y36" s="14" t="s">
        <v>127</v>
      </c>
      <c r="Z36" s="95" t="s">
        <v>378</v>
      </c>
      <c r="AA36" s="14" t="s">
        <v>156</v>
      </c>
      <c r="AB36" s="95" t="s">
        <v>378</v>
      </c>
      <c r="AC36" s="14" t="s">
        <v>161</v>
      </c>
      <c r="AD36" s="95" t="s">
        <v>378</v>
      </c>
      <c r="AE36" s="14" t="s">
        <v>161</v>
      </c>
      <c r="AF36" s="95" t="s">
        <v>378</v>
      </c>
      <c r="AG36" s="14" t="s">
        <v>155</v>
      </c>
      <c r="AH36" s="150" t="s">
        <v>155</v>
      </c>
    </row>
    <row r="37" spans="1:35" s="36" customFormat="1" ht="35.25" customHeight="1" x14ac:dyDescent="0.2">
      <c r="A37" s="10">
        <v>31</v>
      </c>
      <c r="B37" s="38" t="s">
        <v>209</v>
      </c>
      <c r="C37" s="48" t="s">
        <v>210</v>
      </c>
      <c r="D37" s="39" t="s">
        <v>7</v>
      </c>
      <c r="E37" s="37" t="s">
        <v>11</v>
      </c>
      <c r="F37" s="39" t="s">
        <v>4</v>
      </c>
      <c r="G37" s="119">
        <f t="shared" si="4"/>
        <v>176470588</v>
      </c>
      <c r="H37" s="119">
        <f t="shared" si="5"/>
        <v>150000000</v>
      </c>
      <c r="I37" s="126">
        <v>0</v>
      </c>
      <c r="J37" s="126">
        <v>150000000</v>
      </c>
      <c r="K37" s="126">
        <v>0</v>
      </c>
      <c r="L37" s="121">
        <f t="shared" si="0"/>
        <v>0.85000000113333329</v>
      </c>
      <c r="M37" s="120">
        <f t="shared" si="6"/>
        <v>26470588</v>
      </c>
      <c r="N37" s="126">
        <v>26470588</v>
      </c>
      <c r="O37" s="121">
        <f t="shared" si="1"/>
        <v>0.14999999886666668</v>
      </c>
      <c r="P37" s="126">
        <v>0</v>
      </c>
      <c r="Q37" s="121">
        <f t="shared" si="2"/>
        <v>0</v>
      </c>
      <c r="R37" s="126">
        <v>0</v>
      </c>
      <c r="S37" s="121">
        <f t="shared" si="3"/>
        <v>0</v>
      </c>
      <c r="T37" s="18" t="s">
        <v>522</v>
      </c>
      <c r="U37" s="66" t="s">
        <v>274</v>
      </c>
      <c r="V37" s="23" t="s">
        <v>385</v>
      </c>
      <c r="W37" s="15" t="s">
        <v>244</v>
      </c>
      <c r="X37" s="94" t="s">
        <v>404</v>
      </c>
      <c r="Y37" s="15" t="s">
        <v>244</v>
      </c>
      <c r="Z37" s="94" t="s">
        <v>404</v>
      </c>
      <c r="AA37" s="15" t="s">
        <v>230</v>
      </c>
      <c r="AB37" s="94" t="s">
        <v>405</v>
      </c>
      <c r="AC37" s="15" t="s">
        <v>236</v>
      </c>
      <c r="AD37" s="96" t="s">
        <v>379</v>
      </c>
      <c r="AE37" s="15" t="s">
        <v>247</v>
      </c>
      <c r="AF37" s="95" t="s">
        <v>378</v>
      </c>
      <c r="AG37" s="15" t="s">
        <v>127</v>
      </c>
      <c r="AH37" s="149" t="s">
        <v>127</v>
      </c>
      <c r="AI37" s="161"/>
    </row>
    <row r="38" spans="1:35" s="36" customFormat="1" ht="42" customHeight="1" x14ac:dyDescent="0.2">
      <c r="A38" s="10">
        <v>32</v>
      </c>
      <c r="B38" s="38" t="s">
        <v>211</v>
      </c>
      <c r="C38" s="48" t="s">
        <v>212</v>
      </c>
      <c r="D38" s="39" t="s">
        <v>7</v>
      </c>
      <c r="E38" s="37" t="s">
        <v>11</v>
      </c>
      <c r="F38" s="39" t="s">
        <v>4</v>
      </c>
      <c r="G38" s="119">
        <f t="shared" si="4"/>
        <v>115127027</v>
      </c>
      <c r="H38" s="119">
        <f t="shared" si="5"/>
        <v>97857972</v>
      </c>
      <c r="I38" s="126">
        <v>0</v>
      </c>
      <c r="J38" s="126">
        <v>97857972</v>
      </c>
      <c r="K38" s="126">
        <v>0</v>
      </c>
      <c r="L38" s="121">
        <f t="shared" si="0"/>
        <v>0.84999999174824514</v>
      </c>
      <c r="M38" s="120">
        <f t="shared" si="6"/>
        <v>17269055</v>
      </c>
      <c r="N38" s="126">
        <v>17269055</v>
      </c>
      <c r="O38" s="121">
        <f t="shared" si="1"/>
        <v>0.15000000825175483</v>
      </c>
      <c r="P38" s="126">
        <v>0</v>
      </c>
      <c r="Q38" s="121">
        <f t="shared" si="2"/>
        <v>0</v>
      </c>
      <c r="R38" s="126">
        <v>0</v>
      </c>
      <c r="S38" s="121">
        <f t="shared" si="3"/>
        <v>0</v>
      </c>
      <c r="T38" s="22" t="s">
        <v>523</v>
      </c>
      <c r="U38" s="22" t="s">
        <v>276</v>
      </c>
      <c r="V38" s="22" t="s">
        <v>446</v>
      </c>
      <c r="W38" s="15" t="s">
        <v>235</v>
      </c>
      <c r="X38" s="94" t="s">
        <v>570</v>
      </c>
      <c r="Y38" s="15" t="s">
        <v>232</v>
      </c>
      <c r="Z38" s="94" t="s">
        <v>570</v>
      </c>
      <c r="AA38" s="15" t="s">
        <v>232</v>
      </c>
      <c r="AB38" s="96" t="s">
        <v>379</v>
      </c>
      <c r="AC38" s="15" t="s">
        <v>127</v>
      </c>
      <c r="AD38" s="95" t="s">
        <v>378</v>
      </c>
      <c r="AE38" s="15" t="s">
        <v>127</v>
      </c>
      <c r="AF38" s="95" t="s">
        <v>378</v>
      </c>
      <c r="AG38" s="15" t="s">
        <v>213</v>
      </c>
      <c r="AH38" s="149" t="s">
        <v>213</v>
      </c>
      <c r="AI38" s="161"/>
    </row>
    <row r="39" spans="1:35" ht="63.75" customHeight="1" x14ac:dyDescent="0.2">
      <c r="A39" s="10">
        <v>33</v>
      </c>
      <c r="B39" s="49" t="s">
        <v>39</v>
      </c>
      <c r="C39" s="51" t="s">
        <v>336</v>
      </c>
      <c r="D39" s="33" t="s">
        <v>7</v>
      </c>
      <c r="E39" s="35" t="s">
        <v>12</v>
      </c>
      <c r="F39" s="33" t="s">
        <v>4</v>
      </c>
      <c r="G39" s="122">
        <f t="shared" si="4"/>
        <v>18466857</v>
      </c>
      <c r="H39" s="122">
        <f t="shared" si="5"/>
        <v>15696829</v>
      </c>
      <c r="I39" s="125">
        <v>0</v>
      </c>
      <c r="J39" s="125">
        <v>15696829</v>
      </c>
      <c r="K39" s="125">
        <v>0</v>
      </c>
      <c r="L39" s="123">
        <f t="shared" si="0"/>
        <v>0.85000002978308653</v>
      </c>
      <c r="M39" s="122">
        <f t="shared" si="6"/>
        <v>2770028</v>
      </c>
      <c r="N39" s="125">
        <v>0</v>
      </c>
      <c r="O39" s="123">
        <f t="shared" si="1"/>
        <v>0</v>
      </c>
      <c r="P39" s="125">
        <v>2770028</v>
      </c>
      <c r="Q39" s="123">
        <f t="shared" si="2"/>
        <v>0.14999997021691347</v>
      </c>
      <c r="R39" s="125">
        <v>0</v>
      </c>
      <c r="S39" s="123">
        <f t="shared" si="3"/>
        <v>0</v>
      </c>
      <c r="T39" s="43" t="s">
        <v>524</v>
      </c>
      <c r="U39" s="178" t="s">
        <v>326</v>
      </c>
      <c r="V39" s="178" t="s">
        <v>378</v>
      </c>
      <c r="W39" s="14" t="s">
        <v>232</v>
      </c>
      <c r="X39" s="96" t="s">
        <v>379</v>
      </c>
      <c r="Y39" s="14" t="s">
        <v>232</v>
      </c>
      <c r="Z39" s="96" t="s">
        <v>379</v>
      </c>
      <c r="AA39" s="14" t="s">
        <v>232</v>
      </c>
      <c r="AB39" s="96" t="s">
        <v>379</v>
      </c>
      <c r="AC39" s="14" t="s">
        <v>127</v>
      </c>
      <c r="AD39" s="95" t="s">
        <v>378</v>
      </c>
      <c r="AE39" s="14" t="s">
        <v>127</v>
      </c>
      <c r="AF39" s="95" t="s">
        <v>378</v>
      </c>
      <c r="AG39" s="14" t="s">
        <v>545</v>
      </c>
      <c r="AH39" s="150" t="s">
        <v>156</v>
      </c>
    </row>
    <row r="40" spans="1:35" ht="76.5" customHeight="1" x14ac:dyDescent="0.2">
      <c r="A40" s="10">
        <v>34</v>
      </c>
      <c r="B40" s="49" t="s">
        <v>39</v>
      </c>
      <c r="C40" s="51" t="s">
        <v>337</v>
      </c>
      <c r="D40" s="33" t="s">
        <v>7</v>
      </c>
      <c r="E40" s="35" t="s">
        <v>12</v>
      </c>
      <c r="F40" s="33" t="s">
        <v>4</v>
      </c>
      <c r="G40" s="122">
        <f>H40+M40</f>
        <v>18466857</v>
      </c>
      <c r="H40" s="122">
        <f t="shared" si="5"/>
        <v>15696829</v>
      </c>
      <c r="I40" s="125">
        <v>0</v>
      </c>
      <c r="J40" s="125">
        <v>15696829</v>
      </c>
      <c r="K40" s="125">
        <v>0</v>
      </c>
      <c r="L40" s="123">
        <f t="shared" si="0"/>
        <v>0.85000002978308653</v>
      </c>
      <c r="M40" s="122">
        <f t="shared" si="6"/>
        <v>2770028</v>
      </c>
      <c r="N40" s="125">
        <v>0</v>
      </c>
      <c r="O40" s="123">
        <f t="shared" si="1"/>
        <v>0</v>
      </c>
      <c r="P40" s="125">
        <v>2770028</v>
      </c>
      <c r="Q40" s="123">
        <f t="shared" si="2"/>
        <v>0.14999997021691347</v>
      </c>
      <c r="R40" s="125">
        <v>0</v>
      </c>
      <c r="S40" s="123">
        <f t="shared" si="3"/>
        <v>0</v>
      </c>
      <c r="T40" s="43" t="s">
        <v>524</v>
      </c>
      <c r="U40" s="179"/>
      <c r="V40" s="179"/>
      <c r="W40" s="14" t="s">
        <v>232</v>
      </c>
      <c r="X40" s="96" t="s">
        <v>379</v>
      </c>
      <c r="Y40" s="14" t="s">
        <v>232</v>
      </c>
      <c r="Z40" s="96" t="s">
        <v>379</v>
      </c>
      <c r="AA40" s="14" t="s">
        <v>232</v>
      </c>
      <c r="AB40" s="96" t="s">
        <v>379</v>
      </c>
      <c r="AC40" s="14" t="s">
        <v>127</v>
      </c>
      <c r="AD40" s="95" t="s">
        <v>378</v>
      </c>
      <c r="AE40" s="14" t="s">
        <v>127</v>
      </c>
      <c r="AF40" s="95" t="s">
        <v>378</v>
      </c>
      <c r="AG40" s="14" t="s">
        <v>156</v>
      </c>
      <c r="AH40" s="150" t="s">
        <v>156</v>
      </c>
    </row>
    <row r="41" spans="1:35" s="36" customFormat="1" ht="66" customHeight="1" x14ac:dyDescent="0.2">
      <c r="A41" s="10">
        <v>35</v>
      </c>
      <c r="B41" s="53" t="s">
        <v>41</v>
      </c>
      <c r="C41" s="52" t="s">
        <v>89</v>
      </c>
      <c r="D41" s="39" t="s">
        <v>7</v>
      </c>
      <c r="E41" s="37" t="s">
        <v>11</v>
      </c>
      <c r="F41" s="39" t="s">
        <v>3</v>
      </c>
      <c r="G41" s="119">
        <f t="shared" si="4"/>
        <v>62581758</v>
      </c>
      <c r="H41" s="119">
        <f t="shared" si="5"/>
        <v>53194494</v>
      </c>
      <c r="I41" s="126">
        <v>53194494</v>
      </c>
      <c r="J41" s="126">
        <v>0</v>
      </c>
      <c r="K41" s="126">
        <v>0</v>
      </c>
      <c r="L41" s="121">
        <f t="shared" si="0"/>
        <v>0.84999999520627079</v>
      </c>
      <c r="M41" s="120">
        <f t="shared" si="6"/>
        <v>9387264</v>
      </c>
      <c r="N41" s="126">
        <v>0</v>
      </c>
      <c r="O41" s="121">
        <f t="shared" si="1"/>
        <v>0</v>
      </c>
      <c r="P41" s="126">
        <v>0</v>
      </c>
      <c r="Q41" s="121">
        <f t="shared" si="2"/>
        <v>0</v>
      </c>
      <c r="R41" s="126">
        <v>9387264</v>
      </c>
      <c r="S41" s="121">
        <f t="shared" si="3"/>
        <v>0.15000000479372919</v>
      </c>
      <c r="T41" s="22" t="s">
        <v>525</v>
      </c>
      <c r="U41" s="22" t="s">
        <v>277</v>
      </c>
      <c r="V41" s="22" t="s">
        <v>378</v>
      </c>
      <c r="W41" s="40" t="s">
        <v>233</v>
      </c>
      <c r="X41" s="97" t="s">
        <v>378</v>
      </c>
      <c r="Y41" s="40" t="s">
        <v>127</v>
      </c>
      <c r="Z41" s="97" t="s">
        <v>378</v>
      </c>
      <c r="AA41" s="40" t="s">
        <v>127</v>
      </c>
      <c r="AB41" s="95" t="s">
        <v>378</v>
      </c>
      <c r="AC41" s="15" t="s">
        <v>156</v>
      </c>
      <c r="AD41" s="95" t="s">
        <v>378</v>
      </c>
      <c r="AE41" s="15" t="s">
        <v>156</v>
      </c>
      <c r="AF41" s="95" t="s">
        <v>378</v>
      </c>
      <c r="AG41" s="15" t="s">
        <v>162</v>
      </c>
      <c r="AH41" s="149" t="s">
        <v>162</v>
      </c>
      <c r="AI41" s="161"/>
    </row>
    <row r="42" spans="1:35" ht="69.75" customHeight="1" x14ac:dyDescent="0.2">
      <c r="A42" s="10">
        <v>36</v>
      </c>
      <c r="B42" s="49" t="s">
        <v>42</v>
      </c>
      <c r="C42" s="51" t="s">
        <v>90</v>
      </c>
      <c r="D42" s="33" t="s">
        <v>7</v>
      </c>
      <c r="E42" s="35" t="s">
        <v>16</v>
      </c>
      <c r="F42" s="33" t="s">
        <v>4</v>
      </c>
      <c r="G42" s="122">
        <f t="shared" si="4"/>
        <v>8344235</v>
      </c>
      <c r="H42" s="122">
        <f t="shared" si="5"/>
        <v>7092599</v>
      </c>
      <c r="I42" s="125">
        <v>0</v>
      </c>
      <c r="J42" s="125">
        <v>7092599</v>
      </c>
      <c r="K42" s="125">
        <v>0</v>
      </c>
      <c r="L42" s="123">
        <f t="shared" si="0"/>
        <v>0.84999991011758413</v>
      </c>
      <c r="M42" s="122">
        <f t="shared" si="6"/>
        <v>1251636</v>
      </c>
      <c r="N42" s="125">
        <v>1251636</v>
      </c>
      <c r="O42" s="123">
        <f t="shared" si="1"/>
        <v>0.15000008988241581</v>
      </c>
      <c r="P42" s="125">
        <v>0</v>
      </c>
      <c r="Q42" s="123">
        <f t="shared" si="2"/>
        <v>0</v>
      </c>
      <c r="R42" s="125">
        <v>0</v>
      </c>
      <c r="S42" s="123">
        <f t="shared" si="3"/>
        <v>0</v>
      </c>
      <c r="T42" s="43" t="s">
        <v>526</v>
      </c>
      <c r="U42" s="54" t="s">
        <v>278</v>
      </c>
      <c r="V42" s="54" t="s">
        <v>389</v>
      </c>
      <c r="W42" s="14" t="s">
        <v>245</v>
      </c>
      <c r="X42" s="94" t="s">
        <v>390</v>
      </c>
      <c r="Y42" s="14" t="s">
        <v>245</v>
      </c>
      <c r="Z42" s="94" t="s">
        <v>390</v>
      </c>
      <c r="AA42" s="14" t="s">
        <v>231</v>
      </c>
      <c r="AB42" s="94" t="s">
        <v>466</v>
      </c>
      <c r="AC42" s="14" t="s">
        <v>572</v>
      </c>
      <c r="AD42" s="94" t="s">
        <v>571</v>
      </c>
      <c r="AE42" s="14" t="s">
        <v>247</v>
      </c>
      <c r="AF42" s="95" t="s">
        <v>378</v>
      </c>
      <c r="AG42" s="34" t="s">
        <v>152</v>
      </c>
      <c r="AH42" s="150" t="s">
        <v>127</v>
      </c>
    </row>
    <row r="43" spans="1:35" s="36" customFormat="1" ht="46.5" customHeight="1" x14ac:dyDescent="0.2">
      <c r="A43" s="10">
        <v>37</v>
      </c>
      <c r="B43" s="38" t="s">
        <v>221</v>
      </c>
      <c r="C43" s="48" t="s">
        <v>222</v>
      </c>
      <c r="D43" s="39" t="s">
        <v>7</v>
      </c>
      <c r="E43" s="37" t="s">
        <v>16</v>
      </c>
      <c r="F43" s="39" t="s">
        <v>3</v>
      </c>
      <c r="G43" s="119">
        <f t="shared" si="4"/>
        <v>112941177</v>
      </c>
      <c r="H43" s="119">
        <f t="shared" si="5"/>
        <v>96000000</v>
      </c>
      <c r="I43" s="126">
        <v>96000000</v>
      </c>
      <c r="J43" s="126">
        <v>0</v>
      </c>
      <c r="K43" s="126">
        <v>0</v>
      </c>
      <c r="L43" s="121">
        <f t="shared" si="0"/>
        <v>0.84999999601562504</v>
      </c>
      <c r="M43" s="120">
        <f t="shared" si="6"/>
        <v>16941177</v>
      </c>
      <c r="N43" s="126">
        <v>0</v>
      </c>
      <c r="O43" s="121">
        <f t="shared" si="1"/>
        <v>0</v>
      </c>
      <c r="P43" s="126">
        <v>16941177</v>
      </c>
      <c r="Q43" s="121">
        <f t="shared" si="2"/>
        <v>0.15000000398437499</v>
      </c>
      <c r="R43" s="126">
        <v>0</v>
      </c>
      <c r="S43" s="121">
        <f t="shared" si="3"/>
        <v>0</v>
      </c>
      <c r="T43" s="22" t="s">
        <v>132</v>
      </c>
      <c r="U43" s="22" t="s">
        <v>132</v>
      </c>
      <c r="V43" s="22" t="s">
        <v>132</v>
      </c>
      <c r="W43" s="15" t="s">
        <v>231</v>
      </c>
      <c r="X43" s="94" t="s">
        <v>391</v>
      </c>
      <c r="Y43" s="15" t="s">
        <v>231</v>
      </c>
      <c r="Z43" s="94" t="s">
        <v>391</v>
      </c>
      <c r="AA43" s="15" t="s">
        <v>232</v>
      </c>
      <c r="AB43" s="96" t="s">
        <v>379</v>
      </c>
      <c r="AC43" s="15" t="s">
        <v>236</v>
      </c>
      <c r="AD43" s="96" t="s">
        <v>379</v>
      </c>
      <c r="AE43" s="15" t="s">
        <v>247</v>
      </c>
      <c r="AF43" s="95" t="s">
        <v>378</v>
      </c>
      <c r="AG43" s="15" t="s">
        <v>152</v>
      </c>
      <c r="AH43" s="149" t="s">
        <v>156</v>
      </c>
      <c r="AI43" s="161"/>
    </row>
    <row r="44" spans="1:35" s="36" customFormat="1" ht="40.5" customHeight="1" x14ac:dyDescent="0.2">
      <c r="A44" s="10">
        <v>38</v>
      </c>
      <c r="B44" s="38" t="s">
        <v>223</v>
      </c>
      <c r="C44" s="48" t="s">
        <v>91</v>
      </c>
      <c r="D44" s="39" t="s">
        <v>7</v>
      </c>
      <c r="E44" s="37" t="s">
        <v>16</v>
      </c>
      <c r="F44" s="39" t="s">
        <v>3</v>
      </c>
      <c r="G44" s="119">
        <f t="shared" si="4"/>
        <v>14725609</v>
      </c>
      <c r="H44" s="119">
        <f t="shared" si="5"/>
        <v>12516768</v>
      </c>
      <c r="I44" s="126">
        <v>12516768</v>
      </c>
      <c r="J44" s="126">
        <v>0</v>
      </c>
      <c r="K44" s="126">
        <v>0</v>
      </c>
      <c r="L44" s="121">
        <f t="shared" si="0"/>
        <v>0.85000002376811712</v>
      </c>
      <c r="M44" s="120">
        <f t="shared" si="6"/>
        <v>2208841</v>
      </c>
      <c r="N44" s="126">
        <v>0</v>
      </c>
      <c r="O44" s="121">
        <f t="shared" si="1"/>
        <v>0</v>
      </c>
      <c r="P44" s="126">
        <v>2208841</v>
      </c>
      <c r="Q44" s="121">
        <f t="shared" si="2"/>
        <v>0.14999997623188283</v>
      </c>
      <c r="R44" s="126">
        <v>0</v>
      </c>
      <c r="S44" s="121">
        <f t="shared" si="3"/>
        <v>0</v>
      </c>
      <c r="T44" s="138">
        <v>42369</v>
      </c>
      <c r="U44" s="22" t="s">
        <v>251</v>
      </c>
      <c r="V44" s="22" t="s">
        <v>378</v>
      </c>
      <c r="W44" s="15" t="s">
        <v>233</v>
      </c>
      <c r="X44" s="95" t="s">
        <v>378</v>
      </c>
      <c r="Y44" s="15" t="s">
        <v>233</v>
      </c>
      <c r="Z44" s="95" t="s">
        <v>378</v>
      </c>
      <c r="AA44" s="15" t="s">
        <v>127</v>
      </c>
      <c r="AB44" s="95" t="s">
        <v>378</v>
      </c>
      <c r="AC44" s="15" t="s">
        <v>156</v>
      </c>
      <c r="AD44" s="95" t="s">
        <v>378</v>
      </c>
      <c r="AE44" s="15" t="s">
        <v>156</v>
      </c>
      <c r="AF44" s="95" t="s">
        <v>378</v>
      </c>
      <c r="AG44" s="15" t="s">
        <v>161</v>
      </c>
      <c r="AH44" s="149" t="s">
        <v>161</v>
      </c>
      <c r="AI44" s="161"/>
    </row>
    <row r="45" spans="1:35" ht="29.25" customHeight="1" x14ac:dyDescent="0.2">
      <c r="A45" s="10">
        <v>39</v>
      </c>
      <c r="B45" s="49" t="s">
        <v>43</v>
      </c>
      <c r="C45" s="51" t="s">
        <v>338</v>
      </c>
      <c r="D45" s="33" t="s">
        <v>7</v>
      </c>
      <c r="E45" s="35" t="s">
        <v>12</v>
      </c>
      <c r="F45" s="33" t="s">
        <v>4</v>
      </c>
      <c r="G45" s="122">
        <f t="shared" si="4"/>
        <v>1310848</v>
      </c>
      <c r="H45" s="122">
        <f t="shared" si="5"/>
        <v>1114221</v>
      </c>
      <c r="I45" s="125">
        <v>0</v>
      </c>
      <c r="J45" s="125">
        <v>1114221</v>
      </c>
      <c r="K45" s="125">
        <v>0</v>
      </c>
      <c r="L45" s="123">
        <f t="shared" si="0"/>
        <v>0.85000015257299089</v>
      </c>
      <c r="M45" s="122">
        <f t="shared" si="6"/>
        <v>196627</v>
      </c>
      <c r="N45" s="122">
        <v>0</v>
      </c>
      <c r="O45" s="123">
        <f t="shared" si="1"/>
        <v>0</v>
      </c>
      <c r="P45" s="122">
        <v>196627</v>
      </c>
      <c r="Q45" s="123">
        <f t="shared" si="2"/>
        <v>0.14999984742700909</v>
      </c>
      <c r="R45" s="122">
        <v>0</v>
      </c>
      <c r="S45" s="123">
        <f t="shared" si="3"/>
        <v>0</v>
      </c>
      <c r="T45" s="34" t="s">
        <v>132</v>
      </c>
      <c r="U45" s="34" t="s">
        <v>132</v>
      </c>
      <c r="V45" s="34" t="s">
        <v>132</v>
      </c>
      <c r="W45" s="34" t="s">
        <v>132</v>
      </c>
      <c r="X45" s="94" t="s">
        <v>406</v>
      </c>
      <c r="Y45" s="34" t="s">
        <v>132</v>
      </c>
      <c r="Z45" s="94" t="s">
        <v>406</v>
      </c>
      <c r="AA45" s="14" t="s">
        <v>243</v>
      </c>
      <c r="AB45" s="94" t="s">
        <v>407</v>
      </c>
      <c r="AC45" s="14" t="s">
        <v>368</v>
      </c>
      <c r="AD45" s="94" t="s">
        <v>487</v>
      </c>
      <c r="AE45" s="14" t="s">
        <v>245</v>
      </c>
      <c r="AF45" s="94" t="s">
        <v>408</v>
      </c>
      <c r="AG45" s="14" t="s">
        <v>152</v>
      </c>
      <c r="AH45" s="150" t="s">
        <v>231</v>
      </c>
    </row>
    <row r="46" spans="1:35" ht="28.5" customHeight="1" x14ac:dyDescent="0.2">
      <c r="A46" s="10">
        <v>40</v>
      </c>
      <c r="B46" s="49" t="s">
        <v>43</v>
      </c>
      <c r="C46" s="51" t="s">
        <v>339</v>
      </c>
      <c r="D46" s="33" t="s">
        <v>7</v>
      </c>
      <c r="E46" s="35" t="s">
        <v>12</v>
      </c>
      <c r="F46" s="33" t="s">
        <v>4</v>
      </c>
      <c r="G46" s="122">
        <f t="shared" si="4"/>
        <v>32733629</v>
      </c>
      <c r="H46" s="122">
        <f t="shared" si="5"/>
        <v>27823584</v>
      </c>
      <c r="I46" s="125">
        <v>0</v>
      </c>
      <c r="J46" s="125">
        <v>27823584</v>
      </c>
      <c r="K46" s="125">
        <v>0</v>
      </c>
      <c r="L46" s="123">
        <f t="shared" si="0"/>
        <v>0.84999998014274558</v>
      </c>
      <c r="M46" s="122">
        <f t="shared" si="6"/>
        <v>4910045</v>
      </c>
      <c r="N46" s="122">
        <v>0</v>
      </c>
      <c r="O46" s="123">
        <f t="shared" si="1"/>
        <v>0</v>
      </c>
      <c r="P46" s="122">
        <v>3273364</v>
      </c>
      <c r="Q46" s="123">
        <f t="shared" si="2"/>
        <v>0.10000003360458445</v>
      </c>
      <c r="R46" s="122">
        <v>1636681</v>
      </c>
      <c r="S46" s="123">
        <f t="shared" si="3"/>
        <v>4.9999986252669999E-2</v>
      </c>
      <c r="T46" s="136" t="s">
        <v>527</v>
      </c>
      <c r="U46" s="63" t="s">
        <v>240</v>
      </c>
      <c r="V46" s="108" t="s">
        <v>378</v>
      </c>
      <c r="W46" s="14" t="s">
        <v>233</v>
      </c>
      <c r="X46" s="95" t="s">
        <v>378</v>
      </c>
      <c r="Y46" s="14" t="s">
        <v>127</v>
      </c>
      <c r="Z46" s="95" t="s">
        <v>378</v>
      </c>
      <c r="AA46" s="14" t="s">
        <v>127</v>
      </c>
      <c r="AB46" s="95" t="s">
        <v>378</v>
      </c>
      <c r="AC46" s="14" t="s">
        <v>156</v>
      </c>
      <c r="AD46" s="95" t="s">
        <v>378</v>
      </c>
      <c r="AE46" s="14" t="s">
        <v>156</v>
      </c>
      <c r="AF46" s="95" t="s">
        <v>378</v>
      </c>
      <c r="AG46" s="14" t="s">
        <v>161</v>
      </c>
      <c r="AH46" s="150" t="s">
        <v>161</v>
      </c>
    </row>
    <row r="47" spans="1:35" s="36" customFormat="1" ht="34.5" customHeight="1" x14ac:dyDescent="0.2">
      <c r="A47" s="10">
        <v>41</v>
      </c>
      <c r="B47" s="53" t="s">
        <v>44</v>
      </c>
      <c r="C47" s="52" t="s">
        <v>92</v>
      </c>
      <c r="D47" s="39" t="s">
        <v>7</v>
      </c>
      <c r="E47" s="37" t="s">
        <v>10</v>
      </c>
      <c r="F47" s="39" t="s">
        <v>4</v>
      </c>
      <c r="G47" s="119">
        <f t="shared" si="4"/>
        <v>43390019</v>
      </c>
      <c r="H47" s="119">
        <f t="shared" si="5"/>
        <v>36881516</v>
      </c>
      <c r="I47" s="126">
        <v>0</v>
      </c>
      <c r="J47" s="127">
        <v>36881516</v>
      </c>
      <c r="K47" s="126">
        <v>0</v>
      </c>
      <c r="L47" s="121">
        <f t="shared" si="0"/>
        <v>0.84999999654298375</v>
      </c>
      <c r="M47" s="120">
        <f t="shared" si="6"/>
        <v>6508503</v>
      </c>
      <c r="N47" s="126">
        <v>6508503</v>
      </c>
      <c r="O47" s="121">
        <f t="shared" si="1"/>
        <v>0.15000000345701622</v>
      </c>
      <c r="P47" s="126">
        <v>0</v>
      </c>
      <c r="Q47" s="121">
        <f t="shared" si="2"/>
        <v>0</v>
      </c>
      <c r="R47" s="126">
        <v>0</v>
      </c>
      <c r="S47" s="121">
        <f t="shared" si="3"/>
        <v>0</v>
      </c>
      <c r="T47" s="18" t="s">
        <v>527</v>
      </c>
      <c r="U47" s="67" t="s">
        <v>241</v>
      </c>
      <c r="V47" s="18" t="s">
        <v>378</v>
      </c>
      <c r="W47" s="40" t="s">
        <v>233</v>
      </c>
      <c r="X47" s="94" t="s">
        <v>397</v>
      </c>
      <c r="Y47" s="15" t="s">
        <v>127</v>
      </c>
      <c r="Z47" s="94" t="s">
        <v>397</v>
      </c>
      <c r="AA47" s="15" t="s">
        <v>127</v>
      </c>
      <c r="AB47" s="95" t="s">
        <v>378</v>
      </c>
      <c r="AC47" s="15" t="s">
        <v>156</v>
      </c>
      <c r="AD47" s="95" t="s">
        <v>378</v>
      </c>
      <c r="AE47" s="15" t="s">
        <v>156</v>
      </c>
      <c r="AF47" s="95" t="s">
        <v>378</v>
      </c>
      <c r="AG47" s="15" t="s">
        <v>161</v>
      </c>
      <c r="AH47" s="148" t="s">
        <v>161</v>
      </c>
      <c r="AI47" s="161"/>
    </row>
    <row r="48" spans="1:35" ht="85.5" customHeight="1" x14ac:dyDescent="0.2">
      <c r="A48" s="10">
        <v>42</v>
      </c>
      <c r="B48" s="32" t="s">
        <v>194</v>
      </c>
      <c r="C48" s="50" t="s">
        <v>195</v>
      </c>
      <c r="D48" s="33" t="s">
        <v>163</v>
      </c>
      <c r="E48" s="35" t="s">
        <v>12</v>
      </c>
      <c r="F48" s="33" t="s">
        <v>3</v>
      </c>
      <c r="G48" s="122">
        <f t="shared" si="4"/>
        <v>6444810</v>
      </c>
      <c r="H48" s="122">
        <f t="shared" si="5"/>
        <v>5478088</v>
      </c>
      <c r="I48" s="125">
        <v>5478088</v>
      </c>
      <c r="J48" s="125">
        <v>0</v>
      </c>
      <c r="K48" s="125">
        <v>0</v>
      </c>
      <c r="L48" s="123">
        <f t="shared" si="0"/>
        <v>0.84999992241819389</v>
      </c>
      <c r="M48" s="122">
        <f t="shared" si="6"/>
        <v>966722</v>
      </c>
      <c r="N48" s="125">
        <v>0</v>
      </c>
      <c r="O48" s="123">
        <f t="shared" si="1"/>
        <v>0</v>
      </c>
      <c r="P48" s="122">
        <v>0</v>
      </c>
      <c r="Q48" s="123">
        <f t="shared" si="2"/>
        <v>0</v>
      </c>
      <c r="R48" s="122">
        <v>966722</v>
      </c>
      <c r="S48" s="123">
        <f t="shared" si="3"/>
        <v>0.15000007758180614</v>
      </c>
      <c r="T48" s="28" t="s">
        <v>528</v>
      </c>
      <c r="U48" s="68" t="s">
        <v>330</v>
      </c>
      <c r="V48" s="29" t="s">
        <v>447</v>
      </c>
      <c r="W48" s="14" t="s">
        <v>246</v>
      </c>
      <c r="X48" s="96" t="s">
        <v>379</v>
      </c>
      <c r="Y48" s="14" t="s">
        <v>232</v>
      </c>
      <c r="Z48" s="96" t="s">
        <v>379</v>
      </c>
      <c r="AA48" s="14" t="s">
        <v>232</v>
      </c>
      <c r="AB48" s="96" t="s">
        <v>379</v>
      </c>
      <c r="AC48" s="14" t="s">
        <v>156</v>
      </c>
      <c r="AD48" s="95" t="s">
        <v>378</v>
      </c>
      <c r="AE48" s="14" t="s">
        <v>156</v>
      </c>
      <c r="AF48" s="95" t="s">
        <v>378</v>
      </c>
      <c r="AG48" s="14" t="s">
        <v>161</v>
      </c>
      <c r="AH48" s="150" t="s">
        <v>161</v>
      </c>
    </row>
    <row r="49" spans="1:35" ht="79.5" customHeight="1" x14ac:dyDescent="0.2">
      <c r="A49" s="10">
        <v>43</v>
      </c>
      <c r="B49" s="32" t="s">
        <v>197</v>
      </c>
      <c r="C49" s="50" t="s">
        <v>196</v>
      </c>
      <c r="D49" s="33" t="s">
        <v>163</v>
      </c>
      <c r="E49" s="35" t="s">
        <v>12</v>
      </c>
      <c r="F49" s="33" t="s">
        <v>3</v>
      </c>
      <c r="G49" s="122">
        <f t="shared" si="4"/>
        <v>42193134</v>
      </c>
      <c r="H49" s="122">
        <f t="shared" si="5"/>
        <v>35864164</v>
      </c>
      <c r="I49" s="125">
        <v>35864164</v>
      </c>
      <c r="J49" s="125">
        <v>0</v>
      </c>
      <c r="K49" s="125">
        <v>0</v>
      </c>
      <c r="L49" s="123">
        <f t="shared" si="0"/>
        <v>0.85000000237005391</v>
      </c>
      <c r="M49" s="122">
        <f t="shared" si="6"/>
        <v>6328970</v>
      </c>
      <c r="N49" s="125">
        <v>0</v>
      </c>
      <c r="O49" s="123">
        <f t="shared" si="1"/>
        <v>0</v>
      </c>
      <c r="P49" s="125">
        <v>0</v>
      </c>
      <c r="Q49" s="123">
        <f t="shared" si="2"/>
        <v>0</v>
      </c>
      <c r="R49" s="122">
        <v>6328970</v>
      </c>
      <c r="S49" s="123">
        <f t="shared" si="3"/>
        <v>0.14999999762994615</v>
      </c>
      <c r="T49" s="28" t="s">
        <v>528</v>
      </c>
      <c r="U49" s="68" t="s">
        <v>330</v>
      </c>
      <c r="V49" s="29" t="s">
        <v>447</v>
      </c>
      <c r="W49" s="14" t="s">
        <v>246</v>
      </c>
      <c r="X49" s="96" t="s">
        <v>379</v>
      </c>
      <c r="Y49" s="14" t="s">
        <v>232</v>
      </c>
      <c r="Z49" s="96" t="s">
        <v>379</v>
      </c>
      <c r="AA49" s="14" t="s">
        <v>232</v>
      </c>
      <c r="AB49" s="96" t="s">
        <v>379</v>
      </c>
      <c r="AC49" s="14" t="s">
        <v>156</v>
      </c>
      <c r="AD49" s="95" t="s">
        <v>378</v>
      </c>
      <c r="AE49" s="14" t="s">
        <v>156</v>
      </c>
      <c r="AF49" s="95" t="s">
        <v>378</v>
      </c>
      <c r="AG49" s="14" t="s">
        <v>161</v>
      </c>
      <c r="AH49" s="150" t="s">
        <v>161</v>
      </c>
    </row>
    <row r="50" spans="1:35" s="36" customFormat="1" ht="223.5" customHeight="1" x14ac:dyDescent="0.2">
      <c r="A50" s="10">
        <v>44</v>
      </c>
      <c r="B50" s="53" t="s">
        <v>45</v>
      </c>
      <c r="C50" s="52" t="s">
        <v>93</v>
      </c>
      <c r="D50" s="39" t="s">
        <v>7</v>
      </c>
      <c r="E50" s="37" t="s">
        <v>12</v>
      </c>
      <c r="F50" s="39" t="s">
        <v>3</v>
      </c>
      <c r="G50" s="119">
        <f t="shared" si="4"/>
        <v>148910808</v>
      </c>
      <c r="H50" s="119">
        <f t="shared" si="5"/>
        <v>126574186</v>
      </c>
      <c r="I50" s="126">
        <v>126574186</v>
      </c>
      <c r="J50" s="126">
        <v>0</v>
      </c>
      <c r="K50" s="126">
        <v>0</v>
      </c>
      <c r="L50" s="121">
        <f t="shared" si="0"/>
        <v>0.84999999462765663</v>
      </c>
      <c r="M50" s="120">
        <f t="shared" si="6"/>
        <v>22336622</v>
      </c>
      <c r="N50" s="126">
        <v>0</v>
      </c>
      <c r="O50" s="121">
        <f t="shared" si="1"/>
        <v>0</v>
      </c>
      <c r="P50" s="126">
        <v>0</v>
      </c>
      <c r="Q50" s="121">
        <f t="shared" si="2"/>
        <v>0</v>
      </c>
      <c r="R50" s="126">
        <v>22336622</v>
      </c>
      <c r="S50" s="121">
        <f t="shared" si="3"/>
        <v>0.15000000537234343</v>
      </c>
      <c r="T50" s="139" t="s">
        <v>527</v>
      </c>
      <c r="U50" s="69" t="s">
        <v>371</v>
      </c>
      <c r="V50" s="106" t="s">
        <v>378</v>
      </c>
      <c r="W50" s="40" t="s">
        <v>127</v>
      </c>
      <c r="X50" s="97" t="s">
        <v>378</v>
      </c>
      <c r="Y50" s="40" t="s">
        <v>127</v>
      </c>
      <c r="Z50" s="97" t="s">
        <v>378</v>
      </c>
      <c r="AA50" s="40" t="s">
        <v>127</v>
      </c>
      <c r="AB50" s="97" t="s">
        <v>378</v>
      </c>
      <c r="AC50" s="40" t="s">
        <v>156</v>
      </c>
      <c r="AD50" s="95" t="s">
        <v>378</v>
      </c>
      <c r="AE50" s="15" t="s">
        <v>156</v>
      </c>
      <c r="AF50" s="95" t="s">
        <v>378</v>
      </c>
      <c r="AG50" s="15" t="s">
        <v>231</v>
      </c>
      <c r="AH50" s="149" t="s">
        <v>161</v>
      </c>
      <c r="AI50" s="161"/>
    </row>
    <row r="51" spans="1:35" ht="43.5" customHeight="1" x14ac:dyDescent="0.2">
      <c r="A51" s="10">
        <v>45</v>
      </c>
      <c r="B51" s="32" t="s">
        <v>198</v>
      </c>
      <c r="C51" s="50" t="s">
        <v>201</v>
      </c>
      <c r="D51" s="33" t="s">
        <v>7</v>
      </c>
      <c r="E51" s="35" t="s">
        <v>12</v>
      </c>
      <c r="F51" s="33" t="s">
        <v>4</v>
      </c>
      <c r="G51" s="122">
        <f t="shared" si="4"/>
        <v>4000000</v>
      </c>
      <c r="H51" s="122">
        <f t="shared" si="5"/>
        <v>3400000</v>
      </c>
      <c r="I51" s="125">
        <v>0</v>
      </c>
      <c r="J51" s="122">
        <v>3400000</v>
      </c>
      <c r="K51" s="125">
        <v>0</v>
      </c>
      <c r="L51" s="123">
        <f t="shared" si="0"/>
        <v>0.85</v>
      </c>
      <c r="M51" s="122">
        <f t="shared" si="6"/>
        <v>600000</v>
      </c>
      <c r="N51" s="122">
        <v>0</v>
      </c>
      <c r="O51" s="123">
        <f t="shared" si="1"/>
        <v>0</v>
      </c>
      <c r="P51" s="122">
        <v>600000</v>
      </c>
      <c r="Q51" s="123">
        <f t="shared" si="2"/>
        <v>0.15</v>
      </c>
      <c r="R51" s="125">
        <v>0</v>
      </c>
      <c r="S51" s="123">
        <f t="shared" si="3"/>
        <v>0</v>
      </c>
      <c r="T51" s="31" t="s">
        <v>132</v>
      </c>
      <c r="U51" s="31" t="s">
        <v>132</v>
      </c>
      <c r="V51" s="31" t="s">
        <v>132</v>
      </c>
      <c r="W51" s="14" t="s">
        <v>235</v>
      </c>
      <c r="X51" s="96" t="s">
        <v>379</v>
      </c>
      <c r="Y51" s="14" t="s">
        <v>235</v>
      </c>
      <c r="Z51" s="96" t="s">
        <v>379</v>
      </c>
      <c r="AA51" s="14" t="s">
        <v>235</v>
      </c>
      <c r="AB51" s="96" t="s">
        <v>379</v>
      </c>
      <c r="AC51" s="14" t="s">
        <v>236</v>
      </c>
      <c r="AD51" s="96" t="s">
        <v>379</v>
      </c>
      <c r="AE51" s="14" t="s">
        <v>247</v>
      </c>
      <c r="AF51" s="95" t="s">
        <v>378</v>
      </c>
      <c r="AG51" s="14" t="s">
        <v>127</v>
      </c>
      <c r="AH51" s="150" t="s">
        <v>127</v>
      </c>
    </row>
    <row r="52" spans="1:35" ht="48.75" customHeight="1" x14ac:dyDescent="0.2">
      <c r="A52" s="10">
        <v>46</v>
      </c>
      <c r="B52" s="32" t="s">
        <v>200</v>
      </c>
      <c r="C52" s="50" t="s">
        <v>202</v>
      </c>
      <c r="D52" s="33" t="s">
        <v>7</v>
      </c>
      <c r="E52" s="35" t="s">
        <v>12</v>
      </c>
      <c r="F52" s="33" t="s">
        <v>4</v>
      </c>
      <c r="G52" s="122">
        <f t="shared" si="4"/>
        <v>13647059</v>
      </c>
      <c r="H52" s="122">
        <f t="shared" si="5"/>
        <v>11600000</v>
      </c>
      <c r="I52" s="125">
        <v>0</v>
      </c>
      <c r="J52" s="122">
        <v>11600000</v>
      </c>
      <c r="K52" s="125">
        <v>0</v>
      </c>
      <c r="L52" s="123">
        <f t="shared" si="0"/>
        <v>0.84999998900862084</v>
      </c>
      <c r="M52" s="122">
        <f t="shared" si="6"/>
        <v>2047059</v>
      </c>
      <c r="N52" s="122">
        <v>2047059</v>
      </c>
      <c r="O52" s="123">
        <f t="shared" si="1"/>
        <v>0.15000001099137916</v>
      </c>
      <c r="P52" s="125">
        <v>0</v>
      </c>
      <c r="Q52" s="123">
        <f t="shared" si="2"/>
        <v>0</v>
      </c>
      <c r="R52" s="125">
        <v>0</v>
      </c>
      <c r="S52" s="123">
        <f t="shared" si="3"/>
        <v>0</v>
      </c>
      <c r="T52" s="31" t="s">
        <v>529</v>
      </c>
      <c r="U52" s="43" t="s">
        <v>315</v>
      </c>
      <c r="V52" s="31" t="s">
        <v>132</v>
      </c>
      <c r="W52" s="14" t="s">
        <v>164</v>
      </c>
      <c r="X52" s="95" t="s">
        <v>378</v>
      </c>
      <c r="Y52" s="14" t="s">
        <v>165</v>
      </c>
      <c r="Z52" s="95" t="s">
        <v>378</v>
      </c>
      <c r="AA52" s="14" t="s">
        <v>165</v>
      </c>
      <c r="AB52" s="95" t="s">
        <v>378</v>
      </c>
      <c r="AC52" s="14" t="s">
        <v>171</v>
      </c>
      <c r="AD52" s="95" t="s">
        <v>378</v>
      </c>
      <c r="AE52" s="14" t="s">
        <v>171</v>
      </c>
      <c r="AF52" s="95" t="s">
        <v>378</v>
      </c>
      <c r="AG52" s="14" t="s">
        <v>173</v>
      </c>
      <c r="AH52" s="150" t="s">
        <v>173</v>
      </c>
    </row>
    <row r="53" spans="1:35" s="36" customFormat="1" ht="37.5" customHeight="1" x14ac:dyDescent="0.2">
      <c r="A53" s="10">
        <v>47</v>
      </c>
      <c r="B53" s="38" t="s">
        <v>203</v>
      </c>
      <c r="C53" s="48" t="s">
        <v>204</v>
      </c>
      <c r="D53" s="39" t="s">
        <v>7</v>
      </c>
      <c r="E53" s="37" t="s">
        <v>12</v>
      </c>
      <c r="F53" s="39" t="s">
        <v>3</v>
      </c>
      <c r="G53" s="119">
        <f t="shared" si="4"/>
        <v>9500000</v>
      </c>
      <c r="H53" s="119">
        <f t="shared" si="5"/>
        <v>8075000</v>
      </c>
      <c r="I53" s="126">
        <v>8075000</v>
      </c>
      <c r="J53" s="126">
        <v>0</v>
      </c>
      <c r="K53" s="126">
        <v>0</v>
      </c>
      <c r="L53" s="121">
        <f t="shared" si="0"/>
        <v>0.85</v>
      </c>
      <c r="M53" s="120">
        <f t="shared" si="6"/>
        <v>1425000</v>
      </c>
      <c r="N53" s="126">
        <v>1425000</v>
      </c>
      <c r="O53" s="121">
        <f t="shared" si="1"/>
        <v>0.15</v>
      </c>
      <c r="P53" s="126">
        <v>0</v>
      </c>
      <c r="Q53" s="121">
        <f t="shared" si="2"/>
        <v>0</v>
      </c>
      <c r="R53" s="126">
        <v>0</v>
      </c>
      <c r="S53" s="121">
        <f t="shared" si="3"/>
        <v>0</v>
      </c>
      <c r="T53" s="22" t="s">
        <v>132</v>
      </c>
      <c r="U53" s="22" t="s">
        <v>132</v>
      </c>
      <c r="V53" s="22" t="s">
        <v>132</v>
      </c>
      <c r="W53" s="15" t="s">
        <v>244</v>
      </c>
      <c r="X53" s="94" t="s">
        <v>409</v>
      </c>
      <c r="Y53" s="15" t="s">
        <v>244</v>
      </c>
      <c r="Z53" s="94" t="s">
        <v>409</v>
      </c>
      <c r="AA53" s="40" t="s">
        <v>230</v>
      </c>
      <c r="AB53" s="94" t="s">
        <v>405</v>
      </c>
      <c r="AC53" s="15" t="s">
        <v>236</v>
      </c>
      <c r="AD53" s="96" t="s">
        <v>379</v>
      </c>
      <c r="AE53" s="15" t="s">
        <v>247</v>
      </c>
      <c r="AF53" s="95" t="s">
        <v>378</v>
      </c>
      <c r="AG53" s="15" t="s">
        <v>127</v>
      </c>
      <c r="AH53" s="149" t="s">
        <v>127</v>
      </c>
      <c r="AI53" s="161"/>
    </row>
    <row r="54" spans="1:35" s="36" customFormat="1" ht="52.5" customHeight="1" x14ac:dyDescent="0.2">
      <c r="A54" s="10">
        <v>48</v>
      </c>
      <c r="B54" s="38" t="s">
        <v>199</v>
      </c>
      <c r="C54" s="48" t="s">
        <v>316</v>
      </c>
      <c r="D54" s="39" t="s">
        <v>7</v>
      </c>
      <c r="E54" s="37" t="s">
        <v>12</v>
      </c>
      <c r="F54" s="39" t="s">
        <v>3</v>
      </c>
      <c r="G54" s="119">
        <f t="shared" si="4"/>
        <v>16643483</v>
      </c>
      <c r="H54" s="119">
        <f t="shared" si="5"/>
        <v>14146960</v>
      </c>
      <c r="I54" s="126">
        <v>14146960</v>
      </c>
      <c r="J54" s="128">
        <v>0</v>
      </c>
      <c r="K54" s="126">
        <v>0</v>
      </c>
      <c r="L54" s="121">
        <f t="shared" si="0"/>
        <v>0.84999996695403235</v>
      </c>
      <c r="M54" s="120">
        <f t="shared" si="6"/>
        <v>2496523</v>
      </c>
      <c r="N54" s="126">
        <v>2496523</v>
      </c>
      <c r="O54" s="121">
        <f t="shared" si="1"/>
        <v>0.1500000330459676</v>
      </c>
      <c r="P54" s="126">
        <v>0</v>
      </c>
      <c r="Q54" s="121">
        <f t="shared" si="2"/>
        <v>0</v>
      </c>
      <c r="R54" s="126">
        <v>0</v>
      </c>
      <c r="S54" s="121">
        <f t="shared" si="3"/>
        <v>0</v>
      </c>
      <c r="T54" s="22" t="s">
        <v>132</v>
      </c>
      <c r="U54" s="22" t="s">
        <v>132</v>
      </c>
      <c r="V54" s="22" t="s">
        <v>132</v>
      </c>
      <c r="W54" s="144" t="s">
        <v>232</v>
      </c>
      <c r="X54" s="98" t="s">
        <v>379</v>
      </c>
      <c r="Y54" s="144" t="s">
        <v>232</v>
      </c>
      <c r="Z54" s="98" t="s">
        <v>379</v>
      </c>
      <c r="AA54" s="144" t="s">
        <v>236</v>
      </c>
      <c r="AB54" s="96" t="s">
        <v>379</v>
      </c>
      <c r="AC54" s="111" t="s">
        <v>127</v>
      </c>
      <c r="AD54" s="95" t="s">
        <v>378</v>
      </c>
      <c r="AE54" s="144" t="s">
        <v>127</v>
      </c>
      <c r="AF54" s="100" t="s">
        <v>378</v>
      </c>
      <c r="AG54" s="143" t="s">
        <v>127</v>
      </c>
      <c r="AH54" s="152" t="s">
        <v>156</v>
      </c>
      <c r="AI54" s="161"/>
    </row>
    <row r="55" spans="1:35" ht="54.75" customHeight="1" x14ac:dyDescent="0.2">
      <c r="A55" s="10">
        <v>49</v>
      </c>
      <c r="B55" s="49" t="s">
        <v>46</v>
      </c>
      <c r="C55" s="51" t="s">
        <v>340</v>
      </c>
      <c r="D55" s="33" t="s">
        <v>7</v>
      </c>
      <c r="E55" s="35" t="s">
        <v>14</v>
      </c>
      <c r="F55" s="33" t="s">
        <v>4</v>
      </c>
      <c r="G55" s="122">
        <f t="shared" si="4"/>
        <v>23753594</v>
      </c>
      <c r="H55" s="122">
        <f t="shared" si="5"/>
        <v>20190555</v>
      </c>
      <c r="I55" s="125">
        <v>0</v>
      </c>
      <c r="J55" s="125">
        <v>20190555</v>
      </c>
      <c r="K55" s="125">
        <v>0</v>
      </c>
      <c r="L55" s="123">
        <f t="shared" si="0"/>
        <v>0.8500000042098893</v>
      </c>
      <c r="M55" s="122">
        <f t="shared" si="6"/>
        <v>3563039</v>
      </c>
      <c r="N55" s="125">
        <v>3563039</v>
      </c>
      <c r="O55" s="123">
        <f t="shared" si="1"/>
        <v>0.14999999579011075</v>
      </c>
      <c r="P55" s="125">
        <v>0</v>
      </c>
      <c r="Q55" s="123">
        <f t="shared" si="2"/>
        <v>0</v>
      </c>
      <c r="R55" s="125">
        <v>0</v>
      </c>
      <c r="S55" s="123">
        <f t="shared" si="3"/>
        <v>0</v>
      </c>
      <c r="T55" s="34">
        <v>42173</v>
      </c>
      <c r="U55" s="43" t="s">
        <v>255</v>
      </c>
      <c r="V55" s="43" t="s">
        <v>446</v>
      </c>
      <c r="W55" s="14" t="s">
        <v>247</v>
      </c>
      <c r="X55" s="94" t="s">
        <v>570</v>
      </c>
      <c r="Y55" s="14" t="s">
        <v>247</v>
      </c>
      <c r="Z55" s="94" t="s">
        <v>570</v>
      </c>
      <c r="AA55" s="14" t="s">
        <v>233</v>
      </c>
      <c r="AB55" s="95" t="s">
        <v>378</v>
      </c>
      <c r="AC55" s="14" t="s">
        <v>127</v>
      </c>
      <c r="AD55" s="95" t="s">
        <v>378</v>
      </c>
      <c r="AE55" s="14" t="s">
        <v>127</v>
      </c>
      <c r="AF55" s="95" t="s">
        <v>378</v>
      </c>
      <c r="AG55" s="14" t="s">
        <v>127</v>
      </c>
      <c r="AH55" s="153" t="s">
        <v>156</v>
      </c>
    </row>
    <row r="56" spans="1:35" ht="53.25" customHeight="1" x14ac:dyDescent="0.2">
      <c r="A56" s="10">
        <v>50</v>
      </c>
      <c r="B56" s="49" t="s">
        <v>46</v>
      </c>
      <c r="C56" s="51" t="s">
        <v>341</v>
      </c>
      <c r="D56" s="33" t="s">
        <v>7</v>
      </c>
      <c r="E56" s="35" t="s">
        <v>14</v>
      </c>
      <c r="F56" s="33" t="s">
        <v>4</v>
      </c>
      <c r="G56" s="122">
        <f t="shared" si="4"/>
        <v>17647059</v>
      </c>
      <c r="H56" s="122">
        <f t="shared" si="5"/>
        <v>15000000</v>
      </c>
      <c r="I56" s="125">
        <v>0</v>
      </c>
      <c r="J56" s="125">
        <v>15000000</v>
      </c>
      <c r="K56" s="125">
        <v>0</v>
      </c>
      <c r="L56" s="123">
        <f t="shared" si="0"/>
        <v>0.84999999150000005</v>
      </c>
      <c r="M56" s="122">
        <f t="shared" si="6"/>
        <v>2647059</v>
      </c>
      <c r="N56" s="125">
        <v>2647059</v>
      </c>
      <c r="O56" s="123">
        <f t="shared" si="1"/>
        <v>0.15000000849999992</v>
      </c>
      <c r="P56" s="125">
        <v>0</v>
      </c>
      <c r="Q56" s="123">
        <f t="shared" si="2"/>
        <v>0</v>
      </c>
      <c r="R56" s="125">
        <v>0</v>
      </c>
      <c r="S56" s="123">
        <f t="shared" si="3"/>
        <v>0</v>
      </c>
      <c r="T56" s="34">
        <v>42173</v>
      </c>
      <c r="U56" s="43" t="s">
        <v>255</v>
      </c>
      <c r="V56" s="43" t="s">
        <v>446</v>
      </c>
      <c r="W56" s="14" t="s">
        <v>247</v>
      </c>
      <c r="X56" s="94" t="s">
        <v>570</v>
      </c>
      <c r="Y56" s="14" t="s">
        <v>247</v>
      </c>
      <c r="Z56" s="94" t="s">
        <v>570</v>
      </c>
      <c r="AA56" s="14" t="s">
        <v>233</v>
      </c>
      <c r="AB56" s="95" t="s">
        <v>378</v>
      </c>
      <c r="AC56" s="14" t="s">
        <v>156</v>
      </c>
      <c r="AD56" s="95" t="s">
        <v>378</v>
      </c>
      <c r="AE56" s="14" t="s">
        <v>156</v>
      </c>
      <c r="AF56" s="95" t="s">
        <v>378</v>
      </c>
      <c r="AG56" s="14" t="s">
        <v>161</v>
      </c>
      <c r="AH56" s="150" t="s">
        <v>161</v>
      </c>
    </row>
    <row r="57" spans="1:35" s="36" customFormat="1" ht="45" customHeight="1" x14ac:dyDescent="0.2">
      <c r="A57" s="10">
        <v>51</v>
      </c>
      <c r="B57" s="53" t="s">
        <v>47</v>
      </c>
      <c r="C57" s="52" t="s">
        <v>114</v>
      </c>
      <c r="D57" s="39" t="s">
        <v>7</v>
      </c>
      <c r="E57" s="37" t="s">
        <v>14</v>
      </c>
      <c r="F57" s="39" t="s">
        <v>4</v>
      </c>
      <c r="G57" s="119">
        <f t="shared" si="4"/>
        <v>94567990</v>
      </c>
      <c r="H57" s="119">
        <f t="shared" si="5"/>
        <v>80382791</v>
      </c>
      <c r="I57" s="126">
        <v>0</v>
      </c>
      <c r="J57" s="119">
        <v>80382791</v>
      </c>
      <c r="K57" s="126">
        <v>0</v>
      </c>
      <c r="L57" s="121">
        <f t="shared" si="0"/>
        <v>0.84999999471279875</v>
      </c>
      <c r="M57" s="120">
        <f t="shared" si="6"/>
        <v>14185199</v>
      </c>
      <c r="N57" s="126">
        <v>14185199</v>
      </c>
      <c r="O57" s="121">
        <f t="shared" si="1"/>
        <v>0.15000000528720131</v>
      </c>
      <c r="P57" s="126">
        <v>0</v>
      </c>
      <c r="Q57" s="121">
        <f t="shared" si="2"/>
        <v>0</v>
      </c>
      <c r="R57" s="126">
        <v>0</v>
      </c>
      <c r="S57" s="121">
        <f t="shared" si="3"/>
        <v>0</v>
      </c>
      <c r="T57" s="22" t="s">
        <v>530</v>
      </c>
      <c r="U57" s="22" t="s">
        <v>256</v>
      </c>
      <c r="V57" s="22" t="s">
        <v>446</v>
      </c>
      <c r="W57" s="15" t="s">
        <v>236</v>
      </c>
      <c r="X57" s="94" t="s">
        <v>575</v>
      </c>
      <c r="Y57" s="15" t="s">
        <v>247</v>
      </c>
      <c r="Z57" s="94" t="s">
        <v>575</v>
      </c>
      <c r="AA57" s="15" t="s">
        <v>233</v>
      </c>
      <c r="AB57" s="94" t="s">
        <v>576</v>
      </c>
      <c r="AC57" s="15" t="s">
        <v>127</v>
      </c>
      <c r="AD57" s="95" t="s">
        <v>378</v>
      </c>
      <c r="AE57" s="15" t="s">
        <v>127</v>
      </c>
      <c r="AF57" s="95" t="s">
        <v>378</v>
      </c>
      <c r="AG57" s="15" t="s">
        <v>127</v>
      </c>
      <c r="AH57" s="152" t="s">
        <v>156</v>
      </c>
      <c r="AI57" s="161"/>
    </row>
    <row r="58" spans="1:35" ht="55.5" customHeight="1" x14ac:dyDescent="0.2">
      <c r="A58" s="10">
        <v>52</v>
      </c>
      <c r="B58" s="49" t="s">
        <v>70</v>
      </c>
      <c r="C58" s="51" t="s">
        <v>342</v>
      </c>
      <c r="D58" s="33" t="s">
        <v>7</v>
      </c>
      <c r="E58" s="35" t="s">
        <v>12</v>
      </c>
      <c r="F58" s="33" t="s">
        <v>4</v>
      </c>
      <c r="G58" s="122">
        <f t="shared" si="4"/>
        <v>108398439</v>
      </c>
      <c r="H58" s="122">
        <f t="shared" si="5"/>
        <v>92138673</v>
      </c>
      <c r="I58" s="125">
        <v>0</v>
      </c>
      <c r="J58" s="125">
        <v>92138673</v>
      </c>
      <c r="K58" s="125">
        <v>0</v>
      </c>
      <c r="L58" s="123">
        <f t="shared" si="0"/>
        <v>0.84999999861621622</v>
      </c>
      <c r="M58" s="122">
        <f t="shared" si="6"/>
        <v>16259766</v>
      </c>
      <c r="N58" s="125">
        <v>0</v>
      </c>
      <c r="O58" s="123">
        <f t="shared" si="1"/>
        <v>0</v>
      </c>
      <c r="P58" s="125">
        <v>16259766</v>
      </c>
      <c r="Q58" s="123">
        <f t="shared" si="2"/>
        <v>0.15000000138378378</v>
      </c>
      <c r="R58" s="125">
        <v>0</v>
      </c>
      <c r="S58" s="123">
        <f t="shared" si="3"/>
        <v>0</v>
      </c>
      <c r="T58" s="31" t="s">
        <v>132</v>
      </c>
      <c r="U58" s="31" t="s">
        <v>132</v>
      </c>
      <c r="V58" s="31" t="s">
        <v>132</v>
      </c>
      <c r="W58" s="34" t="s">
        <v>234</v>
      </c>
      <c r="X58" s="94" t="s">
        <v>395</v>
      </c>
      <c r="Y58" s="34" t="s">
        <v>234</v>
      </c>
      <c r="Z58" s="94" t="s">
        <v>395</v>
      </c>
      <c r="AA58" s="34" t="s">
        <v>234</v>
      </c>
      <c r="AB58" s="94" t="s">
        <v>395</v>
      </c>
      <c r="AC58" s="14" t="s">
        <v>247</v>
      </c>
      <c r="AD58" s="94" t="s">
        <v>575</v>
      </c>
      <c r="AE58" s="14" t="s">
        <v>127</v>
      </c>
      <c r="AF58" s="95" t="s">
        <v>378</v>
      </c>
      <c r="AG58" s="14" t="s">
        <v>152</v>
      </c>
      <c r="AH58" s="153" t="s">
        <v>156</v>
      </c>
    </row>
    <row r="59" spans="1:35" ht="55.5" customHeight="1" x14ac:dyDescent="0.2">
      <c r="A59" s="10">
        <v>53</v>
      </c>
      <c r="B59" s="49" t="s">
        <v>70</v>
      </c>
      <c r="C59" s="51" t="s">
        <v>343</v>
      </c>
      <c r="D59" s="33" t="s">
        <v>7</v>
      </c>
      <c r="E59" s="35" t="s">
        <v>12</v>
      </c>
      <c r="F59" s="33" t="s">
        <v>4</v>
      </c>
      <c r="G59" s="122">
        <f t="shared" si="4"/>
        <v>108398439</v>
      </c>
      <c r="H59" s="122">
        <f t="shared" si="5"/>
        <v>92138673</v>
      </c>
      <c r="I59" s="125">
        <v>0</v>
      </c>
      <c r="J59" s="125">
        <v>92138673</v>
      </c>
      <c r="K59" s="125">
        <v>0</v>
      </c>
      <c r="L59" s="123">
        <f t="shared" si="0"/>
        <v>0.84999999861621622</v>
      </c>
      <c r="M59" s="122">
        <f t="shared" si="6"/>
        <v>16259766</v>
      </c>
      <c r="N59" s="125">
        <v>0</v>
      </c>
      <c r="O59" s="123">
        <f t="shared" si="1"/>
        <v>0</v>
      </c>
      <c r="P59" s="125">
        <v>16259766</v>
      </c>
      <c r="Q59" s="123">
        <f t="shared" si="2"/>
        <v>0.15000000138378378</v>
      </c>
      <c r="R59" s="125">
        <v>0</v>
      </c>
      <c r="S59" s="123">
        <f t="shared" si="3"/>
        <v>0</v>
      </c>
      <c r="T59" s="140" t="s">
        <v>132</v>
      </c>
      <c r="U59" s="31" t="s">
        <v>132</v>
      </c>
      <c r="V59" s="31" t="s">
        <v>132</v>
      </c>
      <c r="W59" s="34" t="s">
        <v>234</v>
      </c>
      <c r="X59" s="94" t="s">
        <v>395</v>
      </c>
      <c r="Y59" s="34" t="s">
        <v>234</v>
      </c>
      <c r="Z59" s="94" t="s">
        <v>395</v>
      </c>
      <c r="AA59" s="34" t="s">
        <v>234</v>
      </c>
      <c r="AB59" s="94" t="s">
        <v>395</v>
      </c>
      <c r="AC59" s="14" t="s">
        <v>247</v>
      </c>
      <c r="AD59" s="94" t="s">
        <v>575</v>
      </c>
      <c r="AE59" s="14" t="s">
        <v>127</v>
      </c>
      <c r="AF59" s="95" t="s">
        <v>378</v>
      </c>
      <c r="AG59" s="14" t="s">
        <v>152</v>
      </c>
      <c r="AH59" s="153" t="s">
        <v>156</v>
      </c>
    </row>
    <row r="60" spans="1:35" ht="55.5" customHeight="1" x14ac:dyDescent="0.2">
      <c r="A60" s="10">
        <v>54</v>
      </c>
      <c r="B60" s="49" t="s">
        <v>70</v>
      </c>
      <c r="C60" s="51" t="s">
        <v>344</v>
      </c>
      <c r="D60" s="33" t="s">
        <v>7</v>
      </c>
      <c r="E60" s="35" t="s">
        <v>12</v>
      </c>
      <c r="F60" s="33" t="s">
        <v>4</v>
      </c>
      <c r="G60" s="122">
        <f t="shared" si="4"/>
        <v>61467089</v>
      </c>
      <c r="H60" s="122">
        <f t="shared" si="5"/>
        <v>52247026</v>
      </c>
      <c r="I60" s="125">
        <v>0</v>
      </c>
      <c r="J60" s="125">
        <v>52247026</v>
      </c>
      <c r="K60" s="125">
        <v>0</v>
      </c>
      <c r="L60" s="123">
        <f t="shared" si="0"/>
        <v>0.85000000569410405</v>
      </c>
      <c r="M60" s="122">
        <f t="shared" si="6"/>
        <v>9220063</v>
      </c>
      <c r="N60" s="125">
        <v>0</v>
      </c>
      <c r="O60" s="123">
        <f t="shared" si="1"/>
        <v>0</v>
      </c>
      <c r="P60" s="125">
        <v>9220063</v>
      </c>
      <c r="Q60" s="123">
        <f t="shared" si="2"/>
        <v>0.14999999430589595</v>
      </c>
      <c r="R60" s="125">
        <v>0</v>
      </c>
      <c r="S60" s="123">
        <f t="shared" si="3"/>
        <v>0</v>
      </c>
      <c r="T60" s="140" t="s">
        <v>132</v>
      </c>
      <c r="U60" s="31" t="s">
        <v>132</v>
      </c>
      <c r="V60" s="31" t="s">
        <v>132</v>
      </c>
      <c r="W60" s="34" t="s">
        <v>234</v>
      </c>
      <c r="X60" s="94" t="s">
        <v>395</v>
      </c>
      <c r="Y60" s="34" t="s">
        <v>234</v>
      </c>
      <c r="Z60" s="94" t="s">
        <v>395</v>
      </c>
      <c r="AA60" s="34" t="s">
        <v>234</v>
      </c>
      <c r="AB60" s="94" t="s">
        <v>395</v>
      </c>
      <c r="AC60" s="14" t="s">
        <v>247</v>
      </c>
      <c r="AD60" s="94" t="s">
        <v>575</v>
      </c>
      <c r="AE60" s="14" t="s">
        <v>127</v>
      </c>
      <c r="AF60" s="95" t="s">
        <v>378</v>
      </c>
      <c r="AG60" s="14" t="s">
        <v>152</v>
      </c>
      <c r="AH60" s="153" t="s">
        <v>156</v>
      </c>
    </row>
    <row r="61" spans="1:35" s="36" customFormat="1" ht="97.5" customHeight="1" x14ac:dyDescent="0.2">
      <c r="A61" s="10">
        <v>55</v>
      </c>
      <c r="B61" s="53" t="s">
        <v>48</v>
      </c>
      <c r="C61" s="52" t="s">
        <v>94</v>
      </c>
      <c r="D61" s="39" t="s">
        <v>7</v>
      </c>
      <c r="E61" s="37" t="s">
        <v>16</v>
      </c>
      <c r="F61" s="39" t="s">
        <v>3</v>
      </c>
      <c r="G61" s="119">
        <f t="shared" si="4"/>
        <v>87191324</v>
      </c>
      <c r="H61" s="119">
        <f t="shared" si="5"/>
        <v>74112625</v>
      </c>
      <c r="I61" s="126">
        <v>74112625</v>
      </c>
      <c r="J61" s="126">
        <v>0</v>
      </c>
      <c r="K61" s="126">
        <v>0</v>
      </c>
      <c r="L61" s="121">
        <f t="shared" si="0"/>
        <v>0.84999999541238758</v>
      </c>
      <c r="M61" s="120">
        <f t="shared" si="6"/>
        <v>13078699</v>
      </c>
      <c r="N61" s="126">
        <v>0</v>
      </c>
      <c r="O61" s="121">
        <f t="shared" si="1"/>
        <v>0</v>
      </c>
      <c r="P61" s="126">
        <v>0</v>
      </c>
      <c r="Q61" s="121">
        <f t="shared" si="2"/>
        <v>0</v>
      </c>
      <c r="R61" s="126">
        <v>13078699</v>
      </c>
      <c r="S61" s="121">
        <f t="shared" si="3"/>
        <v>0.15000000458761242</v>
      </c>
      <c r="T61" s="18" t="s">
        <v>531</v>
      </c>
      <c r="U61" s="38" t="s">
        <v>237</v>
      </c>
      <c r="V61" s="29" t="s">
        <v>478</v>
      </c>
      <c r="W61" s="15" t="s">
        <v>236</v>
      </c>
      <c r="X61" s="94" t="s">
        <v>398</v>
      </c>
      <c r="Y61" s="40" t="s">
        <v>236</v>
      </c>
      <c r="Z61" s="94" t="s">
        <v>398</v>
      </c>
      <c r="AA61" s="15" t="s">
        <v>247</v>
      </c>
      <c r="AB61" s="95" t="s">
        <v>378</v>
      </c>
      <c r="AC61" s="15" t="s">
        <v>127</v>
      </c>
      <c r="AD61" s="95" t="s">
        <v>378</v>
      </c>
      <c r="AE61" s="40" t="s">
        <v>127</v>
      </c>
      <c r="AF61" s="95" t="s">
        <v>378</v>
      </c>
      <c r="AG61" s="40" t="s">
        <v>152</v>
      </c>
      <c r="AH61" s="149" t="s">
        <v>161</v>
      </c>
      <c r="AI61" s="161"/>
    </row>
    <row r="62" spans="1:35" ht="84.75" customHeight="1" x14ac:dyDescent="0.2">
      <c r="A62" s="10">
        <v>56</v>
      </c>
      <c r="B62" s="49" t="s">
        <v>49</v>
      </c>
      <c r="C62" s="51" t="s">
        <v>95</v>
      </c>
      <c r="D62" s="33" t="s">
        <v>7</v>
      </c>
      <c r="E62" s="35" t="s">
        <v>16</v>
      </c>
      <c r="F62" s="33" t="s">
        <v>3</v>
      </c>
      <c r="G62" s="122">
        <f t="shared" si="4"/>
        <v>13511489</v>
      </c>
      <c r="H62" s="122">
        <f t="shared" si="5"/>
        <v>11484765</v>
      </c>
      <c r="I62" s="125">
        <v>11484765</v>
      </c>
      <c r="J62" s="125">
        <v>0</v>
      </c>
      <c r="K62" s="125">
        <v>0</v>
      </c>
      <c r="L62" s="123">
        <f t="shared" si="0"/>
        <v>0.84999995189279287</v>
      </c>
      <c r="M62" s="122">
        <f t="shared" si="6"/>
        <v>2026724</v>
      </c>
      <c r="N62" s="125">
        <v>0</v>
      </c>
      <c r="O62" s="123">
        <f t="shared" si="1"/>
        <v>0</v>
      </c>
      <c r="P62" s="125">
        <v>0</v>
      </c>
      <c r="Q62" s="123">
        <f t="shared" si="2"/>
        <v>0</v>
      </c>
      <c r="R62" s="125">
        <v>2026724</v>
      </c>
      <c r="S62" s="123">
        <f t="shared" si="3"/>
        <v>0.15000004810720713</v>
      </c>
      <c r="T62" s="28" t="s">
        <v>531</v>
      </c>
      <c r="U62" s="32" t="s">
        <v>237</v>
      </c>
      <c r="V62" s="29" t="s">
        <v>478</v>
      </c>
      <c r="W62" s="14" t="s">
        <v>232</v>
      </c>
      <c r="X62" s="94" t="s">
        <v>574</v>
      </c>
      <c r="Y62" s="14" t="s">
        <v>232</v>
      </c>
      <c r="Z62" s="94" t="s">
        <v>574</v>
      </c>
      <c r="AA62" s="34" t="s">
        <v>236</v>
      </c>
      <c r="AB62" s="94" t="s">
        <v>575</v>
      </c>
      <c r="AC62" s="14" t="s">
        <v>127</v>
      </c>
      <c r="AD62" s="95" t="s">
        <v>378</v>
      </c>
      <c r="AE62" s="34" t="s">
        <v>127</v>
      </c>
      <c r="AF62" s="95" t="s">
        <v>378</v>
      </c>
      <c r="AG62" s="34" t="s">
        <v>152</v>
      </c>
      <c r="AH62" s="150" t="s">
        <v>306</v>
      </c>
    </row>
    <row r="63" spans="1:35" s="36" customFormat="1" ht="80.25" customHeight="1" x14ac:dyDescent="0.2">
      <c r="A63" s="10">
        <v>57</v>
      </c>
      <c r="B63" s="38" t="s">
        <v>157</v>
      </c>
      <c r="C63" s="55" t="s">
        <v>160</v>
      </c>
      <c r="D63" s="39" t="s">
        <v>7</v>
      </c>
      <c r="E63" s="37" t="s">
        <v>16</v>
      </c>
      <c r="F63" s="39" t="s">
        <v>3</v>
      </c>
      <c r="G63" s="119">
        <f t="shared" si="4"/>
        <v>88364076</v>
      </c>
      <c r="H63" s="119">
        <f t="shared" si="5"/>
        <v>75109464</v>
      </c>
      <c r="I63" s="126">
        <v>75109464</v>
      </c>
      <c r="J63" s="126">
        <v>0</v>
      </c>
      <c r="K63" s="126">
        <v>0</v>
      </c>
      <c r="L63" s="121">
        <f t="shared" si="0"/>
        <v>0.84999999320991038</v>
      </c>
      <c r="M63" s="120">
        <f t="shared" si="6"/>
        <v>13254612</v>
      </c>
      <c r="N63" s="126">
        <v>0</v>
      </c>
      <c r="O63" s="121">
        <f t="shared" si="1"/>
        <v>0</v>
      </c>
      <c r="P63" s="126">
        <v>13254612</v>
      </c>
      <c r="Q63" s="121">
        <f t="shared" si="2"/>
        <v>0.15000000679008968</v>
      </c>
      <c r="R63" s="126">
        <v>0</v>
      </c>
      <c r="S63" s="121">
        <f t="shared" si="3"/>
        <v>0</v>
      </c>
      <c r="T63" s="18" t="s">
        <v>531</v>
      </c>
      <c r="U63" s="38" t="s">
        <v>237</v>
      </c>
      <c r="V63" s="38" t="s">
        <v>478</v>
      </c>
      <c r="W63" s="15" t="s">
        <v>132</v>
      </c>
      <c r="X63" s="15" t="s">
        <v>132</v>
      </c>
      <c r="Y63" s="15" t="s">
        <v>153</v>
      </c>
      <c r="Z63" s="94" t="s">
        <v>393</v>
      </c>
      <c r="AA63" s="15" t="s">
        <v>232</v>
      </c>
      <c r="AB63" s="96" t="s">
        <v>379</v>
      </c>
      <c r="AC63" s="15" t="s">
        <v>247</v>
      </c>
      <c r="AD63" s="95" t="s">
        <v>378</v>
      </c>
      <c r="AE63" s="15" t="s">
        <v>233</v>
      </c>
      <c r="AF63" s="95" t="s">
        <v>378</v>
      </c>
      <c r="AG63" s="15" t="s">
        <v>152</v>
      </c>
      <c r="AH63" s="149" t="s">
        <v>156</v>
      </c>
      <c r="AI63" s="161"/>
    </row>
    <row r="64" spans="1:35" s="36" customFormat="1" ht="81" customHeight="1" x14ac:dyDescent="0.2">
      <c r="A64" s="10">
        <v>58</v>
      </c>
      <c r="B64" s="38" t="s">
        <v>158</v>
      </c>
      <c r="C64" s="55" t="s">
        <v>159</v>
      </c>
      <c r="D64" s="39" t="s">
        <v>7</v>
      </c>
      <c r="E64" s="37" t="s">
        <v>16</v>
      </c>
      <c r="F64" s="39" t="s">
        <v>3</v>
      </c>
      <c r="G64" s="119">
        <f t="shared" si="4"/>
        <v>8345106</v>
      </c>
      <c r="H64" s="119">
        <f t="shared" si="5"/>
        <v>7093340</v>
      </c>
      <c r="I64" s="126">
        <v>7093340</v>
      </c>
      <c r="J64" s="126">
        <v>0</v>
      </c>
      <c r="K64" s="126">
        <v>0</v>
      </c>
      <c r="L64" s="121">
        <f t="shared" si="0"/>
        <v>0.84999998801692878</v>
      </c>
      <c r="M64" s="120">
        <f t="shared" si="6"/>
        <v>1251766</v>
      </c>
      <c r="N64" s="126">
        <v>0</v>
      </c>
      <c r="O64" s="121">
        <f t="shared" si="1"/>
        <v>0</v>
      </c>
      <c r="P64" s="126">
        <v>1251766</v>
      </c>
      <c r="Q64" s="121">
        <f t="shared" si="2"/>
        <v>0.15000001198307128</v>
      </c>
      <c r="R64" s="126">
        <v>0</v>
      </c>
      <c r="S64" s="121">
        <f t="shared" si="3"/>
        <v>0</v>
      </c>
      <c r="T64" s="18" t="s">
        <v>531</v>
      </c>
      <c r="U64" s="38" t="s">
        <v>237</v>
      </c>
      <c r="V64" s="38" t="s">
        <v>478</v>
      </c>
      <c r="W64" s="15" t="s">
        <v>233</v>
      </c>
      <c r="X64" s="95" t="s">
        <v>378</v>
      </c>
      <c r="Y64" s="15" t="s">
        <v>233</v>
      </c>
      <c r="Z64" s="95" t="s">
        <v>378</v>
      </c>
      <c r="AA64" s="15" t="s">
        <v>304</v>
      </c>
      <c r="AB64" s="95" t="s">
        <v>378</v>
      </c>
      <c r="AC64" s="15" t="s">
        <v>156</v>
      </c>
      <c r="AD64" s="95" t="s">
        <v>378</v>
      </c>
      <c r="AE64" s="15" t="s">
        <v>156</v>
      </c>
      <c r="AF64" s="95" t="s">
        <v>378</v>
      </c>
      <c r="AG64" s="15" t="s">
        <v>152</v>
      </c>
      <c r="AH64" s="149" t="s">
        <v>161</v>
      </c>
      <c r="AI64" s="161"/>
    </row>
    <row r="65" spans="1:36" ht="76.5" customHeight="1" x14ac:dyDescent="0.2">
      <c r="A65" s="10">
        <v>59</v>
      </c>
      <c r="B65" s="32" t="s">
        <v>217</v>
      </c>
      <c r="C65" s="50" t="s">
        <v>218</v>
      </c>
      <c r="D65" s="33" t="s">
        <v>7</v>
      </c>
      <c r="E65" s="35" t="s">
        <v>16</v>
      </c>
      <c r="F65" s="33" t="s">
        <v>3</v>
      </c>
      <c r="G65" s="122">
        <f t="shared" si="4"/>
        <v>54603887</v>
      </c>
      <c r="H65" s="122">
        <f t="shared" si="5"/>
        <v>46413304</v>
      </c>
      <c r="I65" s="125">
        <v>46413304</v>
      </c>
      <c r="J65" s="125">
        <v>0</v>
      </c>
      <c r="K65" s="125">
        <v>0</v>
      </c>
      <c r="L65" s="123">
        <f t="shared" si="0"/>
        <v>0.85000000091568573</v>
      </c>
      <c r="M65" s="122">
        <f t="shared" si="6"/>
        <v>8190583</v>
      </c>
      <c r="N65" s="125">
        <v>0</v>
      </c>
      <c r="O65" s="123">
        <f t="shared" si="1"/>
        <v>0</v>
      </c>
      <c r="P65" s="125">
        <v>8190583</v>
      </c>
      <c r="Q65" s="123">
        <f t="shared" si="2"/>
        <v>0.14999999908431427</v>
      </c>
      <c r="R65" s="125">
        <v>0</v>
      </c>
      <c r="S65" s="123">
        <f t="shared" si="3"/>
        <v>0</v>
      </c>
      <c r="T65" s="28" t="s">
        <v>531</v>
      </c>
      <c r="U65" s="32" t="s">
        <v>237</v>
      </c>
      <c r="V65" s="32" t="s">
        <v>478</v>
      </c>
      <c r="W65" s="14" t="s">
        <v>236</v>
      </c>
      <c r="X65" s="94" t="s">
        <v>464</v>
      </c>
      <c r="Y65" s="14" t="s">
        <v>236</v>
      </c>
      <c r="Z65" s="94" t="s">
        <v>464</v>
      </c>
      <c r="AA65" s="14" t="s">
        <v>304</v>
      </c>
      <c r="AB65" s="95" t="s">
        <v>378</v>
      </c>
      <c r="AC65" s="14" t="s">
        <v>156</v>
      </c>
      <c r="AD65" s="95" t="s">
        <v>378</v>
      </c>
      <c r="AE65" s="14" t="s">
        <v>305</v>
      </c>
      <c r="AF65" s="95" t="s">
        <v>378</v>
      </c>
      <c r="AG65" s="34" t="s">
        <v>152</v>
      </c>
      <c r="AH65" s="150" t="s">
        <v>306</v>
      </c>
    </row>
    <row r="66" spans="1:36" ht="93.75" customHeight="1" x14ac:dyDescent="0.2">
      <c r="A66" s="10">
        <v>60</v>
      </c>
      <c r="B66" s="32" t="s">
        <v>219</v>
      </c>
      <c r="C66" s="50" t="s">
        <v>220</v>
      </c>
      <c r="D66" s="33" t="s">
        <v>7</v>
      </c>
      <c r="E66" s="35" t="s">
        <v>16</v>
      </c>
      <c r="F66" s="33" t="s">
        <v>3</v>
      </c>
      <c r="G66" s="122">
        <f t="shared" si="4"/>
        <v>44357210</v>
      </c>
      <c r="H66" s="122">
        <f t="shared" si="5"/>
        <v>37703628</v>
      </c>
      <c r="I66" s="125">
        <v>37703628</v>
      </c>
      <c r="J66" s="125">
        <v>0</v>
      </c>
      <c r="K66" s="125">
        <v>0</v>
      </c>
      <c r="L66" s="123">
        <f t="shared" si="0"/>
        <v>0.84999998872787541</v>
      </c>
      <c r="M66" s="122">
        <f t="shared" si="6"/>
        <v>6653582</v>
      </c>
      <c r="N66" s="122">
        <v>4620148</v>
      </c>
      <c r="O66" s="123">
        <f t="shared" si="1"/>
        <v>0.1041577682636036</v>
      </c>
      <c r="P66" s="122">
        <v>2033434</v>
      </c>
      <c r="Q66" s="123">
        <f t="shared" si="2"/>
        <v>4.584224300852105E-2</v>
      </c>
      <c r="R66" s="125">
        <v>0</v>
      </c>
      <c r="S66" s="123">
        <f t="shared" si="3"/>
        <v>0</v>
      </c>
      <c r="T66" s="29" t="s">
        <v>532</v>
      </c>
      <c r="U66" s="32" t="s">
        <v>476</v>
      </c>
      <c r="V66" s="32" t="s">
        <v>479</v>
      </c>
      <c r="W66" s="14" t="s">
        <v>233</v>
      </c>
      <c r="X66" s="95" t="s">
        <v>378</v>
      </c>
      <c r="Y66" s="14" t="s">
        <v>233</v>
      </c>
      <c r="Z66" s="95" t="s">
        <v>378</v>
      </c>
      <c r="AA66" s="14" t="s">
        <v>127</v>
      </c>
      <c r="AB66" s="95" t="s">
        <v>378</v>
      </c>
      <c r="AC66" s="14" t="s">
        <v>156</v>
      </c>
      <c r="AD66" s="95" t="s">
        <v>378</v>
      </c>
      <c r="AE66" s="14" t="s">
        <v>156</v>
      </c>
      <c r="AF66" s="95" t="s">
        <v>378</v>
      </c>
      <c r="AG66" s="14" t="s">
        <v>152</v>
      </c>
      <c r="AH66" s="150" t="s">
        <v>161</v>
      </c>
    </row>
    <row r="67" spans="1:36" s="36" customFormat="1" ht="79.5" customHeight="1" x14ac:dyDescent="0.2">
      <c r="A67" s="10">
        <v>61</v>
      </c>
      <c r="B67" s="53" t="s">
        <v>50</v>
      </c>
      <c r="C67" s="52" t="s">
        <v>96</v>
      </c>
      <c r="D67" s="39" t="s">
        <v>7</v>
      </c>
      <c r="E67" s="37" t="s">
        <v>16</v>
      </c>
      <c r="F67" s="39" t="s">
        <v>3</v>
      </c>
      <c r="G67" s="119">
        <f t="shared" si="4"/>
        <v>256999769</v>
      </c>
      <c r="H67" s="119">
        <f t="shared" si="5"/>
        <v>218449803</v>
      </c>
      <c r="I67" s="126">
        <v>218449803</v>
      </c>
      <c r="J67" s="126">
        <v>0</v>
      </c>
      <c r="K67" s="126">
        <v>0</v>
      </c>
      <c r="L67" s="121">
        <f t="shared" si="0"/>
        <v>0.84999999747081489</v>
      </c>
      <c r="M67" s="120">
        <f t="shared" si="6"/>
        <v>38549966</v>
      </c>
      <c r="N67" s="126">
        <v>38549966</v>
      </c>
      <c r="O67" s="121">
        <f t="shared" si="1"/>
        <v>0.15000000252918516</v>
      </c>
      <c r="P67" s="126">
        <v>0</v>
      </c>
      <c r="Q67" s="121">
        <f t="shared" si="2"/>
        <v>0</v>
      </c>
      <c r="R67" s="126">
        <v>0</v>
      </c>
      <c r="S67" s="121">
        <f t="shared" si="3"/>
        <v>0</v>
      </c>
      <c r="T67" s="18" t="s">
        <v>531</v>
      </c>
      <c r="U67" s="38" t="s">
        <v>237</v>
      </c>
      <c r="V67" s="38" t="s">
        <v>478</v>
      </c>
      <c r="W67" s="15" t="s">
        <v>132</v>
      </c>
      <c r="X67" s="15" t="s">
        <v>132</v>
      </c>
      <c r="Y67" s="15" t="s">
        <v>154</v>
      </c>
      <c r="Z67" s="94" t="s">
        <v>392</v>
      </c>
      <c r="AA67" s="15" t="s">
        <v>230</v>
      </c>
      <c r="AB67" s="94" t="s">
        <v>428</v>
      </c>
      <c r="AC67" s="15" t="s">
        <v>367</v>
      </c>
      <c r="AD67" s="94" t="s">
        <v>487</v>
      </c>
      <c r="AE67" s="15" t="s">
        <v>410</v>
      </c>
      <c r="AF67" s="94" t="s">
        <v>470</v>
      </c>
      <c r="AG67" s="15" t="s">
        <v>152</v>
      </c>
      <c r="AH67" s="149" t="s">
        <v>235</v>
      </c>
      <c r="AI67" s="161"/>
    </row>
    <row r="68" spans="1:36" ht="81" customHeight="1" x14ac:dyDescent="0.2">
      <c r="A68" s="10">
        <v>62</v>
      </c>
      <c r="B68" s="32" t="s">
        <v>214</v>
      </c>
      <c r="C68" s="50" t="s">
        <v>215</v>
      </c>
      <c r="D68" s="33" t="s">
        <v>7</v>
      </c>
      <c r="E68" s="35" t="s">
        <v>16</v>
      </c>
      <c r="F68" s="33" t="s">
        <v>3</v>
      </c>
      <c r="G68" s="122">
        <f t="shared" si="4"/>
        <v>407810999</v>
      </c>
      <c r="H68" s="122">
        <f t="shared" si="5"/>
        <v>346639348</v>
      </c>
      <c r="I68" s="125">
        <v>346639348</v>
      </c>
      <c r="J68" s="125">
        <v>0</v>
      </c>
      <c r="K68" s="125">
        <v>0</v>
      </c>
      <c r="L68" s="123">
        <f t="shared" si="0"/>
        <v>0.84999999718006625</v>
      </c>
      <c r="M68" s="122">
        <f t="shared" si="6"/>
        <v>61171651</v>
      </c>
      <c r="N68" s="125">
        <v>0</v>
      </c>
      <c r="O68" s="123">
        <f t="shared" si="1"/>
        <v>0</v>
      </c>
      <c r="P68" s="125">
        <v>0</v>
      </c>
      <c r="Q68" s="123">
        <f t="shared" si="2"/>
        <v>0</v>
      </c>
      <c r="R68" s="125">
        <v>61171651</v>
      </c>
      <c r="S68" s="123">
        <f t="shared" si="3"/>
        <v>0.15000000281993375</v>
      </c>
      <c r="T68" s="28" t="s">
        <v>531</v>
      </c>
      <c r="U68" s="32" t="s">
        <v>237</v>
      </c>
      <c r="V68" s="32" t="s">
        <v>478</v>
      </c>
      <c r="W68" s="14" t="s">
        <v>232</v>
      </c>
      <c r="X68" s="96" t="s">
        <v>379</v>
      </c>
      <c r="Y68" s="14" t="s">
        <v>232</v>
      </c>
      <c r="Z68" s="96" t="s">
        <v>379</v>
      </c>
      <c r="AA68" s="14" t="s">
        <v>236</v>
      </c>
      <c r="AB68" s="96" t="s">
        <v>379</v>
      </c>
      <c r="AC68" s="14" t="s">
        <v>127</v>
      </c>
      <c r="AD68" s="95" t="s">
        <v>378</v>
      </c>
      <c r="AE68" s="14" t="s">
        <v>127</v>
      </c>
      <c r="AF68" s="95" t="s">
        <v>378</v>
      </c>
      <c r="AG68" s="34" t="s">
        <v>152</v>
      </c>
      <c r="AH68" s="150" t="s">
        <v>156</v>
      </c>
    </row>
    <row r="69" spans="1:36" ht="78.75" customHeight="1" x14ac:dyDescent="0.2">
      <c r="A69" s="10">
        <v>63</v>
      </c>
      <c r="B69" s="32" t="s">
        <v>216</v>
      </c>
      <c r="C69" s="50" t="s">
        <v>269</v>
      </c>
      <c r="D69" s="33" t="s">
        <v>7</v>
      </c>
      <c r="E69" s="35" t="s">
        <v>16</v>
      </c>
      <c r="F69" s="33" t="s">
        <v>3</v>
      </c>
      <c r="G69" s="122">
        <f t="shared" si="4"/>
        <v>126221197</v>
      </c>
      <c r="H69" s="122">
        <f t="shared" si="5"/>
        <v>107288018</v>
      </c>
      <c r="I69" s="125">
        <v>107288018</v>
      </c>
      <c r="J69" s="125">
        <v>0</v>
      </c>
      <c r="K69" s="125">
        <v>0</v>
      </c>
      <c r="L69" s="123">
        <f t="shared" si="0"/>
        <v>0.85000000435742973</v>
      </c>
      <c r="M69" s="122">
        <f t="shared" si="6"/>
        <v>18933179</v>
      </c>
      <c r="N69" s="125">
        <v>0</v>
      </c>
      <c r="O69" s="123">
        <f t="shared" si="1"/>
        <v>0</v>
      </c>
      <c r="P69" s="125">
        <v>0</v>
      </c>
      <c r="Q69" s="123">
        <f t="shared" si="2"/>
        <v>0</v>
      </c>
      <c r="R69" s="125">
        <v>18933179</v>
      </c>
      <c r="S69" s="123">
        <f t="shared" si="3"/>
        <v>0.14999999564257024</v>
      </c>
      <c r="T69" s="28" t="s">
        <v>531</v>
      </c>
      <c r="U69" s="32" t="s">
        <v>237</v>
      </c>
      <c r="V69" s="32" t="s">
        <v>478</v>
      </c>
      <c r="W69" s="14" t="s">
        <v>235</v>
      </c>
      <c r="X69" s="94" t="s">
        <v>398</v>
      </c>
      <c r="Y69" s="14" t="s">
        <v>235</v>
      </c>
      <c r="Z69" s="94" t="s">
        <v>398</v>
      </c>
      <c r="AA69" s="14" t="s">
        <v>232</v>
      </c>
      <c r="AB69" s="96" t="s">
        <v>379</v>
      </c>
      <c r="AC69" s="14" t="s">
        <v>247</v>
      </c>
      <c r="AD69" s="95" t="s">
        <v>378</v>
      </c>
      <c r="AE69" s="14" t="s">
        <v>233</v>
      </c>
      <c r="AF69" s="95" t="s">
        <v>378</v>
      </c>
      <c r="AG69" s="34" t="s">
        <v>152</v>
      </c>
      <c r="AH69" s="150" t="s">
        <v>161</v>
      </c>
    </row>
    <row r="70" spans="1:36" s="36" customFormat="1" ht="84" customHeight="1" x14ac:dyDescent="0.2">
      <c r="A70" s="10">
        <v>64</v>
      </c>
      <c r="B70" s="53" t="s">
        <v>52</v>
      </c>
      <c r="C70" s="52" t="s">
        <v>51</v>
      </c>
      <c r="D70" s="39" t="s">
        <v>7</v>
      </c>
      <c r="E70" s="37" t="s">
        <v>16</v>
      </c>
      <c r="F70" s="39" t="s">
        <v>4</v>
      </c>
      <c r="G70" s="119">
        <f t="shared" si="4"/>
        <v>277032428</v>
      </c>
      <c r="H70" s="119">
        <f t="shared" si="5"/>
        <v>235477563</v>
      </c>
      <c r="I70" s="126">
        <v>0</v>
      </c>
      <c r="J70" s="126">
        <v>235477563</v>
      </c>
      <c r="K70" s="126">
        <v>0</v>
      </c>
      <c r="L70" s="121">
        <f t="shared" si="0"/>
        <v>0.84999999711225138</v>
      </c>
      <c r="M70" s="120">
        <f t="shared" si="6"/>
        <v>41554865</v>
      </c>
      <c r="N70" s="126">
        <v>41554865</v>
      </c>
      <c r="O70" s="121">
        <f t="shared" si="1"/>
        <v>0.15000000288774859</v>
      </c>
      <c r="P70" s="126">
        <v>0</v>
      </c>
      <c r="Q70" s="121">
        <f t="shared" si="2"/>
        <v>0</v>
      </c>
      <c r="R70" s="126">
        <v>0</v>
      </c>
      <c r="S70" s="121">
        <f t="shared" si="3"/>
        <v>0</v>
      </c>
      <c r="T70" s="30" t="s">
        <v>533</v>
      </c>
      <c r="U70" s="38" t="s">
        <v>477</v>
      </c>
      <c r="V70" s="38" t="s">
        <v>480</v>
      </c>
      <c r="W70" s="15" t="s">
        <v>233</v>
      </c>
      <c r="X70" s="95" t="s">
        <v>378</v>
      </c>
      <c r="Y70" s="15" t="s">
        <v>153</v>
      </c>
      <c r="Z70" s="94" t="s">
        <v>393</v>
      </c>
      <c r="AA70" s="15" t="s">
        <v>127</v>
      </c>
      <c r="AB70" s="95" t="s">
        <v>378</v>
      </c>
      <c r="AC70" s="15" t="s">
        <v>156</v>
      </c>
      <c r="AD70" s="95" t="s">
        <v>378</v>
      </c>
      <c r="AE70" s="15" t="s">
        <v>156</v>
      </c>
      <c r="AF70" s="95" t="s">
        <v>378</v>
      </c>
      <c r="AG70" s="15" t="s">
        <v>152</v>
      </c>
      <c r="AH70" s="148" t="s">
        <v>306</v>
      </c>
      <c r="AI70" s="161"/>
    </row>
    <row r="71" spans="1:36" ht="39" customHeight="1" x14ac:dyDescent="0.2">
      <c r="A71" s="10">
        <v>65</v>
      </c>
      <c r="B71" s="49" t="s">
        <v>36</v>
      </c>
      <c r="C71" s="51" t="s">
        <v>82</v>
      </c>
      <c r="D71" s="33" t="s">
        <v>7</v>
      </c>
      <c r="E71" s="35" t="s">
        <v>18</v>
      </c>
      <c r="F71" s="33" t="s">
        <v>5</v>
      </c>
      <c r="G71" s="122">
        <f t="shared" si="4"/>
        <v>96428049</v>
      </c>
      <c r="H71" s="122">
        <f t="shared" si="5"/>
        <v>81963841</v>
      </c>
      <c r="I71" s="125">
        <v>0</v>
      </c>
      <c r="J71" s="125">
        <v>0</v>
      </c>
      <c r="K71" s="125">
        <v>81963841</v>
      </c>
      <c r="L71" s="123">
        <f t="shared" si="0"/>
        <v>0.84999999325922271</v>
      </c>
      <c r="M71" s="122">
        <f t="shared" si="6"/>
        <v>14464208</v>
      </c>
      <c r="N71" s="125">
        <v>12185719</v>
      </c>
      <c r="O71" s="123">
        <f t="shared" si="1"/>
        <v>0.12637110390981776</v>
      </c>
      <c r="P71" s="125">
        <v>0</v>
      </c>
      <c r="Q71" s="123">
        <f t="shared" si="2"/>
        <v>0</v>
      </c>
      <c r="R71" s="125">
        <v>2278489</v>
      </c>
      <c r="S71" s="123">
        <f t="shared" si="3"/>
        <v>2.3628902830959485E-2</v>
      </c>
      <c r="T71" s="31" t="s">
        <v>132</v>
      </c>
      <c r="U71" s="31" t="s">
        <v>132</v>
      </c>
      <c r="V71" s="31" t="s">
        <v>132</v>
      </c>
      <c r="W71" s="14" t="s">
        <v>133</v>
      </c>
      <c r="X71" s="94" t="s">
        <v>406</v>
      </c>
      <c r="Y71" s="14" t="s">
        <v>133</v>
      </c>
      <c r="Z71" s="94" t="s">
        <v>406</v>
      </c>
      <c r="AA71" s="14" t="s">
        <v>133</v>
      </c>
      <c r="AB71" s="94" t="s">
        <v>422</v>
      </c>
      <c r="AC71" s="14" t="s">
        <v>320</v>
      </c>
      <c r="AD71" s="94" t="s">
        <v>487</v>
      </c>
      <c r="AE71" s="14" t="s">
        <v>231</v>
      </c>
      <c r="AF71" s="94" t="s">
        <v>475</v>
      </c>
      <c r="AG71" s="14" t="s">
        <v>243</v>
      </c>
      <c r="AH71" s="150" t="s">
        <v>232</v>
      </c>
    </row>
    <row r="72" spans="1:36" s="36" customFormat="1" ht="36" customHeight="1" x14ac:dyDescent="0.2">
      <c r="A72" s="10">
        <v>66</v>
      </c>
      <c r="B72" s="38" t="s">
        <v>30</v>
      </c>
      <c r="C72" s="56" t="s">
        <v>0</v>
      </c>
      <c r="D72" s="39" t="s">
        <v>7</v>
      </c>
      <c r="E72" s="37" t="s">
        <v>18</v>
      </c>
      <c r="F72" s="39" t="s">
        <v>5</v>
      </c>
      <c r="G72" s="119">
        <f t="shared" si="4"/>
        <v>504300</v>
      </c>
      <c r="H72" s="119">
        <f t="shared" si="5"/>
        <v>428655</v>
      </c>
      <c r="I72" s="126">
        <v>0</v>
      </c>
      <c r="J72" s="126">
        <v>0</v>
      </c>
      <c r="K72" s="126">
        <v>428655</v>
      </c>
      <c r="L72" s="121">
        <f t="shared" si="0"/>
        <v>0.85</v>
      </c>
      <c r="M72" s="120">
        <f t="shared" si="6"/>
        <v>75645</v>
      </c>
      <c r="N72" s="126">
        <v>75645</v>
      </c>
      <c r="O72" s="121">
        <f t="shared" si="1"/>
        <v>0.15</v>
      </c>
      <c r="P72" s="126">
        <v>0</v>
      </c>
      <c r="Q72" s="121">
        <f t="shared" si="2"/>
        <v>0</v>
      </c>
      <c r="R72" s="126">
        <v>0</v>
      </c>
      <c r="S72" s="121">
        <f t="shared" si="3"/>
        <v>0</v>
      </c>
      <c r="T72" s="22" t="s">
        <v>132</v>
      </c>
      <c r="U72" s="22" t="s">
        <v>132</v>
      </c>
      <c r="V72" s="22" t="s">
        <v>132</v>
      </c>
      <c r="W72" s="15" t="s">
        <v>153</v>
      </c>
      <c r="X72" s="94" t="s">
        <v>430</v>
      </c>
      <c r="Y72" s="15" t="s">
        <v>153</v>
      </c>
      <c r="Z72" s="94" t="s">
        <v>430</v>
      </c>
      <c r="AA72" s="15" t="s">
        <v>153</v>
      </c>
      <c r="AB72" s="94" t="s">
        <v>423</v>
      </c>
      <c r="AC72" s="15" t="s">
        <v>321</v>
      </c>
      <c r="AD72" s="94" t="s">
        <v>487</v>
      </c>
      <c r="AE72" s="15" t="s">
        <v>245</v>
      </c>
      <c r="AF72" s="94" t="s">
        <v>552</v>
      </c>
      <c r="AG72" s="15" t="s">
        <v>230</v>
      </c>
      <c r="AH72" s="149" t="s">
        <v>232</v>
      </c>
      <c r="AI72" s="161"/>
    </row>
    <row r="73" spans="1:36" s="36" customFormat="1" ht="46.5" customHeight="1" x14ac:dyDescent="0.2">
      <c r="A73" s="10">
        <v>67</v>
      </c>
      <c r="B73" s="38" t="s">
        <v>138</v>
      </c>
      <c r="C73" s="48" t="s">
        <v>1</v>
      </c>
      <c r="D73" s="39" t="s">
        <v>7</v>
      </c>
      <c r="E73" s="37" t="s">
        <v>18</v>
      </c>
      <c r="F73" s="39" t="s">
        <v>5</v>
      </c>
      <c r="G73" s="119">
        <f t="shared" ref="G73:G136" si="7">H73+M73</f>
        <v>1487720</v>
      </c>
      <c r="H73" s="119">
        <f t="shared" ref="H73:H136" si="8">I73+J73+K73</f>
        <v>1264562</v>
      </c>
      <c r="I73" s="126">
        <v>0</v>
      </c>
      <c r="J73" s="126">
        <v>0</v>
      </c>
      <c r="K73" s="126">
        <v>1264562</v>
      </c>
      <c r="L73" s="121">
        <f t="shared" si="0"/>
        <v>0.85</v>
      </c>
      <c r="M73" s="120">
        <f t="shared" ref="M73:M136" si="9">N73+P73+R73</f>
        <v>223158</v>
      </c>
      <c r="N73" s="126">
        <v>223158</v>
      </c>
      <c r="O73" s="121">
        <f t="shared" si="1"/>
        <v>0.15</v>
      </c>
      <c r="P73" s="126">
        <v>0</v>
      </c>
      <c r="Q73" s="121">
        <f t="shared" si="2"/>
        <v>0</v>
      </c>
      <c r="R73" s="126">
        <v>0</v>
      </c>
      <c r="S73" s="121">
        <f t="shared" si="3"/>
        <v>0</v>
      </c>
      <c r="T73" s="22" t="s">
        <v>132</v>
      </c>
      <c r="U73" s="22" t="s">
        <v>132</v>
      </c>
      <c r="V73" s="22" t="s">
        <v>584</v>
      </c>
      <c r="W73" s="15" t="s">
        <v>236</v>
      </c>
      <c r="X73" s="94" t="s">
        <v>570</v>
      </c>
      <c r="Y73" s="15" t="s">
        <v>236</v>
      </c>
      <c r="Z73" s="94" t="s">
        <v>570</v>
      </c>
      <c r="AA73" s="15" t="s">
        <v>247</v>
      </c>
      <c r="AB73" s="94" t="s">
        <v>573</v>
      </c>
      <c r="AC73" s="15" t="s">
        <v>127</v>
      </c>
      <c r="AD73" s="95" t="s">
        <v>378</v>
      </c>
      <c r="AE73" s="15" t="s">
        <v>127</v>
      </c>
      <c r="AF73" s="95" t="s">
        <v>378</v>
      </c>
      <c r="AG73" s="15" t="s">
        <v>161</v>
      </c>
      <c r="AH73" s="149" t="s">
        <v>161</v>
      </c>
      <c r="AI73" s="161"/>
    </row>
    <row r="74" spans="1:36" ht="55.5" customHeight="1" x14ac:dyDescent="0.2">
      <c r="A74" s="10">
        <v>68</v>
      </c>
      <c r="B74" s="32" t="s">
        <v>31</v>
      </c>
      <c r="C74" s="50" t="s">
        <v>139</v>
      </c>
      <c r="D74" s="33" t="s">
        <v>7</v>
      </c>
      <c r="E74" s="35" t="s">
        <v>18</v>
      </c>
      <c r="F74" s="33" t="s">
        <v>5</v>
      </c>
      <c r="G74" s="122">
        <f t="shared" si="7"/>
        <v>18461601</v>
      </c>
      <c r="H74" s="122">
        <f t="shared" si="8"/>
        <v>15692361</v>
      </c>
      <c r="I74" s="125">
        <v>0</v>
      </c>
      <c r="J74" s="125">
        <v>0</v>
      </c>
      <c r="K74" s="125">
        <v>15692361</v>
      </c>
      <c r="L74" s="123">
        <f t="shared" ref="L74:L137" si="10">H74/G74</f>
        <v>0.85000000812497245</v>
      </c>
      <c r="M74" s="122">
        <f t="shared" si="9"/>
        <v>2769240</v>
      </c>
      <c r="N74" s="125">
        <v>1625667</v>
      </c>
      <c r="O74" s="123">
        <f t="shared" ref="O74:O137" si="11">N74/G74</f>
        <v>8.8056664208050001E-2</v>
      </c>
      <c r="P74" s="125">
        <v>0</v>
      </c>
      <c r="Q74" s="123">
        <f t="shared" ref="Q74:Q137" si="12">P74/G74</f>
        <v>0</v>
      </c>
      <c r="R74" s="125">
        <v>1143573</v>
      </c>
      <c r="S74" s="123">
        <f t="shared" ref="S74:S137" si="13">R74/G74</f>
        <v>6.1943327666977528E-2</v>
      </c>
      <c r="T74" s="31" t="s">
        <v>132</v>
      </c>
      <c r="U74" s="31" t="s">
        <v>132</v>
      </c>
      <c r="V74" s="31" t="s">
        <v>132</v>
      </c>
      <c r="W74" s="14" t="s">
        <v>132</v>
      </c>
      <c r="X74" s="14" t="s">
        <v>132</v>
      </c>
      <c r="Y74" s="14" t="s">
        <v>313</v>
      </c>
      <c r="Z74" s="94" t="s">
        <v>439</v>
      </c>
      <c r="AA74" s="14" t="s">
        <v>133</v>
      </c>
      <c r="AB74" s="94" t="s">
        <v>437</v>
      </c>
      <c r="AC74" s="14" t="s">
        <v>369</v>
      </c>
      <c r="AD74" s="94" t="s">
        <v>487</v>
      </c>
      <c r="AE74" s="14" t="s">
        <v>246</v>
      </c>
      <c r="AF74" s="94" t="s">
        <v>438</v>
      </c>
      <c r="AG74" s="14" t="s">
        <v>152</v>
      </c>
      <c r="AH74" s="150" t="s">
        <v>236</v>
      </c>
    </row>
    <row r="75" spans="1:36" ht="50.25" customHeight="1" x14ac:dyDescent="0.2">
      <c r="A75" s="10">
        <v>69</v>
      </c>
      <c r="B75" s="32" t="s">
        <v>32</v>
      </c>
      <c r="C75" s="50" t="s">
        <v>140</v>
      </c>
      <c r="D75" s="33" t="s">
        <v>7</v>
      </c>
      <c r="E75" s="35" t="s">
        <v>18</v>
      </c>
      <c r="F75" s="33" t="s">
        <v>5</v>
      </c>
      <c r="G75" s="122">
        <f t="shared" si="7"/>
        <v>15926563</v>
      </c>
      <c r="H75" s="122">
        <f t="shared" si="8"/>
        <v>13537578</v>
      </c>
      <c r="I75" s="125">
        <v>0</v>
      </c>
      <c r="J75" s="125">
        <v>0</v>
      </c>
      <c r="K75" s="125">
        <v>13537578</v>
      </c>
      <c r="L75" s="123">
        <f t="shared" si="10"/>
        <v>0.8499999654664977</v>
      </c>
      <c r="M75" s="122">
        <f t="shared" si="9"/>
        <v>2388985</v>
      </c>
      <c r="N75" s="129">
        <v>2388985</v>
      </c>
      <c r="O75" s="123">
        <f t="shared" si="11"/>
        <v>0.1500000345335023</v>
      </c>
      <c r="P75" s="125">
        <v>0</v>
      </c>
      <c r="Q75" s="123">
        <f t="shared" si="12"/>
        <v>0</v>
      </c>
      <c r="R75" s="125">
        <v>0</v>
      </c>
      <c r="S75" s="123">
        <f t="shared" si="13"/>
        <v>0</v>
      </c>
      <c r="T75" s="31" t="s">
        <v>132</v>
      </c>
      <c r="U75" s="31" t="s">
        <v>132</v>
      </c>
      <c r="V75" s="31" t="s">
        <v>132</v>
      </c>
      <c r="W75" s="14" t="s">
        <v>132</v>
      </c>
      <c r="X75" s="14" t="s">
        <v>132</v>
      </c>
      <c r="Y75" s="14" t="s">
        <v>313</v>
      </c>
      <c r="Z75" s="94" t="s">
        <v>439</v>
      </c>
      <c r="AA75" s="14" t="s">
        <v>133</v>
      </c>
      <c r="AB75" s="94" t="s">
        <v>437</v>
      </c>
      <c r="AC75" s="14" t="s">
        <v>369</v>
      </c>
      <c r="AD75" s="94" t="s">
        <v>487</v>
      </c>
      <c r="AE75" s="14" t="s">
        <v>246</v>
      </c>
      <c r="AF75" s="94" t="s">
        <v>438</v>
      </c>
      <c r="AG75" s="14" t="s">
        <v>154</v>
      </c>
      <c r="AH75" s="150" t="s">
        <v>236</v>
      </c>
    </row>
    <row r="76" spans="1:36" ht="36.75" customHeight="1" x14ac:dyDescent="0.2">
      <c r="A76" s="10">
        <v>70</v>
      </c>
      <c r="B76" s="32" t="s">
        <v>224</v>
      </c>
      <c r="C76" s="50" t="s">
        <v>225</v>
      </c>
      <c r="D76" s="33" t="s">
        <v>7</v>
      </c>
      <c r="E76" s="35" t="s">
        <v>18</v>
      </c>
      <c r="F76" s="33" t="s">
        <v>5</v>
      </c>
      <c r="G76" s="122">
        <f t="shared" si="7"/>
        <v>3258896</v>
      </c>
      <c r="H76" s="122">
        <f t="shared" si="8"/>
        <v>2770061</v>
      </c>
      <c r="I76" s="125">
        <v>0</v>
      </c>
      <c r="J76" s="125">
        <v>0</v>
      </c>
      <c r="K76" s="125">
        <v>2770061</v>
      </c>
      <c r="L76" s="123">
        <f t="shared" si="10"/>
        <v>0.84999981588857088</v>
      </c>
      <c r="M76" s="122">
        <f t="shared" si="9"/>
        <v>488835</v>
      </c>
      <c r="N76" s="125">
        <v>488835</v>
      </c>
      <c r="O76" s="123">
        <f t="shared" si="11"/>
        <v>0.15000018411142915</v>
      </c>
      <c r="P76" s="125">
        <v>0</v>
      </c>
      <c r="Q76" s="123">
        <f t="shared" si="12"/>
        <v>0</v>
      </c>
      <c r="R76" s="125">
        <v>0</v>
      </c>
      <c r="S76" s="123">
        <f t="shared" si="13"/>
        <v>0</v>
      </c>
      <c r="T76" s="31" t="s">
        <v>132</v>
      </c>
      <c r="U76" s="31" t="s">
        <v>132</v>
      </c>
      <c r="V76" s="31" t="s">
        <v>132</v>
      </c>
      <c r="W76" s="14" t="s">
        <v>171</v>
      </c>
      <c r="X76" s="95" t="s">
        <v>378</v>
      </c>
      <c r="Y76" s="14" t="s">
        <v>171</v>
      </c>
      <c r="Z76" s="95" t="s">
        <v>378</v>
      </c>
      <c r="AA76" s="14" t="s">
        <v>171</v>
      </c>
      <c r="AB76" s="95" t="s">
        <v>378</v>
      </c>
      <c r="AC76" s="14" t="s">
        <v>156</v>
      </c>
      <c r="AD76" s="95" t="s">
        <v>378</v>
      </c>
      <c r="AE76" s="14" t="s">
        <v>135</v>
      </c>
      <c r="AF76" s="95" t="s">
        <v>378</v>
      </c>
      <c r="AG76" s="14" t="s">
        <v>136</v>
      </c>
      <c r="AH76" s="150" t="s">
        <v>136</v>
      </c>
    </row>
    <row r="77" spans="1:36" ht="36.75" customHeight="1" x14ac:dyDescent="0.2">
      <c r="A77" s="10">
        <v>71</v>
      </c>
      <c r="B77" s="53" t="s">
        <v>37</v>
      </c>
      <c r="C77" s="52" t="s">
        <v>83</v>
      </c>
      <c r="D77" s="39" t="s">
        <v>7</v>
      </c>
      <c r="E77" s="37" t="s">
        <v>18</v>
      </c>
      <c r="F77" s="39" t="s">
        <v>5</v>
      </c>
      <c r="G77" s="119">
        <f t="shared" si="7"/>
        <v>12643472</v>
      </c>
      <c r="H77" s="119">
        <f t="shared" si="8"/>
        <v>10746951</v>
      </c>
      <c r="I77" s="126">
        <v>0</v>
      </c>
      <c r="J77" s="126">
        <v>0</v>
      </c>
      <c r="K77" s="126">
        <v>10746951</v>
      </c>
      <c r="L77" s="121">
        <f t="shared" si="10"/>
        <v>0.84999998418156031</v>
      </c>
      <c r="M77" s="120">
        <f t="shared" si="9"/>
        <v>1896521</v>
      </c>
      <c r="N77" s="126">
        <v>1896521</v>
      </c>
      <c r="O77" s="121">
        <f t="shared" si="11"/>
        <v>0.15000001581843975</v>
      </c>
      <c r="P77" s="126">
        <v>0</v>
      </c>
      <c r="Q77" s="121">
        <f t="shared" si="12"/>
        <v>0</v>
      </c>
      <c r="R77" s="126">
        <v>0</v>
      </c>
      <c r="S77" s="121">
        <f t="shared" si="13"/>
        <v>0</v>
      </c>
      <c r="T77" s="22" t="s">
        <v>132</v>
      </c>
      <c r="U77" s="22" t="s">
        <v>132</v>
      </c>
      <c r="V77" s="22" t="s">
        <v>132</v>
      </c>
      <c r="W77" s="40" t="s">
        <v>246</v>
      </c>
      <c r="X77" s="94" t="s">
        <v>398</v>
      </c>
      <c r="Y77" s="40" t="s">
        <v>246</v>
      </c>
      <c r="Z77" s="94" t="s">
        <v>465</v>
      </c>
      <c r="AA77" s="15" t="s">
        <v>235</v>
      </c>
      <c r="AB77" s="94" t="s">
        <v>455</v>
      </c>
      <c r="AC77" s="15" t="s">
        <v>127</v>
      </c>
      <c r="AD77" s="95" t="s">
        <v>378</v>
      </c>
      <c r="AE77" s="15" t="s">
        <v>127</v>
      </c>
      <c r="AF77" s="95" t="s">
        <v>378</v>
      </c>
      <c r="AG77" s="15" t="s">
        <v>156</v>
      </c>
      <c r="AH77" s="149" t="s">
        <v>156</v>
      </c>
    </row>
    <row r="78" spans="1:36" s="36" customFormat="1" ht="222.75" customHeight="1" x14ac:dyDescent="0.25">
      <c r="A78" s="10">
        <v>72</v>
      </c>
      <c r="B78" s="49" t="s">
        <v>54</v>
      </c>
      <c r="C78" s="51" t="s">
        <v>125</v>
      </c>
      <c r="D78" s="33" t="s">
        <v>7</v>
      </c>
      <c r="E78" s="35" t="s">
        <v>18</v>
      </c>
      <c r="F78" s="33" t="s">
        <v>5</v>
      </c>
      <c r="G78" s="122">
        <f t="shared" si="7"/>
        <v>10596211</v>
      </c>
      <c r="H78" s="122">
        <f t="shared" si="8"/>
        <v>9006779</v>
      </c>
      <c r="I78" s="125">
        <v>0</v>
      </c>
      <c r="J78" s="125">
        <v>0</v>
      </c>
      <c r="K78" s="125">
        <v>9006779</v>
      </c>
      <c r="L78" s="123">
        <f t="shared" si="10"/>
        <v>0.84999996696932512</v>
      </c>
      <c r="M78" s="122">
        <f t="shared" si="9"/>
        <v>1589432</v>
      </c>
      <c r="N78" s="125">
        <v>1589432</v>
      </c>
      <c r="O78" s="123">
        <f t="shared" si="11"/>
        <v>0.15000003303067483</v>
      </c>
      <c r="P78" s="125">
        <v>0</v>
      </c>
      <c r="Q78" s="123">
        <f t="shared" si="12"/>
        <v>0</v>
      </c>
      <c r="R78" s="125">
        <v>0</v>
      </c>
      <c r="S78" s="123">
        <f t="shared" si="13"/>
        <v>0</v>
      </c>
      <c r="T78" s="31" t="s">
        <v>132</v>
      </c>
      <c r="U78" s="31" t="s">
        <v>132</v>
      </c>
      <c r="V78" s="31" t="s">
        <v>132</v>
      </c>
      <c r="W78" s="14" t="s">
        <v>156</v>
      </c>
      <c r="X78" s="95" t="s">
        <v>378</v>
      </c>
      <c r="Y78" s="14" t="s">
        <v>156</v>
      </c>
      <c r="Z78" s="95" t="s">
        <v>378</v>
      </c>
      <c r="AA78" s="14" t="s">
        <v>156</v>
      </c>
      <c r="AB78" s="95" t="s">
        <v>378</v>
      </c>
      <c r="AC78" s="14" t="s">
        <v>161</v>
      </c>
      <c r="AD78" s="95" t="s">
        <v>378</v>
      </c>
      <c r="AE78" s="14" t="s">
        <v>162</v>
      </c>
      <c r="AF78" s="95" t="s">
        <v>378</v>
      </c>
      <c r="AG78" s="14" t="s">
        <v>589</v>
      </c>
      <c r="AH78" s="150" t="s">
        <v>155</v>
      </c>
      <c r="AI78" s="164"/>
      <c r="AJ78"/>
    </row>
    <row r="79" spans="1:36" ht="96" customHeight="1" x14ac:dyDescent="0.25">
      <c r="A79" s="10">
        <v>73</v>
      </c>
      <c r="B79" s="53" t="s">
        <v>34</v>
      </c>
      <c r="C79" s="52" t="s">
        <v>104</v>
      </c>
      <c r="D79" s="39" t="s">
        <v>7</v>
      </c>
      <c r="E79" s="37" t="s">
        <v>17</v>
      </c>
      <c r="F79" s="39" t="s">
        <v>4</v>
      </c>
      <c r="G79" s="119">
        <f t="shared" si="7"/>
        <v>44641656</v>
      </c>
      <c r="H79" s="119">
        <f t="shared" si="8"/>
        <v>37945407</v>
      </c>
      <c r="I79" s="126">
        <v>0</v>
      </c>
      <c r="J79" s="130">
        <v>37945407</v>
      </c>
      <c r="K79" s="126">
        <v>0</v>
      </c>
      <c r="L79" s="121">
        <f t="shared" si="10"/>
        <v>0.84999998655963838</v>
      </c>
      <c r="M79" s="120">
        <f t="shared" si="9"/>
        <v>6696249</v>
      </c>
      <c r="N79" s="126">
        <v>6696249</v>
      </c>
      <c r="O79" s="121">
        <f t="shared" si="11"/>
        <v>0.15000001344036162</v>
      </c>
      <c r="P79" s="126">
        <v>0</v>
      </c>
      <c r="Q79" s="121">
        <f t="shared" si="12"/>
        <v>0</v>
      </c>
      <c r="R79" s="126">
        <v>0</v>
      </c>
      <c r="S79" s="121">
        <f t="shared" si="13"/>
        <v>0</v>
      </c>
      <c r="T79" s="141" t="s">
        <v>534</v>
      </c>
      <c r="U79" s="22" t="s">
        <v>327</v>
      </c>
      <c r="V79" s="104" t="s">
        <v>581</v>
      </c>
      <c r="W79" s="40" t="s">
        <v>233</v>
      </c>
      <c r="X79" s="97" t="s">
        <v>378</v>
      </c>
      <c r="Y79" s="40" t="s">
        <v>127</v>
      </c>
      <c r="Z79" s="97" t="s">
        <v>378</v>
      </c>
      <c r="AA79" s="40" t="s">
        <v>127</v>
      </c>
      <c r="AB79" s="97" t="s">
        <v>378</v>
      </c>
      <c r="AC79" s="40" t="s">
        <v>156</v>
      </c>
      <c r="AD79" s="95" t="s">
        <v>378</v>
      </c>
      <c r="AE79" s="40" t="s">
        <v>156</v>
      </c>
      <c r="AF79" s="97" t="s">
        <v>378</v>
      </c>
      <c r="AG79" s="15" t="s">
        <v>162</v>
      </c>
      <c r="AH79" s="154" t="s">
        <v>162</v>
      </c>
      <c r="AI79" s="162"/>
      <c r="AJ79"/>
    </row>
    <row r="80" spans="1:36" s="36" customFormat="1" ht="73.5" customHeight="1" x14ac:dyDescent="0.25">
      <c r="A80" s="10">
        <v>74</v>
      </c>
      <c r="B80" s="7" t="s">
        <v>167</v>
      </c>
      <c r="C80" s="7" t="s">
        <v>254</v>
      </c>
      <c r="D80" s="12" t="s">
        <v>7</v>
      </c>
      <c r="E80" s="35" t="s">
        <v>17</v>
      </c>
      <c r="F80" s="33" t="s">
        <v>4</v>
      </c>
      <c r="G80" s="122">
        <f t="shared" si="7"/>
        <v>68390000</v>
      </c>
      <c r="H80" s="122">
        <f t="shared" si="8"/>
        <v>58131500</v>
      </c>
      <c r="I80" s="125">
        <v>0</v>
      </c>
      <c r="J80" s="125">
        <v>58131500</v>
      </c>
      <c r="K80" s="125">
        <v>0</v>
      </c>
      <c r="L80" s="123">
        <f t="shared" si="10"/>
        <v>0.85</v>
      </c>
      <c r="M80" s="122">
        <f t="shared" si="9"/>
        <v>10258500</v>
      </c>
      <c r="N80" s="125">
        <v>0</v>
      </c>
      <c r="O80" s="123">
        <f t="shared" si="11"/>
        <v>0</v>
      </c>
      <c r="P80" s="125">
        <v>10258500</v>
      </c>
      <c r="Q80" s="123">
        <f t="shared" si="12"/>
        <v>0.15</v>
      </c>
      <c r="R80" s="125">
        <v>0</v>
      </c>
      <c r="S80" s="123">
        <f t="shared" si="13"/>
        <v>0</v>
      </c>
      <c r="T80" s="142" t="s">
        <v>535</v>
      </c>
      <c r="U80" s="20" t="s">
        <v>314</v>
      </c>
      <c r="V80" s="20" t="s">
        <v>559</v>
      </c>
      <c r="W80" s="145" t="s">
        <v>247</v>
      </c>
      <c r="X80" s="97" t="s">
        <v>378</v>
      </c>
      <c r="Y80" s="145" t="s">
        <v>233</v>
      </c>
      <c r="Z80" s="97" t="s">
        <v>378</v>
      </c>
      <c r="AA80" s="145" t="s">
        <v>127</v>
      </c>
      <c r="AB80" s="97" t="s">
        <v>378</v>
      </c>
      <c r="AC80" s="34" t="s">
        <v>156</v>
      </c>
      <c r="AD80" s="95" t="s">
        <v>378</v>
      </c>
      <c r="AE80" s="145" t="s">
        <v>156</v>
      </c>
      <c r="AF80" s="97" t="s">
        <v>378</v>
      </c>
      <c r="AG80" s="12" t="s">
        <v>161</v>
      </c>
      <c r="AH80" s="155" t="s">
        <v>161</v>
      </c>
      <c r="AI80" s="161"/>
      <c r="AJ80"/>
    </row>
    <row r="81" spans="1:36" s="36" customFormat="1" ht="76.5" customHeight="1" x14ac:dyDescent="0.25">
      <c r="A81" s="10">
        <v>75</v>
      </c>
      <c r="B81" s="7" t="s">
        <v>168</v>
      </c>
      <c r="C81" s="61" t="s">
        <v>250</v>
      </c>
      <c r="D81" s="12" t="s">
        <v>7</v>
      </c>
      <c r="E81" s="35" t="s">
        <v>17</v>
      </c>
      <c r="F81" s="33" t="s">
        <v>4</v>
      </c>
      <c r="G81" s="122">
        <f t="shared" si="7"/>
        <v>94420957</v>
      </c>
      <c r="H81" s="122">
        <f t="shared" si="8"/>
        <v>80257813</v>
      </c>
      <c r="I81" s="125">
        <v>0</v>
      </c>
      <c r="J81" s="125">
        <v>80257813</v>
      </c>
      <c r="K81" s="125">
        <v>0</v>
      </c>
      <c r="L81" s="123">
        <f t="shared" si="10"/>
        <v>0.84999999523410885</v>
      </c>
      <c r="M81" s="122">
        <f t="shared" si="9"/>
        <v>14163144</v>
      </c>
      <c r="N81" s="125">
        <v>0</v>
      </c>
      <c r="O81" s="123">
        <f t="shared" si="11"/>
        <v>0</v>
      </c>
      <c r="P81" s="125">
        <v>14163144</v>
      </c>
      <c r="Q81" s="123">
        <f t="shared" si="12"/>
        <v>0.15000000476589112</v>
      </c>
      <c r="R81" s="125">
        <v>0</v>
      </c>
      <c r="S81" s="123">
        <f t="shared" si="13"/>
        <v>0</v>
      </c>
      <c r="T81" s="142" t="s">
        <v>535</v>
      </c>
      <c r="U81" s="20" t="s">
        <v>314</v>
      </c>
      <c r="V81" s="20" t="s">
        <v>560</v>
      </c>
      <c r="W81" s="34" t="s">
        <v>247</v>
      </c>
      <c r="X81" s="97" t="s">
        <v>378</v>
      </c>
      <c r="Y81" s="34" t="s">
        <v>127</v>
      </c>
      <c r="Z81" s="97" t="s">
        <v>378</v>
      </c>
      <c r="AA81" s="34" t="s">
        <v>127</v>
      </c>
      <c r="AB81" s="97" t="s">
        <v>378</v>
      </c>
      <c r="AC81" s="34" t="s">
        <v>156</v>
      </c>
      <c r="AD81" s="95" t="s">
        <v>378</v>
      </c>
      <c r="AE81" s="12" t="s">
        <v>248</v>
      </c>
      <c r="AF81" s="97" t="s">
        <v>378</v>
      </c>
      <c r="AG81" s="12" t="s">
        <v>162</v>
      </c>
      <c r="AH81" s="155" t="s">
        <v>162</v>
      </c>
      <c r="AI81" s="162"/>
      <c r="AJ81"/>
    </row>
    <row r="82" spans="1:36" ht="91.5" customHeight="1" x14ac:dyDescent="0.25">
      <c r="A82" s="10">
        <v>76</v>
      </c>
      <c r="B82" s="53" t="s">
        <v>35</v>
      </c>
      <c r="C82" s="52" t="s">
        <v>345</v>
      </c>
      <c r="D82" s="39" t="s">
        <v>7</v>
      </c>
      <c r="E82" s="37" t="s">
        <v>17</v>
      </c>
      <c r="F82" s="39" t="s">
        <v>4</v>
      </c>
      <c r="G82" s="119">
        <f t="shared" si="7"/>
        <v>26196661</v>
      </c>
      <c r="H82" s="119">
        <f t="shared" si="8"/>
        <v>22267162</v>
      </c>
      <c r="I82" s="126">
        <v>0</v>
      </c>
      <c r="J82" s="126">
        <v>22267162</v>
      </c>
      <c r="K82" s="126">
        <v>0</v>
      </c>
      <c r="L82" s="121">
        <f t="shared" si="10"/>
        <v>0.8500000057259206</v>
      </c>
      <c r="M82" s="120">
        <f t="shared" si="9"/>
        <v>3929499</v>
      </c>
      <c r="N82" s="119">
        <v>3929499</v>
      </c>
      <c r="O82" s="121">
        <f t="shared" si="11"/>
        <v>0.14999999427407942</v>
      </c>
      <c r="P82" s="126">
        <v>0</v>
      </c>
      <c r="Q82" s="121">
        <f t="shared" si="12"/>
        <v>0</v>
      </c>
      <c r="R82" s="126">
        <v>0</v>
      </c>
      <c r="S82" s="121">
        <f t="shared" si="13"/>
        <v>0</v>
      </c>
      <c r="T82" s="141" t="s">
        <v>536</v>
      </c>
      <c r="U82" s="22" t="s">
        <v>301</v>
      </c>
      <c r="V82" s="104" t="s">
        <v>583</v>
      </c>
      <c r="W82" s="17" t="s">
        <v>232</v>
      </c>
      <c r="X82" s="114" t="s">
        <v>539</v>
      </c>
      <c r="Y82" s="15" t="s">
        <v>232</v>
      </c>
      <c r="Z82" s="114" t="s">
        <v>539</v>
      </c>
      <c r="AA82" s="17" t="s">
        <v>236</v>
      </c>
      <c r="AB82" s="114" t="s">
        <v>569</v>
      </c>
      <c r="AC82" s="40" t="s">
        <v>127</v>
      </c>
      <c r="AD82" s="95" t="s">
        <v>378</v>
      </c>
      <c r="AE82" s="17" t="s">
        <v>127</v>
      </c>
      <c r="AF82" s="97" t="s">
        <v>378</v>
      </c>
      <c r="AG82" s="40" t="s">
        <v>166</v>
      </c>
      <c r="AH82" s="154" t="s">
        <v>166</v>
      </c>
      <c r="AI82" s="162"/>
      <c r="AJ82"/>
    </row>
    <row r="83" spans="1:36" ht="79.5" customHeight="1" x14ac:dyDescent="0.25">
      <c r="A83" s="10">
        <v>77</v>
      </c>
      <c r="B83" s="53" t="s">
        <v>35</v>
      </c>
      <c r="C83" s="52" t="s">
        <v>346</v>
      </c>
      <c r="D83" s="39" t="s">
        <v>7</v>
      </c>
      <c r="E83" s="37" t="s">
        <v>17</v>
      </c>
      <c r="F83" s="39" t="s">
        <v>4</v>
      </c>
      <c r="G83" s="119">
        <f t="shared" si="7"/>
        <v>58589984</v>
      </c>
      <c r="H83" s="119">
        <f t="shared" si="8"/>
        <v>49801486</v>
      </c>
      <c r="I83" s="126">
        <v>0</v>
      </c>
      <c r="J83" s="126">
        <v>49801486</v>
      </c>
      <c r="K83" s="126">
        <v>0</v>
      </c>
      <c r="L83" s="121">
        <f t="shared" si="10"/>
        <v>0.84999999317289454</v>
      </c>
      <c r="M83" s="120">
        <f t="shared" si="9"/>
        <v>8788498</v>
      </c>
      <c r="N83" s="119">
        <v>8788498</v>
      </c>
      <c r="O83" s="121">
        <f t="shared" si="11"/>
        <v>0.15000000682710546</v>
      </c>
      <c r="P83" s="126">
        <v>0</v>
      </c>
      <c r="Q83" s="121">
        <f t="shared" si="12"/>
        <v>0</v>
      </c>
      <c r="R83" s="126">
        <v>0</v>
      </c>
      <c r="S83" s="121">
        <f t="shared" si="13"/>
        <v>0</v>
      </c>
      <c r="T83" s="141" t="s">
        <v>536</v>
      </c>
      <c r="U83" s="22" t="s">
        <v>301</v>
      </c>
      <c r="V83" s="104" t="s">
        <v>583</v>
      </c>
      <c r="W83" s="17" t="s">
        <v>232</v>
      </c>
      <c r="X83" s="114" t="s">
        <v>539</v>
      </c>
      <c r="Y83" s="15" t="s">
        <v>232</v>
      </c>
      <c r="Z83" s="114" t="s">
        <v>539</v>
      </c>
      <c r="AA83" s="17" t="s">
        <v>236</v>
      </c>
      <c r="AB83" s="114" t="s">
        <v>569</v>
      </c>
      <c r="AC83" s="40" t="s">
        <v>127</v>
      </c>
      <c r="AD83" s="95" t="s">
        <v>378</v>
      </c>
      <c r="AE83" s="17" t="s">
        <v>127</v>
      </c>
      <c r="AF83" s="97" t="s">
        <v>378</v>
      </c>
      <c r="AG83" s="40" t="s">
        <v>166</v>
      </c>
      <c r="AH83" s="154" t="s">
        <v>166</v>
      </c>
      <c r="AI83" s="163"/>
      <c r="AJ83" s="146"/>
    </row>
    <row r="84" spans="1:36" ht="78.75" customHeight="1" x14ac:dyDescent="0.25">
      <c r="A84" s="10">
        <v>78</v>
      </c>
      <c r="B84" s="53" t="s">
        <v>35</v>
      </c>
      <c r="C84" s="52" t="s">
        <v>347</v>
      </c>
      <c r="D84" s="39" t="s">
        <v>7</v>
      </c>
      <c r="E84" s="37" t="s">
        <v>17</v>
      </c>
      <c r="F84" s="39" t="s">
        <v>4</v>
      </c>
      <c r="G84" s="119">
        <f t="shared" si="7"/>
        <v>20000000</v>
      </c>
      <c r="H84" s="119">
        <f t="shared" si="8"/>
        <v>17000000</v>
      </c>
      <c r="I84" s="126">
        <v>0</v>
      </c>
      <c r="J84" s="126">
        <v>17000000</v>
      </c>
      <c r="K84" s="126">
        <v>0</v>
      </c>
      <c r="L84" s="121">
        <f t="shared" si="10"/>
        <v>0.85</v>
      </c>
      <c r="M84" s="120">
        <f t="shared" si="9"/>
        <v>3000000</v>
      </c>
      <c r="N84" s="119">
        <v>3000000</v>
      </c>
      <c r="O84" s="121">
        <f t="shared" si="11"/>
        <v>0.15</v>
      </c>
      <c r="P84" s="126">
        <v>0</v>
      </c>
      <c r="Q84" s="121">
        <f t="shared" si="12"/>
        <v>0</v>
      </c>
      <c r="R84" s="126">
        <v>0</v>
      </c>
      <c r="S84" s="121">
        <f t="shared" si="13"/>
        <v>0</v>
      </c>
      <c r="T84" s="141" t="s">
        <v>536</v>
      </c>
      <c r="U84" s="22" t="s">
        <v>301</v>
      </c>
      <c r="V84" s="104" t="s">
        <v>583</v>
      </c>
      <c r="W84" s="17" t="s">
        <v>232</v>
      </c>
      <c r="X84" s="114" t="s">
        <v>539</v>
      </c>
      <c r="Y84" s="15" t="s">
        <v>232</v>
      </c>
      <c r="Z84" s="114" t="s">
        <v>539</v>
      </c>
      <c r="AA84" s="17" t="s">
        <v>236</v>
      </c>
      <c r="AB84" s="114" t="s">
        <v>569</v>
      </c>
      <c r="AC84" s="40" t="s">
        <v>127</v>
      </c>
      <c r="AD84" s="95" t="s">
        <v>378</v>
      </c>
      <c r="AE84" s="17" t="s">
        <v>127</v>
      </c>
      <c r="AF84" s="97" t="s">
        <v>378</v>
      </c>
      <c r="AG84" s="40" t="s">
        <v>166</v>
      </c>
      <c r="AH84" s="149" t="s">
        <v>308</v>
      </c>
      <c r="AI84" s="162"/>
      <c r="AJ84"/>
    </row>
    <row r="85" spans="1:36" s="36" customFormat="1" ht="91.5" customHeight="1" x14ac:dyDescent="0.25">
      <c r="A85" s="10">
        <v>79</v>
      </c>
      <c r="B85" s="49" t="s">
        <v>55</v>
      </c>
      <c r="C85" s="51" t="s">
        <v>97</v>
      </c>
      <c r="D85" s="33" t="s">
        <v>7</v>
      </c>
      <c r="E85" s="35" t="s">
        <v>17</v>
      </c>
      <c r="F85" s="33" t="s">
        <v>4</v>
      </c>
      <c r="G85" s="122">
        <f t="shared" si="7"/>
        <v>14185198</v>
      </c>
      <c r="H85" s="122">
        <f t="shared" si="8"/>
        <v>12057418</v>
      </c>
      <c r="I85" s="125">
        <v>0</v>
      </c>
      <c r="J85" s="125">
        <v>12057418</v>
      </c>
      <c r="K85" s="125">
        <v>0</v>
      </c>
      <c r="L85" s="123">
        <f t="shared" si="10"/>
        <v>0.84999997885119405</v>
      </c>
      <c r="M85" s="122">
        <f t="shared" si="9"/>
        <v>2127780</v>
      </c>
      <c r="N85" s="125">
        <v>2127780</v>
      </c>
      <c r="O85" s="123">
        <f t="shared" si="11"/>
        <v>0.15000002114880595</v>
      </c>
      <c r="P85" s="125">
        <v>0</v>
      </c>
      <c r="Q85" s="123">
        <f t="shared" si="12"/>
        <v>0</v>
      </c>
      <c r="R85" s="125">
        <v>0</v>
      </c>
      <c r="S85" s="123">
        <f t="shared" si="13"/>
        <v>0</v>
      </c>
      <c r="T85" s="142" t="s">
        <v>536</v>
      </c>
      <c r="U85" s="70" t="s">
        <v>325</v>
      </c>
      <c r="V85" s="20" t="s">
        <v>561</v>
      </c>
      <c r="W85" s="14" t="s">
        <v>232</v>
      </c>
      <c r="X85" s="96" t="s">
        <v>379</v>
      </c>
      <c r="Y85" s="14" t="s">
        <v>247</v>
      </c>
      <c r="Z85" s="97" t="s">
        <v>378</v>
      </c>
      <c r="AA85" s="14" t="s">
        <v>233</v>
      </c>
      <c r="AB85" s="97" t="s">
        <v>378</v>
      </c>
      <c r="AC85" s="34" t="s">
        <v>127</v>
      </c>
      <c r="AD85" s="95" t="s">
        <v>378</v>
      </c>
      <c r="AE85" s="34" t="s">
        <v>127</v>
      </c>
      <c r="AF85" s="97" t="s">
        <v>378</v>
      </c>
      <c r="AG85" s="14" t="s">
        <v>127</v>
      </c>
      <c r="AH85" s="151" t="s">
        <v>161</v>
      </c>
      <c r="AI85" s="163"/>
      <c r="AJ85" s="146"/>
    </row>
    <row r="86" spans="1:36" ht="47.25" customHeight="1" x14ac:dyDescent="0.2">
      <c r="A86" s="10">
        <v>80</v>
      </c>
      <c r="B86" s="53" t="s">
        <v>33</v>
      </c>
      <c r="C86" s="52" t="s">
        <v>348</v>
      </c>
      <c r="D86" s="39" t="s">
        <v>163</v>
      </c>
      <c r="E86" s="37" t="s">
        <v>17</v>
      </c>
      <c r="F86" s="39" t="s">
        <v>5</v>
      </c>
      <c r="G86" s="119">
        <f t="shared" si="7"/>
        <v>5407500</v>
      </c>
      <c r="H86" s="119">
        <f t="shared" si="8"/>
        <v>4596375</v>
      </c>
      <c r="I86" s="126">
        <v>0</v>
      </c>
      <c r="J86" s="126">
        <v>0</v>
      </c>
      <c r="K86" s="120">
        <v>4596375</v>
      </c>
      <c r="L86" s="121">
        <f t="shared" si="10"/>
        <v>0.85</v>
      </c>
      <c r="M86" s="120">
        <f t="shared" si="9"/>
        <v>811125</v>
      </c>
      <c r="N86" s="120">
        <v>811125</v>
      </c>
      <c r="O86" s="121">
        <f t="shared" si="11"/>
        <v>0.15</v>
      </c>
      <c r="P86" s="126">
        <v>0</v>
      </c>
      <c r="Q86" s="121">
        <f t="shared" si="12"/>
        <v>0</v>
      </c>
      <c r="R86" s="126">
        <v>0</v>
      </c>
      <c r="S86" s="121">
        <f t="shared" si="13"/>
        <v>0</v>
      </c>
      <c r="T86" s="22" t="s">
        <v>132</v>
      </c>
      <c r="U86" s="22" t="s">
        <v>132</v>
      </c>
      <c r="V86" s="22" t="s">
        <v>132</v>
      </c>
      <c r="W86" s="40" t="s">
        <v>162</v>
      </c>
      <c r="X86" s="97" t="s">
        <v>378</v>
      </c>
      <c r="Y86" s="40" t="s">
        <v>155</v>
      </c>
      <c r="Z86" s="97" t="s">
        <v>378</v>
      </c>
      <c r="AA86" s="40" t="s">
        <v>155</v>
      </c>
      <c r="AB86" s="97" t="s">
        <v>378</v>
      </c>
      <c r="AC86" s="40" t="s">
        <v>164</v>
      </c>
      <c r="AD86" s="95" t="s">
        <v>378</v>
      </c>
      <c r="AE86" s="40" t="s">
        <v>164</v>
      </c>
      <c r="AF86" s="97" t="s">
        <v>378</v>
      </c>
      <c r="AG86" s="40" t="s">
        <v>165</v>
      </c>
      <c r="AH86" s="154" t="s">
        <v>165</v>
      </c>
    </row>
    <row r="87" spans="1:36" ht="48" customHeight="1" x14ac:dyDescent="0.2">
      <c r="A87" s="10">
        <v>81</v>
      </c>
      <c r="B87" s="53" t="s">
        <v>33</v>
      </c>
      <c r="C87" s="52" t="s">
        <v>349</v>
      </c>
      <c r="D87" s="39" t="s">
        <v>163</v>
      </c>
      <c r="E87" s="37" t="s">
        <v>17</v>
      </c>
      <c r="F87" s="39" t="s">
        <v>5</v>
      </c>
      <c r="G87" s="119">
        <f t="shared" si="7"/>
        <v>5407500</v>
      </c>
      <c r="H87" s="119">
        <f t="shared" si="8"/>
        <v>4596375</v>
      </c>
      <c r="I87" s="126">
        <v>0</v>
      </c>
      <c r="J87" s="126">
        <v>0</v>
      </c>
      <c r="K87" s="120">
        <v>4596375</v>
      </c>
      <c r="L87" s="121">
        <f t="shared" si="10"/>
        <v>0.85</v>
      </c>
      <c r="M87" s="120">
        <f t="shared" si="9"/>
        <v>811125</v>
      </c>
      <c r="N87" s="120">
        <v>811125</v>
      </c>
      <c r="O87" s="121">
        <f t="shared" si="11"/>
        <v>0.15</v>
      </c>
      <c r="P87" s="126">
        <v>0</v>
      </c>
      <c r="Q87" s="121">
        <f t="shared" si="12"/>
        <v>0</v>
      </c>
      <c r="R87" s="126">
        <v>0</v>
      </c>
      <c r="S87" s="121">
        <f t="shared" si="13"/>
        <v>0</v>
      </c>
      <c r="T87" s="22" t="s">
        <v>132</v>
      </c>
      <c r="U87" s="22" t="s">
        <v>132</v>
      </c>
      <c r="V87" s="22" t="s">
        <v>132</v>
      </c>
      <c r="W87" s="15" t="s">
        <v>162</v>
      </c>
      <c r="X87" s="97" t="s">
        <v>378</v>
      </c>
      <c r="Y87" s="15" t="s">
        <v>155</v>
      </c>
      <c r="Z87" s="97" t="s">
        <v>378</v>
      </c>
      <c r="AA87" s="15" t="s">
        <v>155</v>
      </c>
      <c r="AB87" s="97" t="s">
        <v>378</v>
      </c>
      <c r="AC87" s="40" t="s">
        <v>331</v>
      </c>
      <c r="AD87" s="95" t="s">
        <v>378</v>
      </c>
      <c r="AE87" s="15" t="s">
        <v>331</v>
      </c>
      <c r="AF87" s="97" t="s">
        <v>378</v>
      </c>
      <c r="AG87" s="40" t="s">
        <v>174</v>
      </c>
      <c r="AH87" s="154" t="s">
        <v>174</v>
      </c>
    </row>
    <row r="88" spans="1:36" s="36" customFormat="1" ht="51.75" customHeight="1" x14ac:dyDescent="0.2">
      <c r="A88" s="10">
        <v>82</v>
      </c>
      <c r="B88" s="49" t="s">
        <v>67</v>
      </c>
      <c r="C88" s="51" t="s">
        <v>350</v>
      </c>
      <c r="D88" s="33" t="s">
        <v>163</v>
      </c>
      <c r="E88" s="35" t="s">
        <v>17</v>
      </c>
      <c r="F88" s="33" t="s">
        <v>5</v>
      </c>
      <c r="G88" s="122">
        <f t="shared" si="7"/>
        <v>11446897</v>
      </c>
      <c r="H88" s="122">
        <f t="shared" si="8"/>
        <v>9729862</v>
      </c>
      <c r="I88" s="125">
        <v>0</v>
      </c>
      <c r="J88" s="125">
        <v>0</v>
      </c>
      <c r="K88" s="125">
        <v>9729862</v>
      </c>
      <c r="L88" s="123">
        <f t="shared" si="10"/>
        <v>0.84999996068803629</v>
      </c>
      <c r="M88" s="122">
        <f t="shared" si="9"/>
        <v>1717035</v>
      </c>
      <c r="N88" s="125">
        <v>1717035</v>
      </c>
      <c r="O88" s="123">
        <f t="shared" si="11"/>
        <v>0.15000003931196376</v>
      </c>
      <c r="P88" s="125">
        <v>0</v>
      </c>
      <c r="Q88" s="123">
        <f t="shared" si="12"/>
        <v>0</v>
      </c>
      <c r="R88" s="125">
        <v>0</v>
      </c>
      <c r="S88" s="123">
        <f t="shared" si="13"/>
        <v>0</v>
      </c>
      <c r="T88" s="31" t="s">
        <v>132</v>
      </c>
      <c r="U88" s="31" t="s">
        <v>132</v>
      </c>
      <c r="V88" s="31" t="s">
        <v>132</v>
      </c>
      <c r="W88" s="34" t="s">
        <v>162</v>
      </c>
      <c r="X88" s="97" t="s">
        <v>378</v>
      </c>
      <c r="Y88" s="34" t="s">
        <v>155</v>
      </c>
      <c r="Z88" s="97" t="s">
        <v>378</v>
      </c>
      <c r="AA88" s="34" t="s">
        <v>155</v>
      </c>
      <c r="AB88" s="97" t="s">
        <v>378</v>
      </c>
      <c r="AC88" s="34" t="s">
        <v>164</v>
      </c>
      <c r="AD88" s="95" t="s">
        <v>378</v>
      </c>
      <c r="AE88" s="34" t="s">
        <v>164</v>
      </c>
      <c r="AF88" s="97" t="s">
        <v>378</v>
      </c>
      <c r="AG88" s="34" t="s">
        <v>165</v>
      </c>
      <c r="AH88" s="151" t="s">
        <v>165</v>
      </c>
      <c r="AI88" s="161"/>
    </row>
    <row r="89" spans="1:36" s="36" customFormat="1" ht="51.75" customHeight="1" x14ac:dyDescent="0.2">
      <c r="A89" s="10">
        <v>83</v>
      </c>
      <c r="B89" s="49" t="s">
        <v>67</v>
      </c>
      <c r="C89" s="51" t="s">
        <v>351</v>
      </c>
      <c r="D89" s="33" t="s">
        <v>163</v>
      </c>
      <c r="E89" s="35" t="s">
        <v>17</v>
      </c>
      <c r="F89" s="33" t="s">
        <v>5</v>
      </c>
      <c r="G89" s="122">
        <f t="shared" si="7"/>
        <v>11446895</v>
      </c>
      <c r="H89" s="122">
        <f t="shared" si="8"/>
        <v>9729861</v>
      </c>
      <c r="I89" s="125">
        <v>0</v>
      </c>
      <c r="J89" s="125">
        <v>0</v>
      </c>
      <c r="K89" s="125">
        <v>9729861</v>
      </c>
      <c r="L89" s="123">
        <f t="shared" si="10"/>
        <v>0.85000002183998369</v>
      </c>
      <c r="M89" s="122">
        <f t="shared" si="9"/>
        <v>1717034</v>
      </c>
      <c r="N89" s="125">
        <v>1717034</v>
      </c>
      <c r="O89" s="123">
        <f t="shared" si="11"/>
        <v>0.14999997816001631</v>
      </c>
      <c r="P89" s="125">
        <v>0</v>
      </c>
      <c r="Q89" s="123">
        <f t="shared" si="12"/>
        <v>0</v>
      </c>
      <c r="R89" s="125">
        <v>0</v>
      </c>
      <c r="S89" s="123">
        <f t="shared" si="13"/>
        <v>0</v>
      </c>
      <c r="T89" s="31" t="s">
        <v>132</v>
      </c>
      <c r="U89" s="31" t="s">
        <v>132</v>
      </c>
      <c r="V89" s="31" t="s">
        <v>132</v>
      </c>
      <c r="W89" s="14" t="s">
        <v>162</v>
      </c>
      <c r="X89" s="97" t="s">
        <v>378</v>
      </c>
      <c r="Y89" s="14" t="s">
        <v>155</v>
      </c>
      <c r="Z89" s="97" t="s">
        <v>378</v>
      </c>
      <c r="AA89" s="14" t="s">
        <v>155</v>
      </c>
      <c r="AB89" s="97" t="s">
        <v>378</v>
      </c>
      <c r="AC89" s="34" t="s">
        <v>331</v>
      </c>
      <c r="AD89" s="95" t="s">
        <v>378</v>
      </c>
      <c r="AE89" s="14" t="s">
        <v>331</v>
      </c>
      <c r="AF89" s="97" t="s">
        <v>378</v>
      </c>
      <c r="AG89" s="34" t="s">
        <v>174</v>
      </c>
      <c r="AH89" s="151" t="s">
        <v>174</v>
      </c>
      <c r="AI89" s="161"/>
    </row>
    <row r="90" spans="1:36" s="36" customFormat="1" ht="51.75" customHeight="1" x14ac:dyDescent="0.2">
      <c r="A90" s="10">
        <v>84</v>
      </c>
      <c r="B90" s="49" t="s">
        <v>67</v>
      </c>
      <c r="C90" s="51" t="s">
        <v>352</v>
      </c>
      <c r="D90" s="33" t="s">
        <v>163</v>
      </c>
      <c r="E90" s="35" t="s">
        <v>17</v>
      </c>
      <c r="F90" s="33" t="s">
        <v>5</v>
      </c>
      <c r="G90" s="122">
        <f t="shared" si="7"/>
        <v>11446894</v>
      </c>
      <c r="H90" s="122">
        <f t="shared" si="8"/>
        <v>9729860</v>
      </c>
      <c r="I90" s="125">
        <v>0</v>
      </c>
      <c r="J90" s="125">
        <v>0</v>
      </c>
      <c r="K90" s="125">
        <v>9729860</v>
      </c>
      <c r="L90" s="123">
        <f t="shared" si="10"/>
        <v>0.85000000873599424</v>
      </c>
      <c r="M90" s="122">
        <f t="shared" si="9"/>
        <v>1717034</v>
      </c>
      <c r="N90" s="125">
        <v>1717034</v>
      </c>
      <c r="O90" s="123">
        <f t="shared" si="11"/>
        <v>0.14999999126400576</v>
      </c>
      <c r="P90" s="125">
        <v>0</v>
      </c>
      <c r="Q90" s="123">
        <f t="shared" si="12"/>
        <v>0</v>
      </c>
      <c r="R90" s="125">
        <v>0</v>
      </c>
      <c r="S90" s="123">
        <f t="shared" si="13"/>
        <v>0</v>
      </c>
      <c r="T90" s="31" t="s">
        <v>132</v>
      </c>
      <c r="U90" s="31" t="s">
        <v>132</v>
      </c>
      <c r="V90" s="31" t="s">
        <v>132</v>
      </c>
      <c r="W90" s="14" t="s">
        <v>162</v>
      </c>
      <c r="X90" s="97" t="s">
        <v>378</v>
      </c>
      <c r="Y90" s="14" t="s">
        <v>155</v>
      </c>
      <c r="Z90" s="97" t="s">
        <v>378</v>
      </c>
      <c r="AA90" s="14" t="s">
        <v>155</v>
      </c>
      <c r="AB90" s="97" t="s">
        <v>378</v>
      </c>
      <c r="AC90" s="34" t="s">
        <v>332</v>
      </c>
      <c r="AD90" s="95" t="s">
        <v>378</v>
      </c>
      <c r="AE90" s="14" t="s">
        <v>332</v>
      </c>
      <c r="AF90" s="97" t="s">
        <v>378</v>
      </c>
      <c r="AG90" s="14" t="s">
        <v>179</v>
      </c>
      <c r="AH90" s="151" t="s">
        <v>179</v>
      </c>
      <c r="AI90" s="161"/>
    </row>
    <row r="91" spans="1:36" ht="37.5" customHeight="1" x14ac:dyDescent="0.2">
      <c r="A91" s="10">
        <v>85</v>
      </c>
      <c r="B91" s="57" t="s">
        <v>105</v>
      </c>
      <c r="C91" s="58" t="s">
        <v>115</v>
      </c>
      <c r="D91" s="39" t="s">
        <v>163</v>
      </c>
      <c r="E91" s="37" t="s">
        <v>17</v>
      </c>
      <c r="F91" s="39" t="s">
        <v>5</v>
      </c>
      <c r="G91" s="119">
        <f t="shared" si="7"/>
        <v>20000000</v>
      </c>
      <c r="H91" s="119">
        <f t="shared" si="8"/>
        <v>17000000</v>
      </c>
      <c r="I91" s="126">
        <v>0</v>
      </c>
      <c r="J91" s="126">
        <v>0</v>
      </c>
      <c r="K91" s="120">
        <v>17000000</v>
      </c>
      <c r="L91" s="121">
        <f t="shared" si="10"/>
        <v>0.85</v>
      </c>
      <c r="M91" s="120">
        <f t="shared" si="9"/>
        <v>3000000</v>
      </c>
      <c r="N91" s="120">
        <v>3000000</v>
      </c>
      <c r="O91" s="121">
        <f t="shared" si="11"/>
        <v>0.15</v>
      </c>
      <c r="P91" s="126">
        <v>0</v>
      </c>
      <c r="Q91" s="121">
        <f t="shared" si="12"/>
        <v>0</v>
      </c>
      <c r="R91" s="126">
        <v>0</v>
      </c>
      <c r="S91" s="121">
        <f t="shared" si="13"/>
        <v>0</v>
      </c>
      <c r="T91" s="41" t="s">
        <v>132</v>
      </c>
      <c r="U91" s="22" t="s">
        <v>132</v>
      </c>
      <c r="V91" s="22" t="s">
        <v>132</v>
      </c>
      <c r="W91" s="40" t="s">
        <v>233</v>
      </c>
      <c r="X91" s="97" t="s">
        <v>378</v>
      </c>
      <c r="Y91" s="40" t="s">
        <v>233</v>
      </c>
      <c r="Z91" s="97" t="s">
        <v>378</v>
      </c>
      <c r="AA91" s="15" t="s">
        <v>127</v>
      </c>
      <c r="AB91" s="97" t="s">
        <v>378</v>
      </c>
      <c r="AC91" s="40" t="s">
        <v>156</v>
      </c>
      <c r="AD91" s="95" t="s">
        <v>378</v>
      </c>
      <c r="AE91" s="15" t="s">
        <v>156</v>
      </c>
      <c r="AF91" s="97" t="s">
        <v>378</v>
      </c>
      <c r="AG91" s="15" t="s">
        <v>162</v>
      </c>
      <c r="AH91" s="149" t="s">
        <v>162</v>
      </c>
    </row>
    <row r="92" spans="1:36" s="36" customFormat="1" ht="40.5" customHeight="1" x14ac:dyDescent="0.2">
      <c r="A92" s="10">
        <v>86</v>
      </c>
      <c r="B92" s="49" t="s">
        <v>106</v>
      </c>
      <c r="C92" s="51" t="s">
        <v>107</v>
      </c>
      <c r="D92" s="33" t="s">
        <v>7</v>
      </c>
      <c r="E92" s="35" t="s">
        <v>17</v>
      </c>
      <c r="F92" s="33" t="s">
        <v>5</v>
      </c>
      <c r="G92" s="122">
        <f t="shared" si="7"/>
        <v>1500000</v>
      </c>
      <c r="H92" s="122">
        <f t="shared" si="8"/>
        <v>1275000</v>
      </c>
      <c r="I92" s="125">
        <v>0</v>
      </c>
      <c r="J92" s="125">
        <v>0</v>
      </c>
      <c r="K92" s="125">
        <v>1275000</v>
      </c>
      <c r="L92" s="123">
        <f t="shared" si="10"/>
        <v>0.85</v>
      </c>
      <c r="M92" s="122">
        <f t="shared" si="9"/>
        <v>225000</v>
      </c>
      <c r="N92" s="125">
        <v>225000</v>
      </c>
      <c r="O92" s="123">
        <f t="shared" si="11"/>
        <v>0.15</v>
      </c>
      <c r="P92" s="125">
        <v>0</v>
      </c>
      <c r="Q92" s="123">
        <f t="shared" si="12"/>
        <v>0</v>
      </c>
      <c r="R92" s="125">
        <v>0</v>
      </c>
      <c r="S92" s="123">
        <f t="shared" si="13"/>
        <v>0</v>
      </c>
      <c r="T92" s="31" t="s">
        <v>132</v>
      </c>
      <c r="U92" s="31" t="s">
        <v>132</v>
      </c>
      <c r="V92" s="31" t="s">
        <v>132</v>
      </c>
      <c r="W92" s="14" t="s">
        <v>234</v>
      </c>
      <c r="X92" s="94" t="s">
        <v>411</v>
      </c>
      <c r="Y92" s="14" t="s">
        <v>234</v>
      </c>
      <c r="Z92" s="94" t="s">
        <v>411</v>
      </c>
      <c r="AA92" s="14" t="s">
        <v>234</v>
      </c>
      <c r="AB92" s="94" t="s">
        <v>413</v>
      </c>
      <c r="AC92" s="14" t="s">
        <v>469</v>
      </c>
      <c r="AD92" s="94" t="s">
        <v>487</v>
      </c>
      <c r="AE92" s="14" t="s">
        <v>236</v>
      </c>
      <c r="AF92" s="94" t="s">
        <v>549</v>
      </c>
      <c r="AG92" s="14" t="s">
        <v>233</v>
      </c>
      <c r="AH92" s="150" t="s">
        <v>233</v>
      </c>
      <c r="AI92" s="161"/>
    </row>
    <row r="93" spans="1:36" ht="41.25" customHeight="1" x14ac:dyDescent="0.2">
      <c r="A93" s="10">
        <v>87</v>
      </c>
      <c r="B93" s="53" t="s">
        <v>295</v>
      </c>
      <c r="C93" s="48" t="s">
        <v>296</v>
      </c>
      <c r="D93" s="39" t="s">
        <v>7</v>
      </c>
      <c r="E93" s="37" t="s">
        <v>17</v>
      </c>
      <c r="F93" s="39" t="s">
        <v>5</v>
      </c>
      <c r="G93" s="126">
        <v>13960884</v>
      </c>
      <c r="H93" s="119">
        <f t="shared" si="8"/>
        <v>11866751</v>
      </c>
      <c r="I93" s="126">
        <v>0</v>
      </c>
      <c r="J93" s="126">
        <v>0</v>
      </c>
      <c r="K93" s="119">
        <v>11866751</v>
      </c>
      <c r="L93" s="124">
        <f t="shared" si="10"/>
        <v>0.84999997134851923</v>
      </c>
      <c r="M93" s="119">
        <f t="shared" si="9"/>
        <v>2094133</v>
      </c>
      <c r="N93" s="119">
        <v>2094133</v>
      </c>
      <c r="O93" s="124">
        <f t="shared" si="11"/>
        <v>0.15000002865148082</v>
      </c>
      <c r="P93" s="126">
        <v>0</v>
      </c>
      <c r="Q93" s="124">
        <f t="shared" si="12"/>
        <v>0</v>
      </c>
      <c r="R93" s="119">
        <v>0</v>
      </c>
      <c r="S93" s="124">
        <f t="shared" si="13"/>
        <v>0</v>
      </c>
      <c r="T93" s="41" t="s">
        <v>132</v>
      </c>
      <c r="U93" s="41" t="s">
        <v>132</v>
      </c>
      <c r="V93" s="22" t="s">
        <v>132</v>
      </c>
      <c r="W93" s="15" t="s">
        <v>243</v>
      </c>
      <c r="X93" s="94" t="s">
        <v>412</v>
      </c>
      <c r="Y93" s="15" t="s">
        <v>243</v>
      </c>
      <c r="Z93" s="94" t="s">
        <v>412</v>
      </c>
      <c r="AA93" s="15" t="s">
        <v>245</v>
      </c>
      <c r="AB93" s="94" t="s">
        <v>414</v>
      </c>
      <c r="AC93" s="15" t="s">
        <v>546</v>
      </c>
      <c r="AD93" s="147" t="s">
        <v>379</v>
      </c>
      <c r="AE93" s="15" t="s">
        <v>247</v>
      </c>
      <c r="AF93" s="95" t="s">
        <v>378</v>
      </c>
      <c r="AG93" s="15" t="s">
        <v>127</v>
      </c>
      <c r="AH93" s="149" t="s">
        <v>127</v>
      </c>
    </row>
    <row r="94" spans="1:36" ht="39" customHeight="1" x14ac:dyDescent="0.2">
      <c r="A94" s="10">
        <v>88</v>
      </c>
      <c r="B94" s="38" t="s">
        <v>294</v>
      </c>
      <c r="C94" s="48" t="s">
        <v>353</v>
      </c>
      <c r="D94" s="39" t="s">
        <v>163</v>
      </c>
      <c r="E94" s="37" t="s">
        <v>17</v>
      </c>
      <c r="F94" s="39" t="s">
        <v>5</v>
      </c>
      <c r="G94" s="126">
        <v>3090262</v>
      </c>
      <c r="H94" s="119">
        <f t="shared" si="8"/>
        <v>2626723</v>
      </c>
      <c r="I94" s="126">
        <v>0</v>
      </c>
      <c r="J94" s="126">
        <v>0</v>
      </c>
      <c r="K94" s="126">
        <v>2626723</v>
      </c>
      <c r="L94" s="124">
        <f t="shared" si="10"/>
        <v>0.85000009707914737</v>
      </c>
      <c r="M94" s="119">
        <f t="shared" si="9"/>
        <v>463539</v>
      </c>
      <c r="N94" s="126">
        <v>0</v>
      </c>
      <c r="O94" s="124">
        <f t="shared" si="11"/>
        <v>0</v>
      </c>
      <c r="P94" s="126">
        <v>0</v>
      </c>
      <c r="Q94" s="124">
        <f t="shared" si="12"/>
        <v>0</v>
      </c>
      <c r="R94" s="126">
        <v>463539</v>
      </c>
      <c r="S94" s="124">
        <f t="shared" si="13"/>
        <v>0.14999990292085266</v>
      </c>
      <c r="T94" s="41" t="s">
        <v>132</v>
      </c>
      <c r="U94" s="41" t="s">
        <v>132</v>
      </c>
      <c r="V94" s="22" t="s">
        <v>132</v>
      </c>
      <c r="W94" s="40" t="s">
        <v>233</v>
      </c>
      <c r="X94" s="97" t="s">
        <v>378</v>
      </c>
      <c r="Y94" s="40" t="s">
        <v>233</v>
      </c>
      <c r="Z94" s="97" t="s">
        <v>378</v>
      </c>
      <c r="AA94" s="40" t="s">
        <v>233</v>
      </c>
      <c r="AB94" s="97" t="s">
        <v>378</v>
      </c>
      <c r="AC94" s="40" t="s">
        <v>156</v>
      </c>
      <c r="AD94" s="95" t="s">
        <v>378</v>
      </c>
      <c r="AE94" s="40" t="s">
        <v>156</v>
      </c>
      <c r="AF94" s="97" t="s">
        <v>378</v>
      </c>
      <c r="AG94" s="40" t="s">
        <v>161</v>
      </c>
      <c r="AH94" s="154" t="s">
        <v>161</v>
      </c>
    </row>
    <row r="95" spans="1:36" ht="35.25" customHeight="1" x14ac:dyDescent="0.2">
      <c r="A95" s="10">
        <v>89</v>
      </c>
      <c r="B95" s="38" t="s">
        <v>294</v>
      </c>
      <c r="C95" s="48" t="s">
        <v>354</v>
      </c>
      <c r="D95" s="39" t="s">
        <v>163</v>
      </c>
      <c r="E95" s="37" t="s">
        <v>17</v>
      </c>
      <c r="F95" s="39" t="s">
        <v>5</v>
      </c>
      <c r="G95" s="126">
        <v>1130925</v>
      </c>
      <c r="H95" s="119">
        <f t="shared" si="8"/>
        <v>961286</v>
      </c>
      <c r="I95" s="126">
        <v>0</v>
      </c>
      <c r="J95" s="126">
        <v>0</v>
      </c>
      <c r="K95" s="126">
        <v>961286</v>
      </c>
      <c r="L95" s="124">
        <f t="shared" si="10"/>
        <v>0.8499997789420165</v>
      </c>
      <c r="M95" s="119">
        <f t="shared" si="9"/>
        <v>169639</v>
      </c>
      <c r="N95" s="126">
        <v>0</v>
      </c>
      <c r="O95" s="124">
        <f t="shared" si="11"/>
        <v>0</v>
      </c>
      <c r="P95" s="126">
        <v>0</v>
      </c>
      <c r="Q95" s="124">
        <f t="shared" si="12"/>
        <v>0</v>
      </c>
      <c r="R95" s="126">
        <v>169639</v>
      </c>
      <c r="S95" s="124">
        <f t="shared" si="13"/>
        <v>0.1500002210579835</v>
      </c>
      <c r="T95" s="41" t="s">
        <v>132</v>
      </c>
      <c r="U95" s="41" t="s">
        <v>132</v>
      </c>
      <c r="V95" s="22" t="s">
        <v>132</v>
      </c>
      <c r="W95" s="40" t="s">
        <v>233</v>
      </c>
      <c r="X95" s="97" t="s">
        <v>378</v>
      </c>
      <c r="Y95" s="40" t="s">
        <v>233</v>
      </c>
      <c r="Z95" s="97" t="s">
        <v>378</v>
      </c>
      <c r="AA95" s="40" t="s">
        <v>233</v>
      </c>
      <c r="AB95" s="97" t="s">
        <v>378</v>
      </c>
      <c r="AC95" s="40" t="s">
        <v>162</v>
      </c>
      <c r="AD95" s="95" t="s">
        <v>378</v>
      </c>
      <c r="AE95" s="40" t="s">
        <v>162</v>
      </c>
      <c r="AF95" s="97" t="s">
        <v>378</v>
      </c>
      <c r="AG95" s="40" t="s">
        <v>155</v>
      </c>
      <c r="AH95" s="154" t="s">
        <v>155</v>
      </c>
    </row>
    <row r="96" spans="1:36" s="36" customFormat="1" ht="45.75" customHeight="1" x14ac:dyDescent="0.2">
      <c r="A96" s="10">
        <v>90</v>
      </c>
      <c r="B96" s="32" t="s">
        <v>297</v>
      </c>
      <c r="C96" s="50" t="s">
        <v>298</v>
      </c>
      <c r="D96" s="33" t="s">
        <v>7</v>
      </c>
      <c r="E96" s="35" t="s">
        <v>17</v>
      </c>
      <c r="F96" s="33" t="s">
        <v>5</v>
      </c>
      <c r="G96" s="122">
        <f t="shared" si="7"/>
        <v>3287350</v>
      </c>
      <c r="H96" s="122">
        <f t="shared" si="8"/>
        <v>2794247</v>
      </c>
      <c r="I96" s="125">
        <v>0</v>
      </c>
      <c r="J96" s="125">
        <v>0</v>
      </c>
      <c r="K96" s="125">
        <v>2794247</v>
      </c>
      <c r="L96" s="123">
        <f t="shared" si="10"/>
        <v>0.84999984790180538</v>
      </c>
      <c r="M96" s="122">
        <f t="shared" si="9"/>
        <v>493103</v>
      </c>
      <c r="N96" s="125">
        <v>493103</v>
      </c>
      <c r="O96" s="123">
        <f t="shared" si="11"/>
        <v>0.15000015209819459</v>
      </c>
      <c r="P96" s="125">
        <v>0</v>
      </c>
      <c r="Q96" s="123">
        <f t="shared" si="12"/>
        <v>0</v>
      </c>
      <c r="R96" s="125">
        <v>0</v>
      </c>
      <c r="S96" s="123">
        <f t="shared" si="13"/>
        <v>0</v>
      </c>
      <c r="T96" s="31" t="s">
        <v>132</v>
      </c>
      <c r="U96" s="31" t="s">
        <v>132</v>
      </c>
      <c r="V96" s="31" t="s">
        <v>132</v>
      </c>
      <c r="W96" s="34" t="s">
        <v>236</v>
      </c>
      <c r="X96" s="96" t="s">
        <v>379</v>
      </c>
      <c r="Y96" s="34" t="s">
        <v>236</v>
      </c>
      <c r="Z96" s="96" t="s">
        <v>379</v>
      </c>
      <c r="AA96" s="34" t="s">
        <v>247</v>
      </c>
      <c r="AB96" s="97" t="s">
        <v>378</v>
      </c>
      <c r="AC96" s="34" t="s">
        <v>127</v>
      </c>
      <c r="AD96" s="95" t="s">
        <v>378</v>
      </c>
      <c r="AE96" s="34" t="s">
        <v>127</v>
      </c>
      <c r="AF96" s="97" t="s">
        <v>378</v>
      </c>
      <c r="AG96" s="34" t="s">
        <v>127</v>
      </c>
      <c r="AH96" s="150" t="s">
        <v>156</v>
      </c>
      <c r="AI96" s="161"/>
    </row>
    <row r="97" spans="1:35" s="36" customFormat="1" ht="36.75" customHeight="1" x14ac:dyDescent="0.2">
      <c r="A97" s="10">
        <v>91</v>
      </c>
      <c r="B97" s="32" t="s">
        <v>299</v>
      </c>
      <c r="C97" s="50" t="s">
        <v>355</v>
      </c>
      <c r="D97" s="33" t="s">
        <v>163</v>
      </c>
      <c r="E97" s="35" t="s">
        <v>17</v>
      </c>
      <c r="F97" s="33" t="s">
        <v>5</v>
      </c>
      <c r="G97" s="122">
        <f t="shared" si="7"/>
        <v>12614969</v>
      </c>
      <c r="H97" s="122">
        <f t="shared" si="8"/>
        <v>10722723</v>
      </c>
      <c r="I97" s="125">
        <v>0</v>
      </c>
      <c r="J97" s="125">
        <v>0</v>
      </c>
      <c r="K97" s="125">
        <v>10722723</v>
      </c>
      <c r="L97" s="123">
        <f t="shared" si="10"/>
        <v>0.84999994847391225</v>
      </c>
      <c r="M97" s="122">
        <f t="shared" si="9"/>
        <v>1892246</v>
      </c>
      <c r="N97" s="125">
        <v>1892246</v>
      </c>
      <c r="O97" s="123">
        <f t="shared" si="11"/>
        <v>0.15000005152608778</v>
      </c>
      <c r="P97" s="125">
        <v>0</v>
      </c>
      <c r="Q97" s="123">
        <f t="shared" si="12"/>
        <v>0</v>
      </c>
      <c r="R97" s="125">
        <v>0</v>
      </c>
      <c r="S97" s="123">
        <f t="shared" si="13"/>
        <v>0</v>
      </c>
      <c r="T97" s="31" t="s">
        <v>132</v>
      </c>
      <c r="U97" s="31" t="s">
        <v>132</v>
      </c>
      <c r="V97" s="31" t="s">
        <v>132</v>
      </c>
      <c r="W97" s="34" t="s">
        <v>236</v>
      </c>
      <c r="X97" s="96" t="s">
        <v>379</v>
      </c>
      <c r="Y97" s="34" t="s">
        <v>236</v>
      </c>
      <c r="Z97" s="96" t="s">
        <v>379</v>
      </c>
      <c r="AA97" s="34" t="s">
        <v>247</v>
      </c>
      <c r="AB97" s="97" t="s">
        <v>378</v>
      </c>
      <c r="AC97" s="34" t="s">
        <v>127</v>
      </c>
      <c r="AD97" s="95" t="s">
        <v>378</v>
      </c>
      <c r="AE97" s="34" t="s">
        <v>127</v>
      </c>
      <c r="AF97" s="97" t="s">
        <v>378</v>
      </c>
      <c r="AG97" s="34" t="s">
        <v>127</v>
      </c>
      <c r="AH97" s="150" t="s">
        <v>156</v>
      </c>
      <c r="AI97" s="161"/>
    </row>
    <row r="98" spans="1:35" s="36" customFormat="1" ht="41.25" customHeight="1" x14ac:dyDescent="0.2">
      <c r="A98" s="10">
        <v>92</v>
      </c>
      <c r="B98" s="32" t="s">
        <v>299</v>
      </c>
      <c r="C98" s="50" t="s">
        <v>356</v>
      </c>
      <c r="D98" s="33" t="s">
        <v>163</v>
      </c>
      <c r="E98" s="35" t="s">
        <v>17</v>
      </c>
      <c r="F98" s="33" t="s">
        <v>5</v>
      </c>
      <c r="G98" s="122">
        <f t="shared" si="7"/>
        <v>12614969</v>
      </c>
      <c r="H98" s="122">
        <f t="shared" si="8"/>
        <v>10722724</v>
      </c>
      <c r="I98" s="125">
        <v>0</v>
      </c>
      <c r="J98" s="125">
        <v>0</v>
      </c>
      <c r="K98" s="125">
        <v>10722724</v>
      </c>
      <c r="L98" s="123">
        <f t="shared" si="10"/>
        <v>0.85000002774481653</v>
      </c>
      <c r="M98" s="122">
        <f t="shared" si="9"/>
        <v>1892245</v>
      </c>
      <c r="N98" s="125">
        <v>1892245</v>
      </c>
      <c r="O98" s="123">
        <f t="shared" si="11"/>
        <v>0.14999997225518349</v>
      </c>
      <c r="P98" s="125">
        <v>0</v>
      </c>
      <c r="Q98" s="123">
        <f t="shared" si="12"/>
        <v>0</v>
      </c>
      <c r="R98" s="125">
        <v>0</v>
      </c>
      <c r="S98" s="123">
        <f t="shared" si="13"/>
        <v>0</v>
      </c>
      <c r="T98" s="31" t="s">
        <v>132</v>
      </c>
      <c r="U98" s="31" t="s">
        <v>132</v>
      </c>
      <c r="V98" s="31" t="s">
        <v>132</v>
      </c>
      <c r="W98" s="14" t="s">
        <v>236</v>
      </c>
      <c r="X98" s="96" t="s">
        <v>379</v>
      </c>
      <c r="Y98" s="14" t="s">
        <v>161</v>
      </c>
      <c r="Z98" s="97" t="s">
        <v>378</v>
      </c>
      <c r="AA98" s="14" t="s">
        <v>162</v>
      </c>
      <c r="AB98" s="97" t="s">
        <v>378</v>
      </c>
      <c r="AC98" s="34" t="s">
        <v>162</v>
      </c>
      <c r="AD98" s="95" t="s">
        <v>378</v>
      </c>
      <c r="AE98" s="14" t="s">
        <v>162</v>
      </c>
      <c r="AF98" s="97" t="s">
        <v>378</v>
      </c>
      <c r="AG98" s="14" t="s">
        <v>155</v>
      </c>
      <c r="AH98" s="150" t="s">
        <v>155</v>
      </c>
      <c r="AI98" s="161"/>
    </row>
    <row r="99" spans="1:35" ht="77.25" customHeight="1" x14ac:dyDescent="0.2">
      <c r="A99" s="10">
        <v>93</v>
      </c>
      <c r="B99" s="53" t="s">
        <v>68</v>
      </c>
      <c r="C99" s="52" t="s">
        <v>116</v>
      </c>
      <c r="D99" s="39" t="s">
        <v>7</v>
      </c>
      <c r="E99" s="37" t="s">
        <v>17</v>
      </c>
      <c r="F99" s="39" t="s">
        <v>5</v>
      </c>
      <c r="G99" s="119">
        <f t="shared" si="7"/>
        <v>9000000</v>
      </c>
      <c r="H99" s="119">
        <f t="shared" si="8"/>
        <v>7650000</v>
      </c>
      <c r="I99" s="126">
        <v>0</v>
      </c>
      <c r="J99" s="126">
        <v>0</v>
      </c>
      <c r="K99" s="127">
        <v>7650000</v>
      </c>
      <c r="L99" s="121">
        <f t="shared" si="10"/>
        <v>0.85</v>
      </c>
      <c r="M99" s="120">
        <f t="shared" si="9"/>
        <v>1350000</v>
      </c>
      <c r="N99" s="126">
        <v>1350000</v>
      </c>
      <c r="O99" s="121">
        <f t="shared" si="11"/>
        <v>0.15</v>
      </c>
      <c r="P99" s="126">
        <v>0</v>
      </c>
      <c r="Q99" s="121">
        <f t="shared" si="12"/>
        <v>0</v>
      </c>
      <c r="R99" s="126">
        <v>0</v>
      </c>
      <c r="S99" s="121">
        <f t="shared" si="13"/>
        <v>0</v>
      </c>
      <c r="T99" s="41" t="s">
        <v>132</v>
      </c>
      <c r="U99" s="41" t="s">
        <v>132</v>
      </c>
      <c r="V99" s="41" t="s">
        <v>132</v>
      </c>
      <c r="W99" s="40" t="s">
        <v>132</v>
      </c>
      <c r="X99" s="40" t="s">
        <v>132</v>
      </c>
      <c r="Y99" s="40" t="s">
        <v>133</v>
      </c>
      <c r="Z99" s="94" t="s">
        <v>445</v>
      </c>
      <c r="AA99" s="40" t="s">
        <v>243</v>
      </c>
      <c r="AB99" s="94" t="s">
        <v>415</v>
      </c>
      <c r="AC99" s="15" t="s">
        <v>453</v>
      </c>
      <c r="AD99" s="94" t="s">
        <v>487</v>
      </c>
      <c r="AE99" s="15" t="s">
        <v>232</v>
      </c>
      <c r="AF99" s="94" t="s">
        <v>550</v>
      </c>
      <c r="AG99" s="40" t="s">
        <v>454</v>
      </c>
      <c r="AH99" s="149" t="s">
        <v>247</v>
      </c>
    </row>
    <row r="100" spans="1:35" s="36" customFormat="1" ht="162" customHeight="1" x14ac:dyDescent="0.2">
      <c r="A100" s="10">
        <v>94</v>
      </c>
      <c r="B100" s="49" t="s">
        <v>81</v>
      </c>
      <c r="C100" s="51" t="s">
        <v>117</v>
      </c>
      <c r="D100" s="33" t="s">
        <v>7</v>
      </c>
      <c r="E100" s="35" t="s">
        <v>17</v>
      </c>
      <c r="F100" s="33" t="s">
        <v>5</v>
      </c>
      <c r="G100" s="33">
        <f t="shared" si="7"/>
        <v>55690405</v>
      </c>
      <c r="H100" s="33">
        <f t="shared" si="8"/>
        <v>47336844</v>
      </c>
      <c r="I100" s="125">
        <v>0</v>
      </c>
      <c r="J100" s="125">
        <v>0</v>
      </c>
      <c r="K100" s="125">
        <v>47336844</v>
      </c>
      <c r="L100" s="123">
        <f t="shared" si="10"/>
        <v>0.84999999551089633</v>
      </c>
      <c r="M100" s="131">
        <f t="shared" si="9"/>
        <v>8353561</v>
      </c>
      <c r="N100" s="125">
        <v>8353561</v>
      </c>
      <c r="O100" s="123">
        <f t="shared" si="11"/>
        <v>0.15000000448910364</v>
      </c>
      <c r="P100" s="125">
        <v>0</v>
      </c>
      <c r="Q100" s="123">
        <f t="shared" si="12"/>
        <v>0</v>
      </c>
      <c r="R100" s="125">
        <v>0</v>
      </c>
      <c r="S100" s="123">
        <f t="shared" si="13"/>
        <v>0</v>
      </c>
      <c r="T100" s="28" t="s">
        <v>515</v>
      </c>
      <c r="U100" s="68" t="s">
        <v>380</v>
      </c>
      <c r="V100" s="105" t="s">
        <v>396</v>
      </c>
      <c r="W100" s="34" t="s">
        <v>247</v>
      </c>
      <c r="X100" s="97" t="s">
        <v>378</v>
      </c>
      <c r="Y100" s="34" t="s">
        <v>247</v>
      </c>
      <c r="Z100" s="97" t="s">
        <v>378</v>
      </c>
      <c r="AA100" s="34" t="s">
        <v>247</v>
      </c>
      <c r="AB100" s="97" t="s">
        <v>378</v>
      </c>
      <c r="AC100" s="34" t="s">
        <v>127</v>
      </c>
      <c r="AD100" s="95" t="s">
        <v>378</v>
      </c>
      <c r="AE100" s="34" t="s">
        <v>127</v>
      </c>
      <c r="AF100" s="97" t="s">
        <v>378</v>
      </c>
      <c r="AG100" s="34" t="s">
        <v>156</v>
      </c>
      <c r="AH100" s="151" t="s">
        <v>156</v>
      </c>
      <c r="AI100" s="161"/>
    </row>
    <row r="101" spans="1:35" ht="83.25" customHeight="1" x14ac:dyDescent="0.2">
      <c r="A101" s="10">
        <v>95</v>
      </c>
      <c r="B101" s="53" t="s">
        <v>108</v>
      </c>
      <c r="C101" s="52" t="s">
        <v>118</v>
      </c>
      <c r="D101" s="39" t="s">
        <v>7</v>
      </c>
      <c r="E101" s="37" t="s">
        <v>17</v>
      </c>
      <c r="F101" s="39" t="s">
        <v>5</v>
      </c>
      <c r="G101" s="119">
        <f t="shared" si="7"/>
        <v>23080688</v>
      </c>
      <c r="H101" s="119">
        <f t="shared" si="8"/>
        <v>19618584</v>
      </c>
      <c r="I101" s="126">
        <v>0</v>
      </c>
      <c r="J101" s="126">
        <v>0</v>
      </c>
      <c r="K101" s="126">
        <v>19618584</v>
      </c>
      <c r="L101" s="121">
        <f t="shared" si="10"/>
        <v>0.84999996533898814</v>
      </c>
      <c r="M101" s="120">
        <f t="shared" si="9"/>
        <v>3462104</v>
      </c>
      <c r="N101" s="126">
        <v>3462104</v>
      </c>
      <c r="O101" s="121">
        <f t="shared" si="11"/>
        <v>0.15000003466101183</v>
      </c>
      <c r="P101" s="126">
        <v>0</v>
      </c>
      <c r="Q101" s="121">
        <f t="shared" si="12"/>
        <v>0</v>
      </c>
      <c r="R101" s="126">
        <v>0</v>
      </c>
      <c r="S101" s="121">
        <f t="shared" si="13"/>
        <v>0</v>
      </c>
      <c r="T101" s="42" t="s">
        <v>525</v>
      </c>
      <c r="U101" s="42" t="s">
        <v>300</v>
      </c>
      <c r="V101" s="42" t="s">
        <v>449</v>
      </c>
      <c r="W101" s="15" t="s">
        <v>247</v>
      </c>
      <c r="X101" s="97" t="s">
        <v>378</v>
      </c>
      <c r="Y101" s="15" t="s">
        <v>496</v>
      </c>
      <c r="Z101" s="97" t="s">
        <v>378</v>
      </c>
      <c r="AA101" s="15" t="s">
        <v>247</v>
      </c>
      <c r="AB101" s="97" t="s">
        <v>378</v>
      </c>
      <c r="AC101" s="40" t="s">
        <v>127</v>
      </c>
      <c r="AD101" s="95" t="s">
        <v>378</v>
      </c>
      <c r="AE101" s="15" t="s">
        <v>127</v>
      </c>
      <c r="AF101" s="97" t="s">
        <v>378</v>
      </c>
      <c r="AG101" s="15" t="s">
        <v>156</v>
      </c>
      <c r="AH101" s="149" t="s">
        <v>156</v>
      </c>
    </row>
    <row r="102" spans="1:35" s="36" customFormat="1" ht="39" customHeight="1" x14ac:dyDescent="0.2">
      <c r="A102" s="10">
        <v>96</v>
      </c>
      <c r="B102" s="32" t="s">
        <v>282</v>
      </c>
      <c r="C102" s="50" t="s">
        <v>374</v>
      </c>
      <c r="D102" s="33" t="s">
        <v>7</v>
      </c>
      <c r="E102" s="35" t="s">
        <v>17</v>
      </c>
      <c r="F102" s="33" t="s">
        <v>5</v>
      </c>
      <c r="G102" s="33">
        <f>H102+M102</f>
        <v>5850000</v>
      </c>
      <c r="H102" s="33">
        <v>4972500</v>
      </c>
      <c r="I102" s="125">
        <v>0</v>
      </c>
      <c r="J102" s="125">
        <v>0</v>
      </c>
      <c r="K102" s="125">
        <v>7947500</v>
      </c>
      <c r="L102" s="123">
        <f t="shared" si="10"/>
        <v>0.85</v>
      </c>
      <c r="M102" s="131">
        <v>877500</v>
      </c>
      <c r="N102" s="125">
        <v>1402500</v>
      </c>
      <c r="O102" s="123">
        <f t="shared" si="11"/>
        <v>0.23974358974358975</v>
      </c>
      <c r="P102" s="125">
        <v>0</v>
      </c>
      <c r="Q102" s="123">
        <f t="shared" si="12"/>
        <v>0</v>
      </c>
      <c r="R102" s="125">
        <v>0</v>
      </c>
      <c r="S102" s="123">
        <f t="shared" si="13"/>
        <v>0</v>
      </c>
      <c r="T102" s="31" t="s">
        <v>132</v>
      </c>
      <c r="U102" s="31" t="s">
        <v>132</v>
      </c>
      <c r="V102" s="31" t="s">
        <v>132</v>
      </c>
      <c r="W102" s="34" t="s">
        <v>231</v>
      </c>
      <c r="X102" s="94" t="s">
        <v>416</v>
      </c>
      <c r="Y102" s="34" t="s">
        <v>231</v>
      </c>
      <c r="Z102" s="94" t="s">
        <v>417</v>
      </c>
      <c r="AA102" s="34" t="s">
        <v>246</v>
      </c>
      <c r="AB102" s="94" t="s">
        <v>418</v>
      </c>
      <c r="AC102" s="14" t="s">
        <v>236</v>
      </c>
      <c r="AD102" s="147" t="s">
        <v>379</v>
      </c>
      <c r="AE102" s="14" t="s">
        <v>247</v>
      </c>
      <c r="AF102" s="95" t="s">
        <v>378</v>
      </c>
      <c r="AG102" s="14" t="s">
        <v>127</v>
      </c>
      <c r="AH102" s="150" t="s">
        <v>127</v>
      </c>
      <c r="AI102" s="161"/>
    </row>
    <row r="103" spans="1:35" s="36" customFormat="1" ht="39.75" customHeight="1" x14ac:dyDescent="0.2">
      <c r="A103" s="10">
        <v>97</v>
      </c>
      <c r="B103" s="32" t="s">
        <v>281</v>
      </c>
      <c r="C103" s="50" t="s">
        <v>375</v>
      </c>
      <c r="D103" s="33" t="s">
        <v>7</v>
      </c>
      <c r="E103" s="35" t="s">
        <v>17</v>
      </c>
      <c r="F103" s="33" t="s">
        <v>5</v>
      </c>
      <c r="G103" s="33">
        <f t="shared" si="7"/>
        <v>5214359</v>
      </c>
      <c r="H103" s="33">
        <v>4432205</v>
      </c>
      <c r="I103" s="125">
        <v>0</v>
      </c>
      <c r="J103" s="125">
        <v>0</v>
      </c>
      <c r="K103" s="125">
        <v>1457205</v>
      </c>
      <c r="L103" s="123">
        <f t="shared" si="10"/>
        <v>0.84999997123328097</v>
      </c>
      <c r="M103" s="131">
        <v>782154</v>
      </c>
      <c r="N103" s="125">
        <v>257154</v>
      </c>
      <c r="O103" s="123">
        <f t="shared" si="11"/>
        <v>4.9316512346004558E-2</v>
      </c>
      <c r="P103" s="125">
        <v>0</v>
      </c>
      <c r="Q103" s="123">
        <f t="shared" si="12"/>
        <v>0</v>
      </c>
      <c r="R103" s="125">
        <v>0</v>
      </c>
      <c r="S103" s="123">
        <f t="shared" si="13"/>
        <v>0</v>
      </c>
      <c r="T103" s="31" t="s">
        <v>132</v>
      </c>
      <c r="U103" s="31" t="s">
        <v>132</v>
      </c>
      <c r="V103" s="31" t="s">
        <v>132</v>
      </c>
      <c r="W103" s="34" t="s">
        <v>156</v>
      </c>
      <c r="X103" s="97" t="s">
        <v>378</v>
      </c>
      <c r="Y103" s="34" t="s">
        <v>161</v>
      </c>
      <c r="Z103" s="97" t="s">
        <v>378</v>
      </c>
      <c r="AA103" s="34" t="s">
        <v>161</v>
      </c>
      <c r="AB103" s="97" t="s">
        <v>378</v>
      </c>
      <c r="AC103" s="34" t="s">
        <v>155</v>
      </c>
      <c r="AD103" s="95" t="s">
        <v>378</v>
      </c>
      <c r="AE103" s="34" t="s">
        <v>155</v>
      </c>
      <c r="AF103" s="97" t="s">
        <v>378</v>
      </c>
      <c r="AG103" s="34" t="s">
        <v>155</v>
      </c>
      <c r="AH103" s="150" t="s">
        <v>547</v>
      </c>
      <c r="AI103" s="161"/>
    </row>
    <row r="104" spans="1:35" s="36" customFormat="1" ht="57" customHeight="1" x14ac:dyDescent="0.2">
      <c r="A104" s="10">
        <v>98</v>
      </c>
      <c r="B104" s="38" t="s">
        <v>290</v>
      </c>
      <c r="C104" s="48" t="s">
        <v>292</v>
      </c>
      <c r="D104" s="39" t="s">
        <v>7</v>
      </c>
      <c r="E104" s="37" t="s">
        <v>17</v>
      </c>
      <c r="F104" s="39" t="s">
        <v>5</v>
      </c>
      <c r="G104" s="119">
        <f t="shared" si="7"/>
        <v>2500000</v>
      </c>
      <c r="H104" s="119">
        <f t="shared" si="8"/>
        <v>2125000</v>
      </c>
      <c r="I104" s="126">
        <v>0</v>
      </c>
      <c r="J104" s="126">
        <v>0</v>
      </c>
      <c r="K104" s="126">
        <v>2125000</v>
      </c>
      <c r="L104" s="121">
        <f t="shared" si="10"/>
        <v>0.85</v>
      </c>
      <c r="M104" s="120">
        <f t="shared" si="9"/>
        <v>375000</v>
      </c>
      <c r="N104" s="126">
        <v>375000</v>
      </c>
      <c r="O104" s="121">
        <f t="shared" si="11"/>
        <v>0.15</v>
      </c>
      <c r="P104" s="126">
        <v>0</v>
      </c>
      <c r="Q104" s="121">
        <f t="shared" si="12"/>
        <v>0</v>
      </c>
      <c r="R104" s="126">
        <v>0</v>
      </c>
      <c r="S104" s="121">
        <f t="shared" si="13"/>
        <v>0</v>
      </c>
      <c r="T104" s="41" t="s">
        <v>132</v>
      </c>
      <c r="U104" s="41" t="s">
        <v>293</v>
      </c>
      <c r="V104" s="42" t="s">
        <v>450</v>
      </c>
      <c r="W104" s="15" t="s">
        <v>246</v>
      </c>
      <c r="X104" s="94" t="s">
        <v>391</v>
      </c>
      <c r="Y104" s="15" t="s">
        <v>246</v>
      </c>
      <c r="Z104" s="94" t="s">
        <v>391</v>
      </c>
      <c r="AA104" s="15" t="s">
        <v>235</v>
      </c>
      <c r="AB104" s="94" t="s">
        <v>419</v>
      </c>
      <c r="AC104" s="15" t="s">
        <v>247</v>
      </c>
      <c r="AD104" s="95" t="s">
        <v>378</v>
      </c>
      <c r="AE104" s="15" t="s">
        <v>233</v>
      </c>
      <c r="AF104" s="97" t="s">
        <v>378</v>
      </c>
      <c r="AG104" s="40" t="s">
        <v>127</v>
      </c>
      <c r="AH104" s="154" t="s">
        <v>127</v>
      </c>
      <c r="AI104" s="161"/>
    </row>
    <row r="105" spans="1:35" ht="204.75" customHeight="1" x14ac:dyDescent="0.2">
      <c r="A105" s="10">
        <v>99</v>
      </c>
      <c r="B105" s="38" t="s">
        <v>291</v>
      </c>
      <c r="C105" s="48" t="s">
        <v>119</v>
      </c>
      <c r="D105" s="39" t="s">
        <v>7</v>
      </c>
      <c r="E105" s="37" t="s">
        <v>17</v>
      </c>
      <c r="F105" s="39" t="s">
        <v>5</v>
      </c>
      <c r="G105" s="119">
        <f t="shared" si="7"/>
        <v>24534565</v>
      </c>
      <c r="H105" s="119">
        <f t="shared" si="8"/>
        <v>20854380</v>
      </c>
      <c r="I105" s="126">
        <v>0</v>
      </c>
      <c r="J105" s="126">
        <v>0</v>
      </c>
      <c r="K105" s="126">
        <v>20854380</v>
      </c>
      <c r="L105" s="121">
        <f t="shared" si="10"/>
        <v>0.84999998981029412</v>
      </c>
      <c r="M105" s="120">
        <f t="shared" si="9"/>
        <v>3680185</v>
      </c>
      <c r="N105" s="132">
        <v>3680185</v>
      </c>
      <c r="O105" s="121">
        <f t="shared" si="11"/>
        <v>0.15000001018970582</v>
      </c>
      <c r="P105" s="126">
        <v>0</v>
      </c>
      <c r="Q105" s="121">
        <f t="shared" si="12"/>
        <v>0</v>
      </c>
      <c r="R105" s="126">
        <v>0</v>
      </c>
      <c r="S105" s="121">
        <f t="shared" si="13"/>
        <v>0</v>
      </c>
      <c r="T105" s="30" t="s">
        <v>524</v>
      </c>
      <c r="U105" s="30" t="s">
        <v>319</v>
      </c>
      <c r="V105" s="30" t="s">
        <v>450</v>
      </c>
      <c r="W105" s="15" t="s">
        <v>247</v>
      </c>
      <c r="X105" s="97" t="s">
        <v>378</v>
      </c>
      <c r="Y105" s="15" t="s">
        <v>247</v>
      </c>
      <c r="Z105" s="97" t="s">
        <v>378</v>
      </c>
      <c r="AA105" s="40" t="s">
        <v>233</v>
      </c>
      <c r="AB105" s="97" t="s">
        <v>378</v>
      </c>
      <c r="AC105" s="40" t="s">
        <v>127</v>
      </c>
      <c r="AD105" s="95" t="s">
        <v>378</v>
      </c>
      <c r="AE105" s="40" t="s">
        <v>127</v>
      </c>
      <c r="AF105" s="97" t="s">
        <v>378</v>
      </c>
      <c r="AG105" s="40" t="s">
        <v>156</v>
      </c>
      <c r="AH105" s="154" t="s">
        <v>156</v>
      </c>
    </row>
    <row r="106" spans="1:35" s="36" customFormat="1" ht="54" customHeight="1" x14ac:dyDescent="0.2">
      <c r="A106" s="10">
        <v>100</v>
      </c>
      <c r="B106" s="49" t="s">
        <v>56</v>
      </c>
      <c r="C106" s="51" t="s">
        <v>120</v>
      </c>
      <c r="D106" s="33" t="s">
        <v>7</v>
      </c>
      <c r="E106" s="35" t="s">
        <v>17</v>
      </c>
      <c r="F106" s="33" t="s">
        <v>5</v>
      </c>
      <c r="G106" s="122">
        <f t="shared" si="7"/>
        <v>21937153</v>
      </c>
      <c r="H106" s="122">
        <f t="shared" si="8"/>
        <v>18646580</v>
      </c>
      <c r="I106" s="125">
        <v>0</v>
      </c>
      <c r="J106" s="125">
        <v>0</v>
      </c>
      <c r="K106" s="125">
        <v>18646580</v>
      </c>
      <c r="L106" s="123">
        <f t="shared" si="10"/>
        <v>0.84999999772076162</v>
      </c>
      <c r="M106" s="122">
        <f t="shared" si="9"/>
        <v>3290573</v>
      </c>
      <c r="N106" s="125">
        <v>3290573</v>
      </c>
      <c r="O106" s="123">
        <f t="shared" si="11"/>
        <v>0.15000000227923832</v>
      </c>
      <c r="P106" s="125">
        <v>0</v>
      </c>
      <c r="Q106" s="123">
        <f t="shared" si="12"/>
        <v>0</v>
      </c>
      <c r="R106" s="125">
        <v>0</v>
      </c>
      <c r="S106" s="123">
        <f t="shared" si="13"/>
        <v>0</v>
      </c>
      <c r="T106" s="31" t="s">
        <v>132</v>
      </c>
      <c r="U106" s="31" t="s">
        <v>132</v>
      </c>
      <c r="V106" s="31" t="s">
        <v>132</v>
      </c>
      <c r="W106" s="14" t="s">
        <v>247</v>
      </c>
      <c r="X106" s="97" t="s">
        <v>378</v>
      </c>
      <c r="Y106" s="14" t="s">
        <v>247</v>
      </c>
      <c r="Z106" s="97" t="s">
        <v>378</v>
      </c>
      <c r="AA106" s="34" t="s">
        <v>233</v>
      </c>
      <c r="AB106" s="97" t="s">
        <v>378</v>
      </c>
      <c r="AC106" s="34" t="s">
        <v>127</v>
      </c>
      <c r="AD106" s="95" t="s">
        <v>378</v>
      </c>
      <c r="AE106" s="34" t="s">
        <v>127</v>
      </c>
      <c r="AF106" s="97" t="s">
        <v>378</v>
      </c>
      <c r="AG106" s="34" t="s">
        <v>127</v>
      </c>
      <c r="AH106" s="150" t="s">
        <v>156</v>
      </c>
      <c r="AI106" s="161"/>
    </row>
    <row r="107" spans="1:35" ht="41.25" customHeight="1" x14ac:dyDescent="0.2">
      <c r="A107" s="10">
        <v>101</v>
      </c>
      <c r="B107" s="53" t="s">
        <v>69</v>
      </c>
      <c r="C107" s="52" t="s">
        <v>110</v>
      </c>
      <c r="D107" s="39" t="s">
        <v>7</v>
      </c>
      <c r="E107" s="37" t="s">
        <v>17</v>
      </c>
      <c r="F107" s="39" t="s">
        <v>5</v>
      </c>
      <c r="G107" s="119">
        <f t="shared" si="7"/>
        <v>12936510</v>
      </c>
      <c r="H107" s="119">
        <f t="shared" si="8"/>
        <v>10996033</v>
      </c>
      <c r="I107" s="126">
        <v>0</v>
      </c>
      <c r="J107" s="126">
        <v>0</v>
      </c>
      <c r="K107" s="126">
        <v>10996033</v>
      </c>
      <c r="L107" s="121">
        <f t="shared" si="10"/>
        <v>0.84999996134969946</v>
      </c>
      <c r="M107" s="120">
        <f t="shared" si="9"/>
        <v>1940477</v>
      </c>
      <c r="N107" s="126">
        <v>1940477</v>
      </c>
      <c r="O107" s="121">
        <f t="shared" si="11"/>
        <v>0.15000003865030059</v>
      </c>
      <c r="P107" s="126">
        <v>0</v>
      </c>
      <c r="Q107" s="121">
        <f t="shared" si="12"/>
        <v>0</v>
      </c>
      <c r="R107" s="126">
        <v>0</v>
      </c>
      <c r="S107" s="121">
        <f t="shared" si="13"/>
        <v>0</v>
      </c>
      <c r="T107" s="41" t="s">
        <v>132</v>
      </c>
      <c r="U107" s="41" t="s">
        <v>132</v>
      </c>
      <c r="V107" s="41" t="s">
        <v>132</v>
      </c>
      <c r="W107" s="15" t="s">
        <v>245</v>
      </c>
      <c r="X107" s="94" t="s">
        <v>394</v>
      </c>
      <c r="Y107" s="15" t="s">
        <v>245</v>
      </c>
      <c r="Z107" s="94" t="s">
        <v>394</v>
      </c>
      <c r="AA107" s="15" t="s">
        <v>246</v>
      </c>
      <c r="AB107" s="94" t="s">
        <v>418</v>
      </c>
      <c r="AC107" s="15" t="s">
        <v>236</v>
      </c>
      <c r="AD107" s="147" t="s">
        <v>379</v>
      </c>
      <c r="AE107" s="15" t="s">
        <v>247</v>
      </c>
      <c r="AF107" s="97" t="s">
        <v>378</v>
      </c>
      <c r="AG107" s="15" t="s">
        <v>127</v>
      </c>
      <c r="AH107" s="149" t="s">
        <v>127</v>
      </c>
    </row>
    <row r="108" spans="1:35" ht="53.25" customHeight="1" x14ac:dyDescent="0.2">
      <c r="A108" s="10">
        <v>102</v>
      </c>
      <c r="B108" s="49" t="s">
        <v>109</v>
      </c>
      <c r="C108" s="51" t="s">
        <v>121</v>
      </c>
      <c r="D108" s="33" t="s">
        <v>7</v>
      </c>
      <c r="E108" s="35" t="s">
        <v>17</v>
      </c>
      <c r="F108" s="33" t="s">
        <v>5</v>
      </c>
      <c r="G108" s="122">
        <f t="shared" si="7"/>
        <v>6490095</v>
      </c>
      <c r="H108" s="122">
        <f t="shared" si="8"/>
        <v>5516580</v>
      </c>
      <c r="I108" s="125">
        <v>0</v>
      </c>
      <c r="J108" s="125">
        <v>0</v>
      </c>
      <c r="K108" s="125">
        <v>5516580</v>
      </c>
      <c r="L108" s="123">
        <f t="shared" si="10"/>
        <v>0.84999988443928787</v>
      </c>
      <c r="M108" s="122">
        <f t="shared" si="9"/>
        <v>973515</v>
      </c>
      <c r="N108" s="125">
        <v>973515</v>
      </c>
      <c r="O108" s="123">
        <f t="shared" si="11"/>
        <v>0.15000011556071213</v>
      </c>
      <c r="P108" s="125">
        <v>0</v>
      </c>
      <c r="Q108" s="123">
        <f t="shared" si="12"/>
        <v>0</v>
      </c>
      <c r="R108" s="125">
        <v>0</v>
      </c>
      <c r="S108" s="123">
        <f t="shared" si="13"/>
        <v>0</v>
      </c>
      <c r="T108" s="31" t="s">
        <v>132</v>
      </c>
      <c r="U108" s="31" t="s">
        <v>132</v>
      </c>
      <c r="V108" s="31" t="s">
        <v>132</v>
      </c>
      <c r="W108" s="14" t="s">
        <v>246</v>
      </c>
      <c r="X108" s="94" t="s">
        <v>391</v>
      </c>
      <c r="Y108" s="14" t="s">
        <v>246</v>
      </c>
      <c r="Z108" s="94" t="s">
        <v>391</v>
      </c>
      <c r="AA108" s="34" t="s">
        <v>235</v>
      </c>
      <c r="AB108" s="94" t="s">
        <v>467</v>
      </c>
      <c r="AC108" s="14" t="s">
        <v>236</v>
      </c>
      <c r="AD108" s="96" t="s">
        <v>379</v>
      </c>
      <c r="AE108" s="14" t="s">
        <v>247</v>
      </c>
      <c r="AF108" s="97" t="s">
        <v>378</v>
      </c>
      <c r="AG108" s="14" t="s">
        <v>127</v>
      </c>
      <c r="AH108" s="150" t="s">
        <v>127</v>
      </c>
    </row>
    <row r="109" spans="1:35" ht="47.25" customHeight="1" x14ac:dyDescent="0.2">
      <c r="A109" s="10">
        <v>103</v>
      </c>
      <c r="B109" s="38" t="s">
        <v>25</v>
      </c>
      <c r="C109" s="48" t="s">
        <v>228</v>
      </c>
      <c r="D109" s="39" t="s">
        <v>7</v>
      </c>
      <c r="E109" s="37" t="s">
        <v>18</v>
      </c>
      <c r="F109" s="39" t="s">
        <v>5</v>
      </c>
      <c r="G109" s="119">
        <f t="shared" si="7"/>
        <v>29205260</v>
      </c>
      <c r="H109" s="119">
        <f t="shared" si="8"/>
        <v>24824471</v>
      </c>
      <c r="I109" s="126">
        <v>0</v>
      </c>
      <c r="J109" s="126">
        <v>0</v>
      </c>
      <c r="K109" s="126">
        <v>24824471</v>
      </c>
      <c r="L109" s="121">
        <f t="shared" si="10"/>
        <v>0.85</v>
      </c>
      <c r="M109" s="120">
        <f t="shared" si="9"/>
        <v>4380789</v>
      </c>
      <c r="N109" s="126">
        <v>2625393</v>
      </c>
      <c r="O109" s="121">
        <f t="shared" si="11"/>
        <v>8.9894525849110743E-2</v>
      </c>
      <c r="P109" s="126">
        <v>0</v>
      </c>
      <c r="Q109" s="121">
        <f t="shared" si="12"/>
        <v>0</v>
      </c>
      <c r="R109" s="126">
        <v>1755396</v>
      </c>
      <c r="S109" s="121">
        <f t="shared" si="13"/>
        <v>6.0105474150889258E-2</v>
      </c>
      <c r="T109" s="41" t="s">
        <v>132</v>
      </c>
      <c r="U109" s="41" t="s">
        <v>132</v>
      </c>
      <c r="V109" s="41" t="s">
        <v>132</v>
      </c>
      <c r="W109" s="40" t="s">
        <v>153</v>
      </c>
      <c r="X109" s="94" t="s">
        <v>430</v>
      </c>
      <c r="Y109" s="40" t="s">
        <v>153</v>
      </c>
      <c r="Z109" s="94" t="s">
        <v>430</v>
      </c>
      <c r="AA109" s="40" t="s">
        <v>153</v>
      </c>
      <c r="AB109" s="94" t="s">
        <v>423</v>
      </c>
      <c r="AC109" s="15" t="s">
        <v>322</v>
      </c>
      <c r="AD109" s="94" t="s">
        <v>487</v>
      </c>
      <c r="AE109" s="15" t="s">
        <v>231</v>
      </c>
      <c r="AF109" s="94" t="s">
        <v>398</v>
      </c>
      <c r="AG109" s="40" t="s">
        <v>244</v>
      </c>
      <c r="AH109" s="149" t="s">
        <v>232</v>
      </c>
    </row>
    <row r="110" spans="1:35" ht="34.5" customHeight="1" x14ac:dyDescent="0.2">
      <c r="A110" s="10">
        <v>104</v>
      </c>
      <c r="B110" s="38" t="s">
        <v>144</v>
      </c>
      <c r="C110" s="48" t="s">
        <v>317</v>
      </c>
      <c r="D110" s="39" t="s">
        <v>7</v>
      </c>
      <c r="E110" s="37" t="s">
        <v>18</v>
      </c>
      <c r="F110" s="39" t="s">
        <v>5</v>
      </c>
      <c r="G110" s="119">
        <f t="shared" si="7"/>
        <v>40043677</v>
      </c>
      <c r="H110" s="119">
        <f t="shared" si="8"/>
        <v>34037125</v>
      </c>
      <c r="I110" s="126">
        <v>0</v>
      </c>
      <c r="J110" s="126">
        <v>0</v>
      </c>
      <c r="K110" s="126">
        <v>34037125</v>
      </c>
      <c r="L110" s="121">
        <f t="shared" si="10"/>
        <v>0.84999998876227079</v>
      </c>
      <c r="M110" s="120">
        <f t="shared" si="9"/>
        <v>6006552</v>
      </c>
      <c r="N110" s="126">
        <v>6006552</v>
      </c>
      <c r="O110" s="121">
        <f t="shared" si="11"/>
        <v>0.15000001123772924</v>
      </c>
      <c r="P110" s="126">
        <v>0</v>
      </c>
      <c r="Q110" s="121">
        <f t="shared" si="12"/>
        <v>0</v>
      </c>
      <c r="R110" s="126">
        <v>0</v>
      </c>
      <c r="S110" s="121">
        <f t="shared" si="13"/>
        <v>0</v>
      </c>
      <c r="T110" s="41" t="s">
        <v>132</v>
      </c>
      <c r="U110" s="41" t="s">
        <v>132</v>
      </c>
      <c r="V110" s="41" t="s">
        <v>132</v>
      </c>
      <c r="W110" s="40" t="s">
        <v>243</v>
      </c>
      <c r="X110" s="94" t="s">
        <v>431</v>
      </c>
      <c r="Y110" s="40" t="s">
        <v>243</v>
      </c>
      <c r="Z110" s="94" t="s">
        <v>431</v>
      </c>
      <c r="AA110" s="15" t="s">
        <v>244</v>
      </c>
      <c r="AB110" s="94" t="s">
        <v>424</v>
      </c>
      <c r="AC110" s="15" t="s">
        <v>481</v>
      </c>
      <c r="AD110" s="94" t="s">
        <v>487</v>
      </c>
      <c r="AE110" s="15" t="s">
        <v>232</v>
      </c>
      <c r="AF110" s="94" t="s">
        <v>541</v>
      </c>
      <c r="AG110" s="15" t="s">
        <v>235</v>
      </c>
      <c r="AH110" s="149" t="s">
        <v>247</v>
      </c>
    </row>
    <row r="111" spans="1:35" ht="34.5" customHeight="1" x14ac:dyDescent="0.2">
      <c r="A111" s="10">
        <v>105</v>
      </c>
      <c r="B111" s="38" t="s">
        <v>142</v>
      </c>
      <c r="C111" s="48" t="s">
        <v>229</v>
      </c>
      <c r="D111" s="39" t="s">
        <v>7</v>
      </c>
      <c r="E111" s="37" t="s">
        <v>18</v>
      </c>
      <c r="F111" s="39" t="s">
        <v>5</v>
      </c>
      <c r="G111" s="119">
        <f t="shared" si="7"/>
        <v>19920206</v>
      </c>
      <c r="H111" s="119">
        <f t="shared" si="8"/>
        <v>16932175</v>
      </c>
      <c r="I111" s="126">
        <v>0</v>
      </c>
      <c r="J111" s="126">
        <v>0</v>
      </c>
      <c r="K111" s="126">
        <v>16932175</v>
      </c>
      <c r="L111" s="121">
        <f t="shared" si="10"/>
        <v>0.84999999497997158</v>
      </c>
      <c r="M111" s="120">
        <f t="shared" si="9"/>
        <v>2988031</v>
      </c>
      <c r="N111" s="126">
        <v>2988031</v>
      </c>
      <c r="O111" s="121">
        <f t="shared" si="11"/>
        <v>0.15000000502002842</v>
      </c>
      <c r="P111" s="126">
        <v>0</v>
      </c>
      <c r="Q111" s="121">
        <f t="shared" si="12"/>
        <v>0</v>
      </c>
      <c r="R111" s="126">
        <v>0</v>
      </c>
      <c r="S111" s="121">
        <f t="shared" si="13"/>
        <v>0</v>
      </c>
      <c r="T111" s="41" t="s">
        <v>132</v>
      </c>
      <c r="U111" s="41" t="s">
        <v>132</v>
      </c>
      <c r="V111" s="41" t="s">
        <v>132</v>
      </c>
      <c r="W111" s="40" t="s">
        <v>244</v>
      </c>
      <c r="X111" s="94" t="s">
        <v>420</v>
      </c>
      <c r="Y111" s="40" t="s">
        <v>244</v>
      </c>
      <c r="Z111" s="94" t="s">
        <v>420</v>
      </c>
      <c r="AA111" s="15" t="s">
        <v>230</v>
      </c>
      <c r="AB111" s="94" t="s">
        <v>405</v>
      </c>
      <c r="AC111" s="15" t="s">
        <v>482</v>
      </c>
      <c r="AD111" s="94" t="s">
        <v>487</v>
      </c>
      <c r="AE111" s="15" t="s">
        <v>236</v>
      </c>
      <c r="AF111" s="94" t="s">
        <v>553</v>
      </c>
      <c r="AG111" s="15" t="s">
        <v>548</v>
      </c>
      <c r="AH111" s="149" t="s">
        <v>247</v>
      </c>
    </row>
    <row r="112" spans="1:35" s="36" customFormat="1" ht="133.5" customHeight="1" x14ac:dyDescent="0.2">
      <c r="A112" s="10">
        <v>106</v>
      </c>
      <c r="B112" s="49" t="s">
        <v>98</v>
      </c>
      <c r="C112" s="51" t="s">
        <v>122</v>
      </c>
      <c r="D112" s="33" t="s">
        <v>7</v>
      </c>
      <c r="E112" s="35" t="s">
        <v>2</v>
      </c>
      <c r="F112" s="33" t="s">
        <v>5</v>
      </c>
      <c r="G112" s="122">
        <f t="shared" si="7"/>
        <v>5175000</v>
      </c>
      <c r="H112" s="122">
        <f t="shared" si="8"/>
        <v>4398750</v>
      </c>
      <c r="I112" s="125">
        <v>0</v>
      </c>
      <c r="J112" s="125">
        <v>0</v>
      </c>
      <c r="K112" s="125">
        <v>4398750</v>
      </c>
      <c r="L112" s="123">
        <f t="shared" si="10"/>
        <v>0.85</v>
      </c>
      <c r="M112" s="122">
        <f t="shared" si="9"/>
        <v>776250</v>
      </c>
      <c r="N112" s="125">
        <v>776250</v>
      </c>
      <c r="O112" s="123">
        <f t="shared" si="11"/>
        <v>0.15</v>
      </c>
      <c r="P112" s="125">
        <v>0</v>
      </c>
      <c r="Q112" s="123">
        <f t="shared" si="12"/>
        <v>0</v>
      </c>
      <c r="R112" s="125">
        <v>0</v>
      </c>
      <c r="S112" s="123">
        <f t="shared" si="13"/>
        <v>0</v>
      </c>
      <c r="T112" s="28" t="s">
        <v>537</v>
      </c>
      <c r="U112" s="68" t="s">
        <v>249</v>
      </c>
      <c r="V112" s="68" t="s">
        <v>448</v>
      </c>
      <c r="W112" s="14" t="s">
        <v>127</v>
      </c>
      <c r="X112" s="95" t="s">
        <v>378</v>
      </c>
      <c r="Y112" s="14" t="s">
        <v>127</v>
      </c>
      <c r="Z112" s="95" t="s">
        <v>378</v>
      </c>
      <c r="AA112" s="34" t="s">
        <v>127</v>
      </c>
      <c r="AB112" s="95" t="s">
        <v>378</v>
      </c>
      <c r="AC112" s="14" t="s">
        <v>156</v>
      </c>
      <c r="AD112" s="95" t="s">
        <v>378</v>
      </c>
      <c r="AE112" s="14" t="s">
        <v>156</v>
      </c>
      <c r="AF112" s="95" t="s">
        <v>378</v>
      </c>
      <c r="AG112" s="14" t="s">
        <v>162</v>
      </c>
      <c r="AH112" s="150" t="s">
        <v>162</v>
      </c>
      <c r="AI112" s="161"/>
    </row>
    <row r="113" spans="1:35" ht="131.25" customHeight="1" x14ac:dyDescent="0.2">
      <c r="A113" s="10">
        <v>107</v>
      </c>
      <c r="B113" s="53" t="s">
        <v>99</v>
      </c>
      <c r="C113" s="52" t="s">
        <v>112</v>
      </c>
      <c r="D113" s="39" t="s">
        <v>7</v>
      </c>
      <c r="E113" s="37" t="s">
        <v>2</v>
      </c>
      <c r="F113" s="39" t="s">
        <v>5</v>
      </c>
      <c r="G113" s="119">
        <f t="shared" si="7"/>
        <v>4232693</v>
      </c>
      <c r="H113" s="119">
        <f t="shared" si="8"/>
        <v>3597789</v>
      </c>
      <c r="I113" s="126">
        <v>0</v>
      </c>
      <c r="J113" s="126">
        <v>0</v>
      </c>
      <c r="K113" s="126">
        <v>3597789</v>
      </c>
      <c r="L113" s="121">
        <f t="shared" si="10"/>
        <v>0.84999998818718958</v>
      </c>
      <c r="M113" s="120">
        <f t="shared" si="9"/>
        <v>634904</v>
      </c>
      <c r="N113" s="126">
        <v>634904</v>
      </c>
      <c r="O113" s="121">
        <f t="shared" si="11"/>
        <v>0.15000001181281042</v>
      </c>
      <c r="P113" s="126">
        <v>0</v>
      </c>
      <c r="Q113" s="121">
        <f t="shared" si="12"/>
        <v>0</v>
      </c>
      <c r="R113" s="126">
        <v>0</v>
      </c>
      <c r="S113" s="121">
        <f t="shared" si="13"/>
        <v>0</v>
      </c>
      <c r="T113" s="18" t="s">
        <v>537</v>
      </c>
      <c r="U113" s="64" t="s">
        <v>249</v>
      </c>
      <c r="V113" s="103" t="s">
        <v>448</v>
      </c>
      <c r="W113" s="40" t="s">
        <v>127</v>
      </c>
      <c r="X113" s="95" t="s">
        <v>378</v>
      </c>
      <c r="Y113" s="40" t="s">
        <v>127</v>
      </c>
      <c r="Z113" s="95" t="s">
        <v>378</v>
      </c>
      <c r="AA113" s="15" t="s">
        <v>127</v>
      </c>
      <c r="AB113" s="95" t="s">
        <v>378</v>
      </c>
      <c r="AC113" s="15" t="s">
        <v>161</v>
      </c>
      <c r="AD113" s="95" t="s">
        <v>378</v>
      </c>
      <c r="AE113" s="40" t="s">
        <v>161</v>
      </c>
      <c r="AF113" s="95" t="s">
        <v>378</v>
      </c>
      <c r="AG113" s="15" t="s">
        <v>162</v>
      </c>
      <c r="AH113" s="154" t="s">
        <v>162</v>
      </c>
    </row>
    <row r="114" spans="1:35" s="36" customFormat="1" ht="34.5" customHeight="1" x14ac:dyDescent="0.2">
      <c r="A114" s="10">
        <v>108</v>
      </c>
      <c r="B114" s="32" t="s">
        <v>146</v>
      </c>
      <c r="C114" s="50" t="s">
        <v>309</v>
      </c>
      <c r="D114" s="33" t="s">
        <v>7</v>
      </c>
      <c r="E114" s="35" t="s">
        <v>18</v>
      </c>
      <c r="F114" s="33" t="s">
        <v>5</v>
      </c>
      <c r="G114" s="122">
        <f t="shared" si="7"/>
        <v>1252127</v>
      </c>
      <c r="H114" s="122">
        <f t="shared" si="8"/>
        <v>1064308</v>
      </c>
      <c r="I114" s="125">
        <v>0</v>
      </c>
      <c r="J114" s="125">
        <v>0</v>
      </c>
      <c r="K114" s="125">
        <v>1064308</v>
      </c>
      <c r="L114" s="123">
        <f t="shared" si="10"/>
        <v>0.85000003993205164</v>
      </c>
      <c r="M114" s="122">
        <f t="shared" si="9"/>
        <v>187819</v>
      </c>
      <c r="N114" s="125">
        <v>187819</v>
      </c>
      <c r="O114" s="123">
        <f t="shared" si="11"/>
        <v>0.14999996006794838</v>
      </c>
      <c r="P114" s="125">
        <v>0</v>
      </c>
      <c r="Q114" s="123">
        <f t="shared" si="12"/>
        <v>0</v>
      </c>
      <c r="R114" s="125">
        <v>0</v>
      </c>
      <c r="S114" s="123">
        <f t="shared" si="13"/>
        <v>0</v>
      </c>
      <c r="T114" s="31" t="s">
        <v>132</v>
      </c>
      <c r="U114" s="31" t="s">
        <v>132</v>
      </c>
      <c r="V114" s="31" t="s">
        <v>132</v>
      </c>
      <c r="W114" s="34" t="s">
        <v>244</v>
      </c>
      <c r="X114" s="94" t="s">
        <v>432</v>
      </c>
      <c r="Y114" s="34" t="s">
        <v>244</v>
      </c>
      <c r="Z114" s="94" t="s">
        <v>432</v>
      </c>
      <c r="AA114" s="14" t="s">
        <v>230</v>
      </c>
      <c r="AB114" s="94" t="s">
        <v>425</v>
      </c>
      <c r="AC114" s="14" t="s">
        <v>381</v>
      </c>
      <c r="AD114" s="94" t="s">
        <v>487</v>
      </c>
      <c r="AE114" s="14" t="s">
        <v>232</v>
      </c>
      <c r="AF114" s="94" t="s">
        <v>468</v>
      </c>
      <c r="AG114" s="14" t="s">
        <v>246</v>
      </c>
      <c r="AH114" s="150" t="s">
        <v>247</v>
      </c>
      <c r="AI114" s="161"/>
    </row>
    <row r="115" spans="1:35" s="36" customFormat="1" ht="60" customHeight="1" x14ac:dyDescent="0.2">
      <c r="A115" s="10">
        <v>109</v>
      </c>
      <c r="B115" s="32" t="s">
        <v>147</v>
      </c>
      <c r="C115" s="50" t="s">
        <v>310</v>
      </c>
      <c r="D115" s="33" t="s">
        <v>7</v>
      </c>
      <c r="E115" s="35" t="s">
        <v>18</v>
      </c>
      <c r="F115" s="33" t="s">
        <v>5</v>
      </c>
      <c r="G115" s="122">
        <f t="shared" si="7"/>
        <v>1323271</v>
      </c>
      <c r="H115" s="122">
        <f t="shared" si="8"/>
        <v>1124780</v>
      </c>
      <c r="I115" s="125">
        <v>0</v>
      </c>
      <c r="J115" s="125">
        <v>0</v>
      </c>
      <c r="K115" s="125">
        <v>1124780</v>
      </c>
      <c r="L115" s="123">
        <f t="shared" si="10"/>
        <v>0.84999973550391417</v>
      </c>
      <c r="M115" s="122">
        <f t="shared" si="9"/>
        <v>198491</v>
      </c>
      <c r="N115" s="125">
        <v>198491</v>
      </c>
      <c r="O115" s="123">
        <f t="shared" si="11"/>
        <v>0.15000026449608583</v>
      </c>
      <c r="P115" s="125">
        <v>0</v>
      </c>
      <c r="Q115" s="123">
        <f t="shared" si="12"/>
        <v>0</v>
      </c>
      <c r="R115" s="125">
        <v>0</v>
      </c>
      <c r="S115" s="123">
        <f t="shared" si="13"/>
        <v>0</v>
      </c>
      <c r="T115" s="31" t="s">
        <v>132</v>
      </c>
      <c r="U115" s="31" t="s">
        <v>132</v>
      </c>
      <c r="V115" s="31" t="s">
        <v>132</v>
      </c>
      <c r="W115" s="14" t="s">
        <v>234</v>
      </c>
      <c r="X115" s="94" t="s">
        <v>433</v>
      </c>
      <c r="Y115" s="14" t="s">
        <v>234</v>
      </c>
      <c r="Z115" s="94" t="s">
        <v>433</v>
      </c>
      <c r="AA115" s="14" t="s">
        <v>234</v>
      </c>
      <c r="AB115" s="94" t="s">
        <v>426</v>
      </c>
      <c r="AC115" s="14" t="s">
        <v>567</v>
      </c>
      <c r="AD115" s="94" t="s">
        <v>487</v>
      </c>
      <c r="AE115" s="14" t="s">
        <v>247</v>
      </c>
      <c r="AF115" s="95" t="s">
        <v>378</v>
      </c>
      <c r="AG115" s="14" t="s">
        <v>127</v>
      </c>
      <c r="AH115" s="151" t="s">
        <v>127</v>
      </c>
      <c r="AI115" s="161"/>
    </row>
    <row r="116" spans="1:35" s="36" customFormat="1" ht="37.5" customHeight="1" x14ac:dyDescent="0.2">
      <c r="A116" s="10">
        <v>110</v>
      </c>
      <c r="B116" s="32" t="s">
        <v>148</v>
      </c>
      <c r="C116" s="50" t="s">
        <v>287</v>
      </c>
      <c r="D116" s="33" t="s">
        <v>7</v>
      </c>
      <c r="E116" s="35" t="s">
        <v>18</v>
      </c>
      <c r="F116" s="33" t="s">
        <v>5</v>
      </c>
      <c r="G116" s="122">
        <f t="shared" si="7"/>
        <v>318054</v>
      </c>
      <c r="H116" s="122">
        <f t="shared" si="8"/>
        <v>270346</v>
      </c>
      <c r="I116" s="125">
        <v>0</v>
      </c>
      <c r="J116" s="125">
        <v>0</v>
      </c>
      <c r="K116" s="125">
        <v>270346</v>
      </c>
      <c r="L116" s="123">
        <f t="shared" si="10"/>
        <v>0.85000031441201807</v>
      </c>
      <c r="M116" s="122">
        <f t="shared" si="9"/>
        <v>47708</v>
      </c>
      <c r="N116" s="125">
        <v>47708</v>
      </c>
      <c r="O116" s="123">
        <f t="shared" si="11"/>
        <v>0.14999968558798191</v>
      </c>
      <c r="P116" s="125">
        <v>0</v>
      </c>
      <c r="Q116" s="123">
        <f t="shared" si="12"/>
        <v>0</v>
      </c>
      <c r="R116" s="125">
        <v>0</v>
      </c>
      <c r="S116" s="123">
        <f t="shared" si="13"/>
        <v>0</v>
      </c>
      <c r="T116" s="31" t="s">
        <v>132</v>
      </c>
      <c r="U116" s="31" t="s">
        <v>132</v>
      </c>
      <c r="V116" s="31" t="s">
        <v>132</v>
      </c>
      <c r="W116" s="34" t="s">
        <v>127</v>
      </c>
      <c r="X116" s="95" t="s">
        <v>378</v>
      </c>
      <c r="Y116" s="34" t="s">
        <v>127</v>
      </c>
      <c r="Z116" s="95" t="s">
        <v>378</v>
      </c>
      <c r="AA116" s="34" t="s">
        <v>127</v>
      </c>
      <c r="AB116" s="95" t="s">
        <v>378</v>
      </c>
      <c r="AC116" s="14" t="s">
        <v>161</v>
      </c>
      <c r="AD116" s="95" t="s">
        <v>378</v>
      </c>
      <c r="AE116" s="14" t="s">
        <v>161</v>
      </c>
      <c r="AF116" s="95" t="s">
        <v>378</v>
      </c>
      <c r="AG116" s="14" t="s">
        <v>162</v>
      </c>
      <c r="AH116" s="150" t="s">
        <v>162</v>
      </c>
      <c r="AI116" s="161"/>
    </row>
    <row r="117" spans="1:35" s="36" customFormat="1" ht="40.5" customHeight="1" x14ac:dyDescent="0.2">
      <c r="A117" s="10">
        <v>111</v>
      </c>
      <c r="B117" s="32" t="s">
        <v>280</v>
      </c>
      <c r="C117" s="50" t="s">
        <v>226</v>
      </c>
      <c r="D117" s="33" t="s">
        <v>7</v>
      </c>
      <c r="E117" s="35" t="s">
        <v>18</v>
      </c>
      <c r="F117" s="33" t="s">
        <v>5</v>
      </c>
      <c r="G117" s="122">
        <f t="shared" si="7"/>
        <v>6813045</v>
      </c>
      <c r="H117" s="122">
        <f t="shared" si="8"/>
        <v>5791088</v>
      </c>
      <c r="I117" s="125">
        <v>0</v>
      </c>
      <c r="J117" s="125">
        <v>0</v>
      </c>
      <c r="K117" s="125">
        <v>5791088</v>
      </c>
      <c r="L117" s="123">
        <f t="shared" si="10"/>
        <v>0.84999996330568783</v>
      </c>
      <c r="M117" s="122">
        <f t="shared" si="9"/>
        <v>1021957</v>
      </c>
      <c r="N117" s="125">
        <v>1021957</v>
      </c>
      <c r="O117" s="123">
        <f t="shared" si="11"/>
        <v>0.15000003669431217</v>
      </c>
      <c r="P117" s="125">
        <v>0</v>
      </c>
      <c r="Q117" s="123">
        <f t="shared" si="12"/>
        <v>0</v>
      </c>
      <c r="R117" s="125">
        <v>0</v>
      </c>
      <c r="S117" s="123">
        <f t="shared" si="13"/>
        <v>0</v>
      </c>
      <c r="T117" s="31" t="s">
        <v>132</v>
      </c>
      <c r="U117" s="31" t="s">
        <v>132</v>
      </c>
      <c r="V117" s="31" t="s">
        <v>132</v>
      </c>
      <c r="W117" s="14" t="s">
        <v>247</v>
      </c>
      <c r="X117" s="94" t="s">
        <v>574</v>
      </c>
      <c r="Y117" s="14" t="s">
        <v>247</v>
      </c>
      <c r="Z117" s="94" t="s">
        <v>574</v>
      </c>
      <c r="AA117" s="14" t="s">
        <v>247</v>
      </c>
      <c r="AB117" s="95" t="s">
        <v>378</v>
      </c>
      <c r="AC117" s="14" t="s">
        <v>156</v>
      </c>
      <c r="AD117" s="95" t="s">
        <v>378</v>
      </c>
      <c r="AE117" s="34" t="s">
        <v>156</v>
      </c>
      <c r="AF117" s="95" t="s">
        <v>378</v>
      </c>
      <c r="AG117" s="14" t="s">
        <v>161</v>
      </c>
      <c r="AH117" s="151" t="s">
        <v>161</v>
      </c>
      <c r="AI117" s="161"/>
    </row>
    <row r="118" spans="1:35" ht="40.5" customHeight="1" x14ac:dyDescent="0.2">
      <c r="A118" s="10">
        <v>112</v>
      </c>
      <c r="B118" s="38" t="s">
        <v>26</v>
      </c>
      <c r="C118" s="48" t="s">
        <v>227</v>
      </c>
      <c r="D118" s="39" t="s">
        <v>7</v>
      </c>
      <c r="E118" s="37" t="s">
        <v>18</v>
      </c>
      <c r="F118" s="39" t="s">
        <v>5</v>
      </c>
      <c r="G118" s="119">
        <f t="shared" si="7"/>
        <v>8526615</v>
      </c>
      <c r="H118" s="119">
        <f t="shared" si="8"/>
        <v>7247622</v>
      </c>
      <c r="I118" s="126">
        <v>0</v>
      </c>
      <c r="J118" s="126">
        <v>0</v>
      </c>
      <c r="K118" s="126">
        <v>7247622</v>
      </c>
      <c r="L118" s="121">
        <f t="shared" si="10"/>
        <v>0.84999991204012382</v>
      </c>
      <c r="M118" s="120">
        <f t="shared" si="9"/>
        <v>1278993</v>
      </c>
      <c r="N118" s="126">
        <v>1278993</v>
      </c>
      <c r="O118" s="121">
        <f t="shared" si="11"/>
        <v>0.15000008795987621</v>
      </c>
      <c r="P118" s="126">
        <v>0</v>
      </c>
      <c r="Q118" s="121">
        <f t="shared" si="12"/>
        <v>0</v>
      </c>
      <c r="R118" s="126">
        <v>0</v>
      </c>
      <c r="S118" s="121">
        <f t="shared" si="13"/>
        <v>0</v>
      </c>
      <c r="T118" s="41" t="s">
        <v>132</v>
      </c>
      <c r="U118" s="41" t="s">
        <v>132</v>
      </c>
      <c r="V118" s="41" t="s">
        <v>132</v>
      </c>
      <c r="W118" s="40" t="s">
        <v>133</v>
      </c>
      <c r="X118" s="94" t="s">
        <v>434</v>
      </c>
      <c r="Y118" s="40" t="s">
        <v>133</v>
      </c>
      <c r="Z118" s="94" t="s">
        <v>434</v>
      </c>
      <c r="AA118" s="40" t="s">
        <v>133</v>
      </c>
      <c r="AB118" s="94" t="s">
        <v>427</v>
      </c>
      <c r="AC118" s="15" t="s">
        <v>323</v>
      </c>
      <c r="AD118" s="94" t="s">
        <v>487</v>
      </c>
      <c r="AE118" s="15" t="s">
        <v>231</v>
      </c>
      <c r="AF118" s="94" t="s">
        <v>554</v>
      </c>
      <c r="AG118" s="15" t="s">
        <v>234</v>
      </c>
      <c r="AH118" s="149" t="s">
        <v>232</v>
      </c>
    </row>
    <row r="119" spans="1:35" ht="40.5" customHeight="1" x14ac:dyDescent="0.2">
      <c r="A119" s="10">
        <v>113</v>
      </c>
      <c r="B119" s="38" t="s">
        <v>145</v>
      </c>
      <c r="C119" s="48" t="s">
        <v>318</v>
      </c>
      <c r="D119" s="39" t="s">
        <v>7</v>
      </c>
      <c r="E119" s="37" t="s">
        <v>18</v>
      </c>
      <c r="F119" s="39" t="s">
        <v>5</v>
      </c>
      <c r="G119" s="119">
        <f t="shared" si="7"/>
        <v>1079960</v>
      </c>
      <c r="H119" s="119">
        <f t="shared" si="8"/>
        <v>917966</v>
      </c>
      <c r="I119" s="126">
        <v>0</v>
      </c>
      <c r="J119" s="126">
        <v>0</v>
      </c>
      <c r="K119" s="126">
        <v>917966</v>
      </c>
      <c r="L119" s="121">
        <f t="shared" si="10"/>
        <v>0.85</v>
      </c>
      <c r="M119" s="120">
        <f t="shared" si="9"/>
        <v>161994</v>
      </c>
      <c r="N119" s="126">
        <v>161994</v>
      </c>
      <c r="O119" s="121">
        <f t="shared" si="11"/>
        <v>0.15</v>
      </c>
      <c r="P119" s="126">
        <v>0</v>
      </c>
      <c r="Q119" s="121">
        <f t="shared" si="12"/>
        <v>0</v>
      </c>
      <c r="R119" s="126">
        <v>0</v>
      </c>
      <c r="S119" s="121">
        <f t="shared" si="13"/>
        <v>0</v>
      </c>
      <c r="T119" s="41" t="s">
        <v>132</v>
      </c>
      <c r="U119" s="41" t="s">
        <v>132</v>
      </c>
      <c r="V119" s="41" t="s">
        <v>132</v>
      </c>
      <c r="W119" s="40" t="s">
        <v>230</v>
      </c>
      <c r="X119" s="94" t="s">
        <v>435</v>
      </c>
      <c r="Y119" s="40" t="s">
        <v>230</v>
      </c>
      <c r="Z119" s="94" t="s">
        <v>435</v>
      </c>
      <c r="AA119" s="40" t="s">
        <v>230</v>
      </c>
      <c r="AB119" s="94" t="s">
        <v>428</v>
      </c>
      <c r="AC119" s="15" t="s">
        <v>382</v>
      </c>
      <c r="AD119" s="94" t="s">
        <v>487</v>
      </c>
      <c r="AE119" s="15" t="s">
        <v>232</v>
      </c>
      <c r="AF119" s="94" t="s">
        <v>490</v>
      </c>
      <c r="AG119" s="15" t="s">
        <v>246</v>
      </c>
      <c r="AH119" s="149" t="s">
        <v>247</v>
      </c>
    </row>
    <row r="120" spans="1:35" ht="45.75" customHeight="1" x14ac:dyDescent="0.2">
      <c r="A120" s="10">
        <v>114</v>
      </c>
      <c r="B120" s="38" t="s">
        <v>143</v>
      </c>
      <c r="C120" s="48" t="s">
        <v>149</v>
      </c>
      <c r="D120" s="39" t="s">
        <v>7</v>
      </c>
      <c r="E120" s="37" t="s">
        <v>18</v>
      </c>
      <c r="F120" s="39" t="s">
        <v>5</v>
      </c>
      <c r="G120" s="119">
        <f t="shared" si="7"/>
        <v>2347737</v>
      </c>
      <c r="H120" s="119">
        <f t="shared" si="8"/>
        <v>1995577</v>
      </c>
      <c r="I120" s="126">
        <v>0</v>
      </c>
      <c r="J120" s="126">
        <v>0</v>
      </c>
      <c r="K120" s="126">
        <v>1995577</v>
      </c>
      <c r="L120" s="121">
        <f t="shared" si="10"/>
        <v>0.85000023426814841</v>
      </c>
      <c r="M120" s="120">
        <f t="shared" si="9"/>
        <v>352160</v>
      </c>
      <c r="N120" s="126">
        <v>352160</v>
      </c>
      <c r="O120" s="121">
        <f t="shared" si="11"/>
        <v>0.14999976573185156</v>
      </c>
      <c r="P120" s="126">
        <v>0</v>
      </c>
      <c r="Q120" s="121">
        <f t="shared" si="12"/>
        <v>0</v>
      </c>
      <c r="R120" s="126">
        <v>0</v>
      </c>
      <c r="S120" s="121">
        <f t="shared" si="13"/>
        <v>0</v>
      </c>
      <c r="T120" s="41" t="s">
        <v>132</v>
      </c>
      <c r="U120" s="41" t="s">
        <v>132</v>
      </c>
      <c r="V120" s="41" t="s">
        <v>132</v>
      </c>
      <c r="W120" s="40" t="s">
        <v>231</v>
      </c>
      <c r="X120" s="94" t="s">
        <v>391</v>
      </c>
      <c r="Y120" s="40" t="s">
        <v>231</v>
      </c>
      <c r="Z120" s="94" t="s">
        <v>391</v>
      </c>
      <c r="AA120" s="15" t="s">
        <v>246</v>
      </c>
      <c r="AB120" s="94" t="s">
        <v>471</v>
      </c>
      <c r="AC120" s="15" t="s">
        <v>542</v>
      </c>
      <c r="AD120" s="94" t="s">
        <v>487</v>
      </c>
      <c r="AE120" s="15" t="s">
        <v>247</v>
      </c>
      <c r="AF120" s="95" t="s">
        <v>378</v>
      </c>
      <c r="AG120" s="15" t="s">
        <v>127</v>
      </c>
      <c r="AH120" s="154" t="s">
        <v>127</v>
      </c>
    </row>
    <row r="121" spans="1:35" s="36" customFormat="1" ht="52.5" customHeight="1" x14ac:dyDescent="0.2">
      <c r="A121" s="10">
        <v>115</v>
      </c>
      <c r="B121" s="32" t="s">
        <v>150</v>
      </c>
      <c r="C121" s="50" t="s">
        <v>20</v>
      </c>
      <c r="D121" s="33" t="s">
        <v>7</v>
      </c>
      <c r="E121" s="35" t="s">
        <v>18</v>
      </c>
      <c r="F121" s="33" t="s">
        <v>5</v>
      </c>
      <c r="G121" s="122">
        <f t="shared" si="7"/>
        <v>47209260</v>
      </c>
      <c r="H121" s="122">
        <f t="shared" si="8"/>
        <v>40127871</v>
      </c>
      <c r="I121" s="125">
        <v>0</v>
      </c>
      <c r="J121" s="125">
        <v>0</v>
      </c>
      <c r="K121" s="125">
        <v>40127871</v>
      </c>
      <c r="L121" s="123">
        <f t="shared" si="10"/>
        <v>0.85</v>
      </c>
      <c r="M121" s="122">
        <f t="shared" si="9"/>
        <v>7081389</v>
      </c>
      <c r="N121" s="125">
        <v>7081389</v>
      </c>
      <c r="O121" s="123">
        <f t="shared" si="11"/>
        <v>0.15</v>
      </c>
      <c r="P121" s="125">
        <v>0</v>
      </c>
      <c r="Q121" s="123">
        <f t="shared" si="12"/>
        <v>0</v>
      </c>
      <c r="R121" s="125">
        <v>0</v>
      </c>
      <c r="S121" s="123">
        <f t="shared" si="13"/>
        <v>0</v>
      </c>
      <c r="T121" s="31" t="s">
        <v>132</v>
      </c>
      <c r="U121" s="43" t="s">
        <v>271</v>
      </c>
      <c r="V121" s="43" t="s">
        <v>451</v>
      </c>
      <c r="W121" s="34" t="s">
        <v>133</v>
      </c>
      <c r="X121" s="94" t="s">
        <v>436</v>
      </c>
      <c r="Y121" s="34" t="s">
        <v>133</v>
      </c>
      <c r="Z121" s="94" t="s">
        <v>436</v>
      </c>
      <c r="AA121" s="34" t="s">
        <v>133</v>
      </c>
      <c r="AB121" s="94" t="s">
        <v>429</v>
      </c>
      <c r="AC121" s="14" t="s">
        <v>383</v>
      </c>
      <c r="AD121" s="94" t="s">
        <v>487</v>
      </c>
      <c r="AE121" s="14" t="s">
        <v>232</v>
      </c>
      <c r="AF121" s="94" t="s">
        <v>489</v>
      </c>
      <c r="AG121" s="14" t="s">
        <v>246</v>
      </c>
      <c r="AH121" s="151" t="s">
        <v>247</v>
      </c>
      <c r="AI121" s="161"/>
    </row>
    <row r="122" spans="1:35" s="36" customFormat="1" ht="45.75" customHeight="1" x14ac:dyDescent="0.2">
      <c r="A122" s="10">
        <v>116</v>
      </c>
      <c r="B122" s="32" t="s">
        <v>141</v>
      </c>
      <c r="C122" s="50" t="s">
        <v>288</v>
      </c>
      <c r="D122" s="33" t="s">
        <v>7</v>
      </c>
      <c r="E122" s="35" t="s">
        <v>18</v>
      </c>
      <c r="F122" s="33" t="s">
        <v>5</v>
      </c>
      <c r="G122" s="122">
        <f t="shared" si="7"/>
        <v>4727073</v>
      </c>
      <c r="H122" s="122">
        <f t="shared" si="8"/>
        <v>4018012</v>
      </c>
      <c r="I122" s="125">
        <v>0</v>
      </c>
      <c r="J122" s="125">
        <v>0</v>
      </c>
      <c r="K122" s="125">
        <v>4018012</v>
      </c>
      <c r="L122" s="123">
        <f t="shared" si="10"/>
        <v>0.84999998942263</v>
      </c>
      <c r="M122" s="122">
        <f t="shared" si="9"/>
        <v>709061</v>
      </c>
      <c r="N122" s="125">
        <v>709061</v>
      </c>
      <c r="O122" s="123">
        <f t="shared" si="11"/>
        <v>0.15000001057736997</v>
      </c>
      <c r="P122" s="125">
        <v>0</v>
      </c>
      <c r="Q122" s="123">
        <f t="shared" si="12"/>
        <v>0</v>
      </c>
      <c r="R122" s="125">
        <v>0</v>
      </c>
      <c r="S122" s="123">
        <f t="shared" si="13"/>
        <v>0</v>
      </c>
      <c r="T122" s="31" t="s">
        <v>132</v>
      </c>
      <c r="U122" s="31" t="s">
        <v>132</v>
      </c>
      <c r="V122" s="43" t="s">
        <v>584</v>
      </c>
      <c r="W122" s="14" t="s">
        <v>236</v>
      </c>
      <c r="X122" s="94" t="s">
        <v>570</v>
      </c>
      <c r="Y122" s="34" t="s">
        <v>236</v>
      </c>
      <c r="Z122" s="94" t="s">
        <v>570</v>
      </c>
      <c r="AA122" s="34" t="s">
        <v>236</v>
      </c>
      <c r="AB122" s="94" t="s">
        <v>573</v>
      </c>
      <c r="AC122" s="14" t="s">
        <v>156</v>
      </c>
      <c r="AD122" s="95" t="s">
        <v>378</v>
      </c>
      <c r="AE122" s="14" t="s">
        <v>156</v>
      </c>
      <c r="AF122" s="95" t="s">
        <v>378</v>
      </c>
      <c r="AG122" s="14" t="s">
        <v>161</v>
      </c>
      <c r="AH122" s="150" t="s">
        <v>161</v>
      </c>
      <c r="AI122" s="161"/>
    </row>
    <row r="123" spans="1:35" ht="117.75" customHeight="1" x14ac:dyDescent="0.2">
      <c r="A123" s="10">
        <v>117</v>
      </c>
      <c r="B123" s="53" t="s">
        <v>100</v>
      </c>
      <c r="C123" s="52" t="s">
        <v>113</v>
      </c>
      <c r="D123" s="39" t="s">
        <v>7</v>
      </c>
      <c r="E123" s="37" t="s">
        <v>19</v>
      </c>
      <c r="F123" s="39" t="s">
        <v>5</v>
      </c>
      <c r="G123" s="119">
        <f t="shared" si="7"/>
        <v>4352315</v>
      </c>
      <c r="H123" s="119">
        <f t="shared" si="8"/>
        <v>3699467</v>
      </c>
      <c r="I123" s="126">
        <v>0</v>
      </c>
      <c r="J123" s="126">
        <v>0</v>
      </c>
      <c r="K123" s="127">
        <v>3699467</v>
      </c>
      <c r="L123" s="121">
        <f t="shared" si="10"/>
        <v>0.84999982767791393</v>
      </c>
      <c r="M123" s="120">
        <f t="shared" si="9"/>
        <v>652848</v>
      </c>
      <c r="N123" s="126">
        <v>652848</v>
      </c>
      <c r="O123" s="121">
        <f t="shared" si="11"/>
        <v>0.15000017232208607</v>
      </c>
      <c r="P123" s="126">
        <v>0</v>
      </c>
      <c r="Q123" s="121">
        <f t="shared" si="12"/>
        <v>0</v>
      </c>
      <c r="R123" s="126">
        <v>0</v>
      </c>
      <c r="S123" s="121">
        <f t="shared" si="13"/>
        <v>0</v>
      </c>
      <c r="T123" s="18" t="s">
        <v>132</v>
      </c>
      <c r="U123" s="18" t="s">
        <v>132</v>
      </c>
      <c r="V123" s="18" t="s">
        <v>132</v>
      </c>
      <c r="W123" s="40" t="s">
        <v>132</v>
      </c>
      <c r="X123" s="40" t="s">
        <v>132</v>
      </c>
      <c r="Y123" s="40" t="s">
        <v>132</v>
      </c>
      <c r="Z123" s="40" t="s">
        <v>132</v>
      </c>
      <c r="AA123" s="40" t="s">
        <v>152</v>
      </c>
      <c r="AB123" s="94" t="s">
        <v>421</v>
      </c>
      <c r="AC123" s="15" t="s">
        <v>324</v>
      </c>
      <c r="AD123" s="94" t="s">
        <v>487</v>
      </c>
      <c r="AE123" s="45" t="s">
        <v>247</v>
      </c>
      <c r="AF123" s="95" t="s">
        <v>378</v>
      </c>
      <c r="AG123" s="44" t="s">
        <v>456</v>
      </c>
      <c r="AH123" s="148" t="s">
        <v>497</v>
      </c>
    </row>
    <row r="124" spans="1:35" s="36" customFormat="1" ht="39" customHeight="1" x14ac:dyDescent="0.2">
      <c r="A124" s="10">
        <v>118</v>
      </c>
      <c r="B124" s="59" t="s">
        <v>283</v>
      </c>
      <c r="C124" s="51" t="s">
        <v>284</v>
      </c>
      <c r="D124" s="33" t="s">
        <v>7</v>
      </c>
      <c r="E124" s="35" t="s">
        <v>19</v>
      </c>
      <c r="F124" s="33" t="s">
        <v>5</v>
      </c>
      <c r="G124" s="122">
        <f t="shared" si="7"/>
        <v>16692798</v>
      </c>
      <c r="H124" s="122">
        <f t="shared" si="8"/>
        <v>14188878</v>
      </c>
      <c r="I124" s="125">
        <v>0</v>
      </c>
      <c r="J124" s="125">
        <v>0</v>
      </c>
      <c r="K124" s="125">
        <v>14188878</v>
      </c>
      <c r="L124" s="123">
        <f t="shared" si="10"/>
        <v>0.84999998202817761</v>
      </c>
      <c r="M124" s="122">
        <f t="shared" si="9"/>
        <v>2503920</v>
      </c>
      <c r="N124" s="125">
        <v>2503920</v>
      </c>
      <c r="O124" s="123">
        <f t="shared" si="11"/>
        <v>0.15000001797182233</v>
      </c>
      <c r="P124" s="125">
        <v>0</v>
      </c>
      <c r="Q124" s="123">
        <f t="shared" si="12"/>
        <v>0</v>
      </c>
      <c r="R124" s="125">
        <v>0</v>
      </c>
      <c r="S124" s="123">
        <f t="shared" si="13"/>
        <v>0</v>
      </c>
      <c r="T124" s="28" t="s">
        <v>132</v>
      </c>
      <c r="U124" s="28" t="s">
        <v>132</v>
      </c>
      <c r="V124" s="28" t="s">
        <v>132</v>
      </c>
      <c r="W124" s="14" t="s">
        <v>236</v>
      </c>
      <c r="X124" s="94" t="s">
        <v>574</v>
      </c>
      <c r="Y124" s="14" t="s">
        <v>236</v>
      </c>
      <c r="Z124" s="94" t="s">
        <v>574</v>
      </c>
      <c r="AA124" s="14" t="s">
        <v>247</v>
      </c>
      <c r="AB124" s="94" t="s">
        <v>578</v>
      </c>
      <c r="AC124" s="14" t="s">
        <v>127</v>
      </c>
      <c r="AD124" s="95" t="s">
        <v>378</v>
      </c>
      <c r="AE124" s="14" t="s">
        <v>127</v>
      </c>
      <c r="AF124" s="95" t="s">
        <v>378</v>
      </c>
      <c r="AG124" s="14" t="s">
        <v>127</v>
      </c>
      <c r="AH124" s="150" t="s">
        <v>156</v>
      </c>
      <c r="AI124" s="161"/>
    </row>
    <row r="125" spans="1:35" s="36" customFormat="1" ht="39" customHeight="1" x14ac:dyDescent="0.2">
      <c r="A125" s="10">
        <v>119</v>
      </c>
      <c r="B125" s="59" t="s">
        <v>285</v>
      </c>
      <c r="C125" s="51" t="s">
        <v>286</v>
      </c>
      <c r="D125" s="33" t="s">
        <v>163</v>
      </c>
      <c r="E125" s="35" t="s">
        <v>19</v>
      </c>
      <c r="F125" s="33" t="s">
        <v>5</v>
      </c>
      <c r="G125" s="122">
        <f t="shared" si="7"/>
        <v>38949860</v>
      </c>
      <c r="H125" s="122">
        <f t="shared" si="8"/>
        <v>33107381</v>
      </c>
      <c r="I125" s="125">
        <v>0</v>
      </c>
      <c r="J125" s="125">
        <v>0</v>
      </c>
      <c r="K125" s="125">
        <v>33107381</v>
      </c>
      <c r="L125" s="123">
        <f t="shared" si="10"/>
        <v>0.85</v>
      </c>
      <c r="M125" s="122">
        <f t="shared" si="9"/>
        <v>5842479</v>
      </c>
      <c r="N125" s="125">
        <v>5842479</v>
      </c>
      <c r="O125" s="123">
        <f t="shared" si="11"/>
        <v>0.15</v>
      </c>
      <c r="P125" s="125">
        <v>0</v>
      </c>
      <c r="Q125" s="123">
        <f t="shared" si="12"/>
        <v>0</v>
      </c>
      <c r="R125" s="125">
        <v>0</v>
      </c>
      <c r="S125" s="123">
        <f t="shared" si="13"/>
        <v>0</v>
      </c>
      <c r="T125" s="28" t="s">
        <v>132</v>
      </c>
      <c r="U125" s="28" t="s">
        <v>132</v>
      </c>
      <c r="V125" s="28" t="s">
        <v>132</v>
      </c>
      <c r="W125" s="14" t="s">
        <v>236</v>
      </c>
      <c r="X125" s="94" t="s">
        <v>574</v>
      </c>
      <c r="Y125" s="14" t="s">
        <v>236</v>
      </c>
      <c r="Z125" s="94" t="s">
        <v>574</v>
      </c>
      <c r="AA125" s="14" t="s">
        <v>247</v>
      </c>
      <c r="AB125" s="94" t="s">
        <v>578</v>
      </c>
      <c r="AC125" s="14" t="s">
        <v>127</v>
      </c>
      <c r="AD125" s="95" t="s">
        <v>378</v>
      </c>
      <c r="AE125" s="34" t="s">
        <v>127</v>
      </c>
      <c r="AF125" s="95" t="s">
        <v>378</v>
      </c>
      <c r="AG125" s="34" t="s">
        <v>127</v>
      </c>
      <c r="AH125" s="150" t="s">
        <v>156</v>
      </c>
      <c r="AI125" s="161"/>
    </row>
    <row r="126" spans="1:35" ht="66" customHeight="1" x14ac:dyDescent="0.2">
      <c r="A126" s="10">
        <v>120</v>
      </c>
      <c r="B126" s="53" t="s">
        <v>101</v>
      </c>
      <c r="C126" s="52" t="s">
        <v>123</v>
      </c>
      <c r="D126" s="39" t="s">
        <v>7</v>
      </c>
      <c r="E126" s="37" t="s">
        <v>19</v>
      </c>
      <c r="F126" s="39" t="s">
        <v>5</v>
      </c>
      <c r="G126" s="119">
        <f t="shared" si="7"/>
        <v>9960103</v>
      </c>
      <c r="H126" s="119">
        <f t="shared" si="8"/>
        <v>8466087</v>
      </c>
      <c r="I126" s="126">
        <v>0</v>
      </c>
      <c r="J126" s="126">
        <v>0</v>
      </c>
      <c r="K126" s="126">
        <v>8466087</v>
      </c>
      <c r="L126" s="121">
        <f t="shared" si="10"/>
        <v>0.84999994477968754</v>
      </c>
      <c r="M126" s="120">
        <f t="shared" si="9"/>
        <v>1494016</v>
      </c>
      <c r="N126" s="126">
        <v>1494016</v>
      </c>
      <c r="O126" s="121">
        <f t="shared" si="11"/>
        <v>0.15000005522031248</v>
      </c>
      <c r="P126" s="126">
        <v>0</v>
      </c>
      <c r="Q126" s="121">
        <f t="shared" si="12"/>
        <v>0</v>
      </c>
      <c r="R126" s="126">
        <v>0</v>
      </c>
      <c r="S126" s="121">
        <f t="shared" si="13"/>
        <v>0</v>
      </c>
      <c r="T126" s="18" t="s">
        <v>538</v>
      </c>
      <c r="U126" s="67" t="s">
        <v>238</v>
      </c>
      <c r="V126" s="18" t="s">
        <v>378</v>
      </c>
      <c r="W126" s="40" t="s">
        <v>236</v>
      </c>
      <c r="X126" s="96" t="s">
        <v>379</v>
      </c>
      <c r="Y126" s="40" t="s">
        <v>236</v>
      </c>
      <c r="Z126" s="96" t="s">
        <v>379</v>
      </c>
      <c r="AA126" s="15" t="s">
        <v>247</v>
      </c>
      <c r="AB126" s="95" t="s">
        <v>378</v>
      </c>
      <c r="AC126" s="15" t="s">
        <v>156</v>
      </c>
      <c r="AD126" s="95" t="s">
        <v>378</v>
      </c>
      <c r="AE126" s="40" t="s">
        <v>156</v>
      </c>
      <c r="AF126" s="95" t="s">
        <v>378</v>
      </c>
      <c r="AG126" s="45" t="s">
        <v>161</v>
      </c>
      <c r="AH126" s="148" t="s">
        <v>161</v>
      </c>
    </row>
    <row r="127" spans="1:35" s="36" customFormat="1" ht="34.5" customHeight="1" x14ac:dyDescent="0.2">
      <c r="A127" s="10">
        <v>121</v>
      </c>
      <c r="B127" s="49" t="s">
        <v>102</v>
      </c>
      <c r="C127" s="51" t="s">
        <v>124</v>
      </c>
      <c r="D127" s="33" t="s">
        <v>7</v>
      </c>
      <c r="E127" s="35" t="s">
        <v>19</v>
      </c>
      <c r="F127" s="33" t="s">
        <v>5</v>
      </c>
      <c r="G127" s="122">
        <f t="shared" si="7"/>
        <v>22765950</v>
      </c>
      <c r="H127" s="122">
        <f t="shared" si="8"/>
        <v>19351057</v>
      </c>
      <c r="I127" s="125">
        <v>0</v>
      </c>
      <c r="J127" s="125">
        <v>0</v>
      </c>
      <c r="K127" s="125">
        <v>19351057</v>
      </c>
      <c r="L127" s="123">
        <f t="shared" si="10"/>
        <v>0.84999997803737604</v>
      </c>
      <c r="M127" s="122">
        <f t="shared" si="9"/>
        <v>3414893</v>
      </c>
      <c r="N127" s="125">
        <v>3414893</v>
      </c>
      <c r="O127" s="123">
        <f t="shared" si="11"/>
        <v>0.15000002196262402</v>
      </c>
      <c r="P127" s="125">
        <v>0</v>
      </c>
      <c r="Q127" s="123">
        <f t="shared" si="12"/>
        <v>0</v>
      </c>
      <c r="R127" s="125">
        <v>0</v>
      </c>
      <c r="S127" s="123">
        <f t="shared" si="13"/>
        <v>0</v>
      </c>
      <c r="T127" s="28" t="s">
        <v>538</v>
      </c>
      <c r="U127" s="71" t="s">
        <v>238</v>
      </c>
      <c r="V127" s="28" t="s">
        <v>378</v>
      </c>
      <c r="W127" s="14" t="s">
        <v>236</v>
      </c>
      <c r="X127" s="96" t="s">
        <v>379</v>
      </c>
      <c r="Y127" s="14" t="s">
        <v>236</v>
      </c>
      <c r="Z127" s="96" t="s">
        <v>379</v>
      </c>
      <c r="AA127" s="14" t="s">
        <v>247</v>
      </c>
      <c r="AB127" s="95" t="s">
        <v>378</v>
      </c>
      <c r="AC127" s="14" t="s">
        <v>127</v>
      </c>
      <c r="AD127" s="95" t="s">
        <v>378</v>
      </c>
      <c r="AE127" s="34" t="s">
        <v>127</v>
      </c>
      <c r="AF127" s="95" t="s">
        <v>378</v>
      </c>
      <c r="AG127" s="14" t="s">
        <v>156</v>
      </c>
      <c r="AH127" s="150" t="s">
        <v>156</v>
      </c>
      <c r="AI127" s="161"/>
    </row>
    <row r="128" spans="1:35" ht="70.5" customHeight="1" x14ac:dyDescent="0.2">
      <c r="A128" s="10">
        <v>122</v>
      </c>
      <c r="B128" s="38" t="s">
        <v>27</v>
      </c>
      <c r="C128" s="48" t="s">
        <v>24</v>
      </c>
      <c r="D128" s="39" t="s">
        <v>7</v>
      </c>
      <c r="E128" s="37" t="s">
        <v>18</v>
      </c>
      <c r="F128" s="39" t="s">
        <v>4</v>
      </c>
      <c r="G128" s="119">
        <f t="shared" si="7"/>
        <v>44441977</v>
      </c>
      <c r="H128" s="119">
        <f t="shared" si="8"/>
        <v>37775681</v>
      </c>
      <c r="I128" s="126">
        <v>0</v>
      </c>
      <c r="J128" s="126">
        <v>37775681</v>
      </c>
      <c r="K128" s="126">
        <v>0</v>
      </c>
      <c r="L128" s="121">
        <f t="shared" si="10"/>
        <v>0.85000001237568712</v>
      </c>
      <c r="M128" s="120">
        <f t="shared" si="9"/>
        <v>6666296</v>
      </c>
      <c r="N128" s="126">
        <v>4188081</v>
      </c>
      <c r="O128" s="121">
        <f t="shared" si="11"/>
        <v>9.4237054305662413E-2</v>
      </c>
      <c r="P128" s="126">
        <v>2478215</v>
      </c>
      <c r="Q128" s="121">
        <f t="shared" si="12"/>
        <v>5.5762933318650516E-2</v>
      </c>
      <c r="R128" s="126">
        <v>0</v>
      </c>
      <c r="S128" s="121">
        <f t="shared" si="13"/>
        <v>0</v>
      </c>
      <c r="T128" s="18" t="s">
        <v>132</v>
      </c>
      <c r="U128" s="30" t="s">
        <v>270</v>
      </c>
      <c r="V128" s="41" t="s">
        <v>132</v>
      </c>
      <c r="W128" s="40" t="s">
        <v>156</v>
      </c>
      <c r="X128" s="95" t="s">
        <v>378</v>
      </c>
      <c r="Y128" s="40" t="s">
        <v>156</v>
      </c>
      <c r="Z128" s="95" t="s">
        <v>378</v>
      </c>
      <c r="AA128" s="40" t="s">
        <v>156</v>
      </c>
      <c r="AB128" s="95" t="s">
        <v>378</v>
      </c>
      <c r="AC128" s="15" t="s">
        <v>162</v>
      </c>
      <c r="AD128" s="95" t="s">
        <v>378</v>
      </c>
      <c r="AE128" s="40" t="s">
        <v>162</v>
      </c>
      <c r="AF128" s="95" t="s">
        <v>378</v>
      </c>
      <c r="AG128" s="15" t="s">
        <v>155</v>
      </c>
      <c r="AH128" s="154" t="s">
        <v>155</v>
      </c>
    </row>
    <row r="129" spans="1:35" ht="149.25" customHeight="1" x14ac:dyDescent="0.2">
      <c r="A129" s="10">
        <v>123</v>
      </c>
      <c r="B129" s="38" t="s">
        <v>151</v>
      </c>
      <c r="C129" s="48" t="s">
        <v>311</v>
      </c>
      <c r="D129" s="39" t="s">
        <v>7</v>
      </c>
      <c r="E129" s="37" t="s">
        <v>18</v>
      </c>
      <c r="F129" s="39" t="s">
        <v>4</v>
      </c>
      <c r="G129" s="119">
        <f t="shared" si="7"/>
        <v>4077075</v>
      </c>
      <c r="H129" s="119">
        <f t="shared" si="8"/>
        <v>3465513</v>
      </c>
      <c r="I129" s="126">
        <v>0</v>
      </c>
      <c r="J129" s="126">
        <v>3465513</v>
      </c>
      <c r="K129" s="126">
        <v>0</v>
      </c>
      <c r="L129" s="121">
        <f t="shared" si="10"/>
        <v>0.84999981604459074</v>
      </c>
      <c r="M129" s="120">
        <f t="shared" si="9"/>
        <v>611562</v>
      </c>
      <c r="N129" s="126">
        <v>611562</v>
      </c>
      <c r="O129" s="121">
        <f t="shared" si="11"/>
        <v>0.15000018395540921</v>
      </c>
      <c r="P129" s="126">
        <v>0</v>
      </c>
      <c r="Q129" s="121">
        <f t="shared" si="12"/>
        <v>0</v>
      </c>
      <c r="R129" s="126">
        <v>0</v>
      </c>
      <c r="S129" s="121">
        <f t="shared" si="13"/>
        <v>0</v>
      </c>
      <c r="T129" s="18" t="s">
        <v>132</v>
      </c>
      <c r="U129" s="30" t="s">
        <v>275</v>
      </c>
      <c r="V129" s="41" t="s">
        <v>132</v>
      </c>
      <c r="W129" s="15" t="s">
        <v>234</v>
      </c>
      <c r="X129" s="94" t="s">
        <v>433</v>
      </c>
      <c r="Y129" s="15" t="s">
        <v>234</v>
      </c>
      <c r="Z129" s="94" t="s">
        <v>433</v>
      </c>
      <c r="AA129" s="15" t="s">
        <v>234</v>
      </c>
      <c r="AB129" s="94" t="s">
        <v>426</v>
      </c>
      <c r="AC129" s="15" t="s">
        <v>568</v>
      </c>
      <c r="AD129" s="94" t="s">
        <v>487</v>
      </c>
      <c r="AE129" s="15" t="s">
        <v>247</v>
      </c>
      <c r="AF129" s="95" t="s">
        <v>378</v>
      </c>
      <c r="AG129" s="15" t="s">
        <v>127</v>
      </c>
      <c r="AH129" s="154" t="s">
        <v>127</v>
      </c>
    </row>
    <row r="130" spans="1:35" s="36" customFormat="1" ht="69.75" customHeight="1" x14ac:dyDescent="0.2">
      <c r="A130" s="10">
        <v>124</v>
      </c>
      <c r="B130" s="49" t="s">
        <v>103</v>
      </c>
      <c r="C130" s="51" t="s">
        <v>84</v>
      </c>
      <c r="D130" s="33" t="s">
        <v>7</v>
      </c>
      <c r="E130" s="35" t="s">
        <v>19</v>
      </c>
      <c r="F130" s="33" t="s">
        <v>4</v>
      </c>
      <c r="G130" s="122">
        <f t="shared" si="7"/>
        <v>178983828</v>
      </c>
      <c r="H130" s="122">
        <f t="shared" si="8"/>
        <v>152136253</v>
      </c>
      <c r="I130" s="125">
        <v>0</v>
      </c>
      <c r="J130" s="125">
        <v>152136253</v>
      </c>
      <c r="K130" s="125">
        <v>0</v>
      </c>
      <c r="L130" s="123">
        <f t="shared" si="10"/>
        <v>0.84999999553032246</v>
      </c>
      <c r="M130" s="122">
        <f t="shared" si="9"/>
        <v>26847575</v>
      </c>
      <c r="N130" s="125">
        <v>16199965</v>
      </c>
      <c r="O130" s="123">
        <f t="shared" si="11"/>
        <v>9.0510775085221665E-2</v>
      </c>
      <c r="P130" s="125">
        <v>0</v>
      </c>
      <c r="Q130" s="123">
        <f t="shared" si="12"/>
        <v>0</v>
      </c>
      <c r="R130" s="125">
        <v>10647610</v>
      </c>
      <c r="S130" s="123">
        <f t="shared" si="13"/>
        <v>5.9489229384455895E-2</v>
      </c>
      <c r="T130" s="28" t="s">
        <v>538</v>
      </c>
      <c r="U130" s="71" t="s">
        <v>238</v>
      </c>
      <c r="V130" s="28" t="s">
        <v>378</v>
      </c>
      <c r="W130" s="33" t="s">
        <v>127</v>
      </c>
      <c r="X130" s="95" t="s">
        <v>378</v>
      </c>
      <c r="Y130" s="33" t="s">
        <v>127</v>
      </c>
      <c r="Z130" s="95" t="s">
        <v>378</v>
      </c>
      <c r="AA130" s="32" t="s">
        <v>127</v>
      </c>
      <c r="AB130" s="95" t="s">
        <v>378</v>
      </c>
      <c r="AC130" s="14" t="s">
        <v>161</v>
      </c>
      <c r="AD130" s="95" t="s">
        <v>378</v>
      </c>
      <c r="AE130" s="33" t="s">
        <v>161</v>
      </c>
      <c r="AF130" s="95" t="s">
        <v>378</v>
      </c>
      <c r="AG130" s="33" t="s">
        <v>162</v>
      </c>
      <c r="AH130" s="156" t="s">
        <v>162</v>
      </c>
      <c r="AI130" s="161"/>
    </row>
    <row r="131" spans="1:35" ht="47.25" customHeight="1" x14ac:dyDescent="0.2">
      <c r="A131" s="10">
        <v>125</v>
      </c>
      <c r="B131" s="53" t="s">
        <v>131</v>
      </c>
      <c r="C131" s="52" t="s">
        <v>357</v>
      </c>
      <c r="D131" s="39" t="s">
        <v>7</v>
      </c>
      <c r="E131" s="37" t="s">
        <v>13</v>
      </c>
      <c r="F131" s="39" t="s">
        <v>5</v>
      </c>
      <c r="G131" s="119">
        <f t="shared" si="7"/>
        <v>4500000</v>
      </c>
      <c r="H131" s="119">
        <f t="shared" si="8"/>
        <v>3825000</v>
      </c>
      <c r="I131" s="126">
        <v>0</v>
      </c>
      <c r="J131" s="126">
        <v>0</v>
      </c>
      <c r="K131" s="126">
        <v>3825000</v>
      </c>
      <c r="L131" s="121">
        <f t="shared" si="10"/>
        <v>0.85</v>
      </c>
      <c r="M131" s="120">
        <f t="shared" si="9"/>
        <v>675000</v>
      </c>
      <c r="N131" s="126">
        <v>675000</v>
      </c>
      <c r="O131" s="121">
        <f t="shared" si="11"/>
        <v>0.15</v>
      </c>
      <c r="P131" s="126">
        <v>0</v>
      </c>
      <c r="Q131" s="121">
        <f t="shared" si="12"/>
        <v>0</v>
      </c>
      <c r="R131" s="126">
        <v>0</v>
      </c>
      <c r="S131" s="121">
        <f t="shared" si="13"/>
        <v>0</v>
      </c>
      <c r="T131" s="41" t="s">
        <v>132</v>
      </c>
      <c r="U131" s="41" t="s">
        <v>132</v>
      </c>
      <c r="V131" s="41" t="s">
        <v>132</v>
      </c>
      <c r="W131" s="39" t="s">
        <v>132</v>
      </c>
      <c r="X131" s="94" t="s">
        <v>457</v>
      </c>
      <c r="Y131" s="15" t="s">
        <v>245</v>
      </c>
      <c r="Z131" s="94" t="s">
        <v>457</v>
      </c>
      <c r="AA131" s="38" t="s">
        <v>231</v>
      </c>
      <c r="AB131" s="94" t="s">
        <v>483</v>
      </c>
      <c r="AC131" s="15" t="s">
        <v>486</v>
      </c>
      <c r="AD131" s="94" t="s">
        <v>487</v>
      </c>
      <c r="AE131" s="38" t="s">
        <v>236</v>
      </c>
      <c r="AF131" s="94" t="s">
        <v>555</v>
      </c>
      <c r="AG131" s="39" t="s">
        <v>127</v>
      </c>
      <c r="AH131" s="157" t="s">
        <v>233</v>
      </c>
    </row>
    <row r="132" spans="1:35" ht="44.25" customHeight="1" x14ac:dyDescent="0.2">
      <c r="A132" s="10">
        <v>126</v>
      </c>
      <c r="B132" s="53" t="s">
        <v>131</v>
      </c>
      <c r="C132" s="52" t="s">
        <v>358</v>
      </c>
      <c r="D132" s="39" t="s">
        <v>7</v>
      </c>
      <c r="E132" s="37" t="s">
        <v>13</v>
      </c>
      <c r="F132" s="39" t="s">
        <v>5</v>
      </c>
      <c r="G132" s="119">
        <f t="shared" si="7"/>
        <v>13500000</v>
      </c>
      <c r="H132" s="119">
        <f t="shared" si="8"/>
        <v>11475000</v>
      </c>
      <c r="I132" s="126">
        <v>0</v>
      </c>
      <c r="J132" s="126">
        <v>0</v>
      </c>
      <c r="K132" s="126">
        <v>11475000</v>
      </c>
      <c r="L132" s="121">
        <f t="shared" si="10"/>
        <v>0.85</v>
      </c>
      <c r="M132" s="120">
        <f t="shared" si="9"/>
        <v>2025000</v>
      </c>
      <c r="N132" s="126">
        <v>2025000</v>
      </c>
      <c r="O132" s="121">
        <f t="shared" si="11"/>
        <v>0.15</v>
      </c>
      <c r="P132" s="126">
        <v>0</v>
      </c>
      <c r="Q132" s="121">
        <f t="shared" si="12"/>
        <v>0</v>
      </c>
      <c r="R132" s="126">
        <v>0</v>
      </c>
      <c r="S132" s="121">
        <f t="shared" si="13"/>
        <v>0</v>
      </c>
      <c r="T132" s="41" t="s">
        <v>132</v>
      </c>
      <c r="U132" s="41" t="s">
        <v>132</v>
      </c>
      <c r="V132" s="41" t="s">
        <v>132</v>
      </c>
      <c r="W132" s="39" t="s">
        <v>132</v>
      </c>
      <c r="X132" s="95" t="s">
        <v>378</v>
      </c>
      <c r="Y132" s="39" t="s">
        <v>134</v>
      </c>
      <c r="Z132" s="95" t="s">
        <v>378</v>
      </c>
      <c r="AA132" s="39" t="s">
        <v>135</v>
      </c>
      <c r="AB132" s="95" t="s">
        <v>378</v>
      </c>
      <c r="AC132" s="39" t="s">
        <v>136</v>
      </c>
      <c r="AD132" s="95" t="s">
        <v>378</v>
      </c>
      <c r="AE132" s="39" t="s">
        <v>136</v>
      </c>
      <c r="AF132" s="95" t="s">
        <v>378</v>
      </c>
      <c r="AG132" s="39" t="s">
        <v>137</v>
      </c>
      <c r="AH132" s="158" t="s">
        <v>137</v>
      </c>
    </row>
    <row r="133" spans="1:35" s="36" customFormat="1" ht="66.75" customHeight="1" x14ac:dyDescent="0.2">
      <c r="A133" s="10">
        <v>127</v>
      </c>
      <c r="B133" s="49" t="s">
        <v>130</v>
      </c>
      <c r="C133" s="51" t="s">
        <v>359</v>
      </c>
      <c r="D133" s="33" t="s">
        <v>7</v>
      </c>
      <c r="E133" s="35" t="s">
        <v>13</v>
      </c>
      <c r="F133" s="33" t="s">
        <v>5</v>
      </c>
      <c r="G133" s="122">
        <f t="shared" si="7"/>
        <v>2300000</v>
      </c>
      <c r="H133" s="122">
        <f t="shared" si="8"/>
        <v>1955000</v>
      </c>
      <c r="I133" s="125">
        <v>0</v>
      </c>
      <c r="J133" s="125">
        <v>0</v>
      </c>
      <c r="K133" s="125">
        <v>1955000</v>
      </c>
      <c r="L133" s="123">
        <f t="shared" si="10"/>
        <v>0.85</v>
      </c>
      <c r="M133" s="122">
        <f t="shared" si="9"/>
        <v>345000</v>
      </c>
      <c r="N133" s="125">
        <v>345000</v>
      </c>
      <c r="O133" s="123">
        <f t="shared" si="11"/>
        <v>0.15</v>
      </c>
      <c r="P133" s="125">
        <v>0</v>
      </c>
      <c r="Q133" s="123">
        <f t="shared" si="12"/>
        <v>0</v>
      </c>
      <c r="R133" s="125">
        <v>0</v>
      </c>
      <c r="S133" s="123">
        <f t="shared" si="13"/>
        <v>0</v>
      </c>
      <c r="T133" s="33" t="s">
        <v>132</v>
      </c>
      <c r="U133" s="33" t="s">
        <v>132</v>
      </c>
      <c r="V133" s="33" t="s">
        <v>132</v>
      </c>
      <c r="W133" s="33" t="s">
        <v>132</v>
      </c>
      <c r="X133" s="94" t="s">
        <v>457</v>
      </c>
      <c r="Y133" s="14" t="s">
        <v>245</v>
      </c>
      <c r="Z133" s="94" t="s">
        <v>457</v>
      </c>
      <c r="AA133" s="32" t="s">
        <v>231</v>
      </c>
      <c r="AB133" s="94" t="s">
        <v>483</v>
      </c>
      <c r="AC133" s="14" t="s">
        <v>486</v>
      </c>
      <c r="AD133" s="94" t="s">
        <v>487</v>
      </c>
      <c r="AE133" s="32" t="s">
        <v>236</v>
      </c>
      <c r="AF133" s="94" t="s">
        <v>555</v>
      </c>
      <c r="AG133" s="33" t="s">
        <v>127</v>
      </c>
      <c r="AH133" s="159" t="s">
        <v>233</v>
      </c>
      <c r="AI133" s="161"/>
    </row>
    <row r="134" spans="1:35" s="36" customFormat="1" ht="63" customHeight="1" x14ac:dyDescent="0.2">
      <c r="A134" s="10">
        <v>128</v>
      </c>
      <c r="B134" s="49" t="s">
        <v>130</v>
      </c>
      <c r="C134" s="51" t="s">
        <v>360</v>
      </c>
      <c r="D134" s="33" t="s">
        <v>7</v>
      </c>
      <c r="E134" s="35" t="s">
        <v>13</v>
      </c>
      <c r="F134" s="33" t="s">
        <v>5</v>
      </c>
      <c r="G134" s="122">
        <f t="shared" si="7"/>
        <v>4900048</v>
      </c>
      <c r="H134" s="122">
        <f t="shared" si="8"/>
        <v>4165040</v>
      </c>
      <c r="I134" s="125">
        <v>0</v>
      </c>
      <c r="J134" s="125">
        <v>0</v>
      </c>
      <c r="K134" s="125">
        <v>4165040</v>
      </c>
      <c r="L134" s="123">
        <f t="shared" si="10"/>
        <v>0.8499998367362932</v>
      </c>
      <c r="M134" s="122">
        <f t="shared" si="9"/>
        <v>735008</v>
      </c>
      <c r="N134" s="125">
        <v>735008</v>
      </c>
      <c r="O134" s="123">
        <f t="shared" si="11"/>
        <v>0.1500001632637068</v>
      </c>
      <c r="P134" s="125">
        <v>0</v>
      </c>
      <c r="Q134" s="123">
        <f t="shared" si="12"/>
        <v>0</v>
      </c>
      <c r="R134" s="125">
        <v>0</v>
      </c>
      <c r="S134" s="123">
        <f t="shared" si="13"/>
        <v>0</v>
      </c>
      <c r="T134" s="33" t="s">
        <v>132</v>
      </c>
      <c r="U134" s="33" t="s">
        <v>132</v>
      </c>
      <c r="V134" s="33" t="s">
        <v>132</v>
      </c>
      <c r="W134" s="33" t="s">
        <v>132</v>
      </c>
      <c r="X134" s="95" t="s">
        <v>378</v>
      </c>
      <c r="Y134" s="33" t="s">
        <v>134</v>
      </c>
      <c r="Z134" s="95" t="s">
        <v>378</v>
      </c>
      <c r="AA134" s="33" t="s">
        <v>135</v>
      </c>
      <c r="AB134" s="95" t="s">
        <v>378</v>
      </c>
      <c r="AC134" s="33" t="s">
        <v>136</v>
      </c>
      <c r="AD134" s="95" t="s">
        <v>378</v>
      </c>
      <c r="AE134" s="33" t="s">
        <v>136</v>
      </c>
      <c r="AF134" s="95" t="s">
        <v>378</v>
      </c>
      <c r="AG134" s="33" t="s">
        <v>137</v>
      </c>
      <c r="AH134" s="156" t="s">
        <v>137</v>
      </c>
      <c r="AI134" s="161"/>
    </row>
    <row r="135" spans="1:35" ht="61.5" customHeight="1" x14ac:dyDescent="0.2">
      <c r="A135" s="10">
        <v>129</v>
      </c>
      <c r="B135" s="53" t="s">
        <v>129</v>
      </c>
      <c r="C135" s="52" t="s">
        <v>361</v>
      </c>
      <c r="D135" s="39" t="s">
        <v>7</v>
      </c>
      <c r="E135" s="37" t="s">
        <v>13</v>
      </c>
      <c r="F135" s="39" t="s">
        <v>4</v>
      </c>
      <c r="G135" s="119">
        <f t="shared" si="7"/>
        <v>23047384</v>
      </c>
      <c r="H135" s="119">
        <f t="shared" si="8"/>
        <v>19590276</v>
      </c>
      <c r="I135" s="126">
        <v>0</v>
      </c>
      <c r="J135" s="126">
        <v>19590276</v>
      </c>
      <c r="K135" s="126">
        <v>0</v>
      </c>
      <c r="L135" s="121">
        <f t="shared" si="10"/>
        <v>0.84999998264445109</v>
      </c>
      <c r="M135" s="120">
        <f t="shared" si="9"/>
        <v>3457108</v>
      </c>
      <c r="N135" s="126">
        <v>3457108</v>
      </c>
      <c r="O135" s="121">
        <f t="shared" si="11"/>
        <v>0.15000001735554891</v>
      </c>
      <c r="P135" s="126">
        <v>0</v>
      </c>
      <c r="Q135" s="121">
        <f t="shared" si="12"/>
        <v>0</v>
      </c>
      <c r="R135" s="126">
        <v>0</v>
      </c>
      <c r="S135" s="121">
        <f t="shared" si="13"/>
        <v>0</v>
      </c>
      <c r="T135" s="41" t="s">
        <v>132</v>
      </c>
      <c r="U135" s="41" t="s">
        <v>132</v>
      </c>
      <c r="V135" s="41" t="s">
        <v>132</v>
      </c>
      <c r="W135" s="39" t="s">
        <v>132</v>
      </c>
      <c r="X135" s="94" t="s">
        <v>457</v>
      </c>
      <c r="Y135" s="15" t="s">
        <v>245</v>
      </c>
      <c r="Z135" s="94" t="s">
        <v>457</v>
      </c>
      <c r="AA135" s="38" t="s">
        <v>231</v>
      </c>
      <c r="AB135" s="94" t="s">
        <v>483</v>
      </c>
      <c r="AC135" s="38" t="s">
        <v>486</v>
      </c>
      <c r="AD135" s="94" t="s">
        <v>487</v>
      </c>
      <c r="AE135" s="38" t="s">
        <v>236</v>
      </c>
      <c r="AF135" s="94" t="s">
        <v>555</v>
      </c>
      <c r="AG135" s="39" t="s">
        <v>127</v>
      </c>
      <c r="AH135" s="157" t="s">
        <v>233</v>
      </c>
    </row>
    <row r="136" spans="1:35" ht="56.25" customHeight="1" x14ac:dyDescent="0.2">
      <c r="A136" s="10">
        <v>130</v>
      </c>
      <c r="B136" s="53" t="s">
        <v>129</v>
      </c>
      <c r="C136" s="52" t="s">
        <v>362</v>
      </c>
      <c r="D136" s="39" t="s">
        <v>7</v>
      </c>
      <c r="E136" s="37" t="s">
        <v>13</v>
      </c>
      <c r="F136" s="39" t="s">
        <v>4</v>
      </c>
      <c r="G136" s="119">
        <f t="shared" si="7"/>
        <v>23047385</v>
      </c>
      <c r="H136" s="119">
        <f t="shared" si="8"/>
        <v>19590277</v>
      </c>
      <c r="I136" s="126">
        <v>0</v>
      </c>
      <c r="J136" s="126">
        <v>19590277</v>
      </c>
      <c r="K136" s="126">
        <v>0</v>
      </c>
      <c r="L136" s="121">
        <f t="shared" si="10"/>
        <v>0.84999998915278241</v>
      </c>
      <c r="M136" s="120">
        <f t="shared" si="9"/>
        <v>3457108</v>
      </c>
      <c r="N136" s="126">
        <v>3457108</v>
      </c>
      <c r="O136" s="121">
        <f t="shared" si="11"/>
        <v>0.15000001084721759</v>
      </c>
      <c r="P136" s="126">
        <v>0</v>
      </c>
      <c r="Q136" s="121">
        <f t="shared" si="12"/>
        <v>0</v>
      </c>
      <c r="R136" s="126">
        <v>0</v>
      </c>
      <c r="S136" s="121">
        <f t="shared" si="13"/>
        <v>0</v>
      </c>
      <c r="T136" s="41" t="s">
        <v>132</v>
      </c>
      <c r="U136" s="41" t="s">
        <v>132</v>
      </c>
      <c r="V136" s="41" t="s">
        <v>132</v>
      </c>
      <c r="W136" s="39" t="s">
        <v>132</v>
      </c>
      <c r="X136" s="95" t="s">
        <v>378</v>
      </c>
      <c r="Y136" s="39" t="s">
        <v>134</v>
      </c>
      <c r="Z136" s="95" t="s">
        <v>378</v>
      </c>
      <c r="AA136" s="39" t="s">
        <v>135</v>
      </c>
      <c r="AB136" s="95" t="s">
        <v>378</v>
      </c>
      <c r="AC136" s="39" t="s">
        <v>136</v>
      </c>
      <c r="AD136" s="95" t="s">
        <v>378</v>
      </c>
      <c r="AE136" s="39" t="s">
        <v>136</v>
      </c>
      <c r="AF136" s="95" t="s">
        <v>378</v>
      </c>
      <c r="AG136" s="39" t="s">
        <v>137</v>
      </c>
      <c r="AH136" s="158" t="s">
        <v>137</v>
      </c>
    </row>
    <row r="137" spans="1:35" ht="74.25" customHeight="1" x14ac:dyDescent="0.2">
      <c r="A137" s="10">
        <v>131</v>
      </c>
      <c r="B137" s="49" t="s">
        <v>128</v>
      </c>
      <c r="C137" s="60" t="s">
        <v>363</v>
      </c>
      <c r="D137" s="33" t="s">
        <v>7</v>
      </c>
      <c r="E137" s="35" t="s">
        <v>13</v>
      </c>
      <c r="F137" s="33" t="s">
        <v>3</v>
      </c>
      <c r="G137" s="122">
        <f t="shared" ref="G137:G138" si="14">H137+M137</f>
        <v>23950418</v>
      </c>
      <c r="H137" s="122">
        <f t="shared" ref="H137:H138" si="15">I137+J137+K137</f>
        <v>20357855</v>
      </c>
      <c r="I137" s="125">
        <v>20357855</v>
      </c>
      <c r="J137" s="125">
        <v>0</v>
      </c>
      <c r="K137" s="125">
        <v>0</v>
      </c>
      <c r="L137" s="123">
        <f t="shared" si="10"/>
        <v>0.84999998747412253</v>
      </c>
      <c r="M137" s="122">
        <f t="shared" ref="M137:M138" si="16">N137+P137+R137</f>
        <v>3592563</v>
      </c>
      <c r="N137" s="125">
        <v>3592563</v>
      </c>
      <c r="O137" s="123">
        <f t="shared" si="11"/>
        <v>0.15000001252587741</v>
      </c>
      <c r="P137" s="125">
        <v>0</v>
      </c>
      <c r="Q137" s="123">
        <f t="shared" si="12"/>
        <v>0</v>
      </c>
      <c r="R137" s="125">
        <v>0</v>
      </c>
      <c r="S137" s="123">
        <f t="shared" si="13"/>
        <v>0</v>
      </c>
      <c r="T137" s="33" t="s">
        <v>132</v>
      </c>
      <c r="U137" s="33" t="s">
        <v>132</v>
      </c>
      <c r="V137" s="33" t="s">
        <v>132</v>
      </c>
      <c r="W137" s="33" t="s">
        <v>132</v>
      </c>
      <c r="X137" s="94" t="s">
        <v>457</v>
      </c>
      <c r="Y137" s="14" t="s">
        <v>245</v>
      </c>
      <c r="Z137" s="94" t="s">
        <v>457</v>
      </c>
      <c r="AA137" s="32" t="s">
        <v>231</v>
      </c>
      <c r="AB137" s="94" t="s">
        <v>483</v>
      </c>
      <c r="AC137" s="14" t="s">
        <v>486</v>
      </c>
      <c r="AD137" s="94" t="s">
        <v>487</v>
      </c>
      <c r="AE137" s="32" t="s">
        <v>236</v>
      </c>
      <c r="AF137" s="94" t="s">
        <v>555</v>
      </c>
      <c r="AG137" s="33" t="s">
        <v>127</v>
      </c>
      <c r="AH137" s="159" t="s">
        <v>233</v>
      </c>
    </row>
    <row r="138" spans="1:35" s="36" customFormat="1" ht="61.5" customHeight="1" x14ac:dyDescent="0.2">
      <c r="A138" s="10">
        <v>132</v>
      </c>
      <c r="B138" s="49" t="s">
        <v>128</v>
      </c>
      <c r="C138" s="51" t="s">
        <v>364</v>
      </c>
      <c r="D138" s="33" t="s">
        <v>7</v>
      </c>
      <c r="E138" s="35" t="s">
        <v>13</v>
      </c>
      <c r="F138" s="33" t="s">
        <v>3</v>
      </c>
      <c r="G138" s="122">
        <f t="shared" si="14"/>
        <v>23950418</v>
      </c>
      <c r="H138" s="122">
        <f t="shared" si="15"/>
        <v>20357855</v>
      </c>
      <c r="I138" s="125">
        <v>20357855</v>
      </c>
      <c r="J138" s="125">
        <v>0</v>
      </c>
      <c r="K138" s="125">
        <v>0</v>
      </c>
      <c r="L138" s="123">
        <f t="shared" ref="L138" si="17">H138/G138</f>
        <v>0.84999998747412253</v>
      </c>
      <c r="M138" s="122">
        <f t="shared" si="16"/>
        <v>3592563</v>
      </c>
      <c r="N138" s="125">
        <v>3592563</v>
      </c>
      <c r="O138" s="123">
        <f t="shared" ref="O138" si="18">N138/G138</f>
        <v>0.15000001252587741</v>
      </c>
      <c r="P138" s="125">
        <v>0</v>
      </c>
      <c r="Q138" s="123">
        <f t="shared" ref="Q138" si="19">P138/G138</f>
        <v>0</v>
      </c>
      <c r="R138" s="125">
        <v>0</v>
      </c>
      <c r="S138" s="123">
        <f t="shared" ref="S138" si="20">R138/G138</f>
        <v>0</v>
      </c>
      <c r="T138" s="33" t="s">
        <v>132</v>
      </c>
      <c r="U138" s="33" t="s">
        <v>132</v>
      </c>
      <c r="V138" s="33" t="s">
        <v>132</v>
      </c>
      <c r="W138" s="33" t="s">
        <v>132</v>
      </c>
      <c r="X138" s="95" t="s">
        <v>378</v>
      </c>
      <c r="Y138" s="33" t="s">
        <v>134</v>
      </c>
      <c r="Z138" s="95" t="s">
        <v>378</v>
      </c>
      <c r="AA138" s="33" t="s">
        <v>135</v>
      </c>
      <c r="AB138" s="95" t="s">
        <v>378</v>
      </c>
      <c r="AC138" s="33" t="s">
        <v>136</v>
      </c>
      <c r="AD138" s="95" t="s">
        <v>378</v>
      </c>
      <c r="AE138" s="33" t="s">
        <v>136</v>
      </c>
      <c r="AF138" s="95" t="s">
        <v>378</v>
      </c>
      <c r="AG138" s="33" t="s">
        <v>137</v>
      </c>
      <c r="AH138" s="156" t="s">
        <v>137</v>
      </c>
      <c r="AI138" s="161"/>
    </row>
    <row r="139" spans="1:35" ht="27" customHeight="1" x14ac:dyDescent="0.2">
      <c r="B139" s="199" t="s">
        <v>377</v>
      </c>
      <c r="C139" s="199"/>
      <c r="D139" s="199"/>
      <c r="E139" s="199"/>
      <c r="F139" s="199"/>
      <c r="G139" s="199"/>
      <c r="H139" s="199"/>
      <c r="I139" s="199"/>
      <c r="J139" s="199"/>
      <c r="K139" s="199"/>
      <c r="L139" s="199"/>
      <c r="M139" s="199"/>
      <c r="N139" s="199"/>
      <c r="O139" s="199"/>
      <c r="P139" s="199"/>
      <c r="Q139" s="199"/>
      <c r="R139" s="199"/>
      <c r="S139" s="199"/>
      <c r="T139" s="199"/>
      <c r="U139" s="199"/>
      <c r="AF139" s="9"/>
      <c r="AI139" s="166"/>
    </row>
    <row r="140" spans="1:35" ht="16.5" customHeight="1" x14ac:dyDescent="0.2">
      <c r="B140" s="202" t="s">
        <v>443</v>
      </c>
      <c r="C140" s="202"/>
      <c r="D140" s="202"/>
      <c r="E140" s="202"/>
      <c r="F140" s="202"/>
      <c r="G140" s="202"/>
      <c r="H140" s="202"/>
      <c r="I140" s="202"/>
      <c r="J140" s="202"/>
      <c r="K140" s="202"/>
      <c r="L140" s="202"/>
      <c r="M140" s="202"/>
      <c r="N140" s="202"/>
      <c r="O140" s="202"/>
      <c r="P140" s="202"/>
      <c r="Q140" s="202"/>
      <c r="R140" s="202"/>
      <c r="S140" s="202"/>
      <c r="T140" s="202"/>
      <c r="U140" s="202"/>
      <c r="AF140" s="9"/>
      <c r="AI140" s="166"/>
    </row>
    <row r="141" spans="1:35" ht="9" customHeight="1" x14ac:dyDescent="0.2">
      <c r="B141" s="196"/>
      <c r="C141" s="196"/>
      <c r="D141" s="196"/>
      <c r="E141" s="196"/>
      <c r="F141" s="196"/>
      <c r="G141" s="196"/>
      <c r="H141" s="196"/>
      <c r="I141" s="196"/>
      <c r="J141" s="196"/>
      <c r="K141" s="196"/>
      <c r="L141" s="196"/>
      <c r="M141" s="196"/>
      <c r="N141" s="196"/>
      <c r="O141" s="196"/>
      <c r="P141" s="196"/>
      <c r="Q141" s="196"/>
      <c r="R141" s="196"/>
      <c r="S141" s="196"/>
      <c r="T141" s="196"/>
      <c r="U141" s="196"/>
      <c r="AF141" s="9"/>
      <c r="AI141" s="166"/>
    </row>
    <row r="142" spans="1:35" ht="15" customHeight="1" x14ac:dyDescent="0.2">
      <c r="B142" s="94"/>
      <c r="C142" s="9" t="s">
        <v>491</v>
      </c>
      <c r="AF142" s="9"/>
      <c r="AI142" s="166"/>
    </row>
    <row r="143" spans="1:35" ht="15" customHeight="1" x14ac:dyDescent="0.2">
      <c r="B143" s="96"/>
      <c r="C143" s="9" t="s">
        <v>492</v>
      </c>
      <c r="AF143" s="9"/>
      <c r="AI143" s="166"/>
    </row>
    <row r="144" spans="1:35" ht="15" customHeight="1" x14ac:dyDescent="0.2">
      <c r="B144" s="95"/>
      <c r="C144" s="9" t="s">
        <v>493</v>
      </c>
      <c r="AF144" s="9"/>
      <c r="AI144" s="166"/>
    </row>
    <row r="145" spans="2:42" ht="15" customHeight="1" x14ac:dyDescent="0.2">
      <c r="B145" s="113"/>
      <c r="AF145" s="9"/>
      <c r="AI145" s="166"/>
    </row>
    <row r="146" spans="2:42" ht="28.5" customHeight="1" x14ac:dyDescent="0.5">
      <c r="B146" s="74"/>
      <c r="C146" s="75"/>
      <c r="D146" s="2"/>
      <c r="E146" s="2"/>
      <c r="F146" s="2"/>
      <c r="G146" s="2"/>
      <c r="H146" s="2"/>
      <c r="I146" s="2"/>
      <c r="J146" s="2"/>
      <c r="K146" s="2"/>
      <c r="L146" s="2"/>
      <c r="M146" s="2"/>
      <c r="N146" s="2"/>
      <c r="O146" s="2"/>
      <c r="P146" s="2"/>
      <c r="Q146" s="2"/>
      <c r="R146" s="2"/>
      <c r="S146" s="76"/>
      <c r="T146" s="76"/>
      <c r="U146" s="2"/>
      <c r="V146" s="2"/>
      <c r="W146" s="92" t="s">
        <v>387</v>
      </c>
      <c r="X146" s="92"/>
      <c r="Y146" s="77"/>
      <c r="Z146" s="77"/>
      <c r="AA146" s="74"/>
      <c r="AB146" s="74"/>
      <c r="AC146" s="74"/>
      <c r="AD146" s="74"/>
      <c r="AE146" s="78"/>
      <c r="AF146" s="78"/>
      <c r="AG146" s="92" t="s">
        <v>388</v>
      </c>
      <c r="AH146" s="91"/>
      <c r="AI146" s="167"/>
      <c r="AJ146" s="79"/>
      <c r="AK146" s="80"/>
      <c r="AL146" s="80"/>
      <c r="AM146" s="80"/>
      <c r="AN146" s="80"/>
    </row>
    <row r="147" spans="2:42" ht="18.75" customHeight="1" x14ac:dyDescent="0.35">
      <c r="B147" s="87" t="s">
        <v>591</v>
      </c>
      <c r="C147" s="88"/>
      <c r="D147" s="2"/>
      <c r="E147" s="2"/>
      <c r="F147" s="2"/>
      <c r="G147" s="2"/>
      <c r="H147" s="2"/>
      <c r="I147" s="2"/>
      <c r="J147" s="2"/>
      <c r="K147" s="2"/>
      <c r="L147" s="2"/>
      <c r="M147" s="2"/>
      <c r="N147" s="2"/>
      <c r="O147" s="2"/>
      <c r="P147" s="2"/>
      <c r="Q147" s="2"/>
      <c r="R147" s="2"/>
      <c r="S147" s="2"/>
      <c r="T147" s="2"/>
      <c r="U147" s="2"/>
      <c r="V147" s="2"/>
      <c r="W147" s="81"/>
      <c r="X147" s="81"/>
      <c r="Y147" s="82"/>
      <c r="Z147" s="82"/>
      <c r="AA147" s="83"/>
      <c r="AB147" s="83"/>
      <c r="AC147" s="83"/>
      <c r="AD147" s="83"/>
      <c r="AE147" s="89"/>
      <c r="AF147" s="89"/>
      <c r="AG147" s="84"/>
      <c r="AH147" s="84"/>
      <c r="AI147" s="168"/>
      <c r="AJ147" s="84"/>
      <c r="AK147" s="85"/>
      <c r="AL147" s="85"/>
      <c r="AM147" s="85"/>
      <c r="AN147" s="85"/>
      <c r="AO147" s="90"/>
      <c r="AP147" s="85"/>
    </row>
    <row r="148" spans="2:42" ht="19.5" customHeight="1" x14ac:dyDescent="0.35">
      <c r="B148" s="87" t="s">
        <v>498</v>
      </c>
      <c r="C148" s="88"/>
      <c r="D148" s="78"/>
      <c r="E148" s="78"/>
      <c r="F148" s="78"/>
      <c r="G148" s="78"/>
      <c r="H148" s="78"/>
      <c r="I148" s="78"/>
      <c r="J148" s="78"/>
      <c r="K148" s="78"/>
      <c r="L148" s="78"/>
      <c r="M148" s="78"/>
      <c r="N148" s="78"/>
      <c r="O148" s="78"/>
      <c r="P148" s="78"/>
      <c r="Q148" s="78"/>
      <c r="R148" s="78"/>
      <c r="S148" s="78"/>
      <c r="T148" s="78"/>
      <c r="U148" s="78"/>
      <c r="V148" s="78"/>
      <c r="W148" s="78"/>
      <c r="X148" s="78"/>
      <c r="Y148" s="78"/>
      <c r="Z148" s="78"/>
      <c r="AA148" s="85"/>
      <c r="AB148" s="85"/>
      <c r="AC148" s="85"/>
      <c r="AD148" s="85"/>
      <c r="AE148" s="78"/>
      <c r="AF148" s="78"/>
      <c r="AG148" s="78"/>
      <c r="AH148" s="86"/>
      <c r="AI148" s="169"/>
      <c r="AJ148" s="78"/>
      <c r="AK148" s="78"/>
      <c r="AL148" s="78"/>
      <c r="AM148" s="78"/>
      <c r="AN148" s="78"/>
      <c r="AO148" s="86"/>
      <c r="AP148" s="78"/>
    </row>
    <row r="149" spans="2:42" ht="17.25" customHeight="1" x14ac:dyDescent="0.35">
      <c r="B149" s="87" t="s">
        <v>499</v>
      </c>
      <c r="C149" s="88"/>
      <c r="D149" s="78"/>
      <c r="E149" s="78"/>
      <c r="F149" s="78"/>
      <c r="G149" s="78"/>
      <c r="H149" s="78"/>
      <c r="I149" s="78"/>
      <c r="J149" s="78"/>
      <c r="K149" s="78"/>
      <c r="L149" s="78"/>
      <c r="M149" s="78"/>
      <c r="N149" s="78"/>
      <c r="O149" s="78"/>
      <c r="P149" s="78"/>
      <c r="Q149" s="78"/>
      <c r="R149" s="78"/>
      <c r="S149" s="78"/>
      <c r="T149" s="78"/>
      <c r="U149" s="78"/>
      <c r="V149" s="78"/>
      <c r="W149" s="78"/>
      <c r="X149" s="78"/>
      <c r="Y149" s="78"/>
      <c r="Z149" s="78"/>
      <c r="AA149" s="85"/>
      <c r="AB149" s="85"/>
      <c r="AC149" s="85"/>
      <c r="AD149" s="85"/>
      <c r="AE149" s="78"/>
      <c r="AF149" s="78"/>
      <c r="AG149" s="78"/>
      <c r="AH149" s="86"/>
      <c r="AI149" s="169"/>
      <c r="AJ149" s="78"/>
      <c r="AK149" s="78"/>
      <c r="AL149" s="78"/>
      <c r="AM149" s="78"/>
      <c r="AN149" s="78"/>
      <c r="AO149" s="86"/>
      <c r="AP149" s="78"/>
    </row>
    <row r="150" spans="2:42" ht="12.75" x14ac:dyDescent="0.2">
      <c r="S150" s="9"/>
      <c r="T150" s="9"/>
      <c r="U150" s="9"/>
      <c r="V150" s="9"/>
      <c r="AF150" s="9"/>
      <c r="AI150" s="166"/>
    </row>
    <row r="151" spans="2:42" ht="12.75" x14ac:dyDescent="0.2">
      <c r="B151" s="62"/>
      <c r="S151" s="9"/>
      <c r="T151" s="9"/>
      <c r="U151" s="9"/>
      <c r="V151" s="9"/>
      <c r="AF151" s="9"/>
      <c r="AI151" s="166"/>
    </row>
    <row r="152" spans="2:42" ht="12.75" x14ac:dyDescent="0.2">
      <c r="S152" s="9"/>
      <c r="T152" s="9"/>
      <c r="U152" s="9"/>
      <c r="V152" s="9"/>
      <c r="AF152" s="9"/>
      <c r="AI152" s="166"/>
    </row>
    <row r="153" spans="2:42" ht="12.75" collapsed="1" x14ac:dyDescent="0.2">
      <c r="S153" s="9"/>
      <c r="T153" s="9"/>
      <c r="U153" s="9"/>
      <c r="V153" s="9"/>
      <c r="AF153" s="9"/>
      <c r="AI153" s="166"/>
    </row>
    <row r="154" spans="2:42" ht="12.75" hidden="1" outlineLevel="1" x14ac:dyDescent="0.2">
      <c r="D154" s="13"/>
      <c r="S154" s="9"/>
      <c r="T154" s="9"/>
      <c r="U154" s="9"/>
      <c r="V154" s="9"/>
      <c r="AF154" s="9"/>
      <c r="AI154" s="166"/>
    </row>
    <row r="155" spans="2:42" ht="12.75" hidden="1" outlineLevel="1" x14ac:dyDescent="0.2">
      <c r="D155" s="13"/>
      <c r="S155" s="25"/>
      <c r="T155" s="25"/>
      <c r="U155" s="25"/>
      <c r="V155" s="102"/>
      <c r="AF155" s="9"/>
      <c r="AI155" s="166"/>
    </row>
    <row r="156" spans="2:42" ht="12.75" hidden="1" outlineLevel="1" x14ac:dyDescent="0.2">
      <c r="D156" s="13"/>
      <c r="S156" s="25"/>
      <c r="T156" s="25"/>
      <c r="U156" s="25"/>
      <c r="V156" s="102"/>
      <c r="AF156" s="9"/>
      <c r="AI156" s="166"/>
    </row>
    <row r="157" spans="2:42" ht="12.75" hidden="1" outlineLevel="1" x14ac:dyDescent="0.2">
      <c r="D157" s="13"/>
      <c r="S157" s="25"/>
      <c r="T157" s="25"/>
      <c r="U157" s="25"/>
      <c r="V157" s="102"/>
      <c r="AF157" s="9"/>
      <c r="AI157" s="166"/>
    </row>
    <row r="158" spans="2:42" ht="12.75" hidden="1" outlineLevel="1" x14ac:dyDescent="0.2">
      <c r="D158" s="13"/>
      <c r="S158" s="25"/>
      <c r="T158" s="25"/>
      <c r="U158" s="25"/>
      <c r="V158" s="102"/>
      <c r="AF158" s="9"/>
      <c r="AI158" s="166"/>
    </row>
    <row r="159" spans="2:42" ht="12.75" hidden="1" outlineLevel="1" x14ac:dyDescent="0.2">
      <c r="D159" s="13"/>
      <c r="AF159" s="9"/>
      <c r="AI159" s="166"/>
    </row>
    <row r="160" spans="2:42" ht="12.75" hidden="1" outlineLevel="1" x14ac:dyDescent="0.2">
      <c r="D160" s="13"/>
      <c r="AF160" s="9"/>
      <c r="AI160" s="166"/>
    </row>
    <row r="161" spans="4:35" ht="12.75" hidden="1" outlineLevel="1" x14ac:dyDescent="0.2">
      <c r="D161" s="13"/>
      <c r="AF161" s="9"/>
      <c r="AI161" s="166"/>
    </row>
    <row r="162" spans="4:35" ht="12.75" hidden="1" outlineLevel="1" x14ac:dyDescent="0.2">
      <c r="D162" s="13"/>
      <c r="AF162" s="9"/>
      <c r="AI162" s="166"/>
    </row>
    <row r="163" spans="4:35" ht="12.75" hidden="1" outlineLevel="1" x14ac:dyDescent="0.2">
      <c r="D163" s="13"/>
      <c r="AF163" s="9"/>
      <c r="AI163" s="166"/>
    </row>
    <row r="164" spans="4:35" ht="12.75" hidden="1" outlineLevel="1" x14ac:dyDescent="0.2">
      <c r="D164" s="13"/>
      <c r="AF164" s="9"/>
      <c r="AI164" s="166"/>
    </row>
    <row r="165" spans="4:35" ht="12.75" hidden="1" outlineLevel="1" x14ac:dyDescent="0.2">
      <c r="D165" s="13"/>
      <c r="AF165" s="9"/>
      <c r="AI165" s="166"/>
    </row>
    <row r="166" spans="4:35" ht="12.75" hidden="1" outlineLevel="1" x14ac:dyDescent="0.2">
      <c r="D166" s="13"/>
      <c r="AF166" s="9"/>
      <c r="AI166" s="166"/>
    </row>
    <row r="167" spans="4:35" ht="12.75" hidden="1" outlineLevel="1" x14ac:dyDescent="0.2">
      <c r="D167" s="13"/>
      <c r="AF167" s="9"/>
      <c r="AI167" s="166"/>
    </row>
    <row r="168" spans="4:35" ht="12.75" hidden="1" outlineLevel="1" x14ac:dyDescent="0.2">
      <c r="D168" s="13"/>
      <c r="AF168" s="9"/>
      <c r="AI168" s="166"/>
    </row>
    <row r="169" spans="4:35" ht="12.75" hidden="1" outlineLevel="1" x14ac:dyDescent="0.2">
      <c r="D169" s="13"/>
      <c r="AF169" s="9"/>
      <c r="AI169" s="166"/>
    </row>
    <row r="170" spans="4:35" ht="12.75" hidden="1" outlineLevel="1" x14ac:dyDescent="0.2">
      <c r="D170" s="13"/>
      <c r="AF170" s="9"/>
      <c r="AI170" s="166"/>
    </row>
    <row r="171" spans="4:35" ht="12.75" hidden="1" outlineLevel="1" x14ac:dyDescent="0.2">
      <c r="D171" s="13"/>
      <c r="AF171" s="9"/>
      <c r="AI171" s="166"/>
    </row>
    <row r="172" spans="4:35" ht="12.75" hidden="1" outlineLevel="1" x14ac:dyDescent="0.2">
      <c r="D172" s="13"/>
      <c r="AF172" s="9"/>
      <c r="AI172" s="166"/>
    </row>
    <row r="173" spans="4:35" ht="12.75" hidden="1" outlineLevel="1" x14ac:dyDescent="0.2">
      <c r="D173" s="13"/>
      <c r="AF173" s="9"/>
      <c r="AI173" s="166"/>
    </row>
    <row r="174" spans="4:35" ht="12.75" hidden="1" outlineLevel="1" x14ac:dyDescent="0.2">
      <c r="D174" s="13"/>
      <c r="AF174" s="9"/>
      <c r="AI174" s="166"/>
    </row>
    <row r="175" spans="4:35" ht="12.75" hidden="1" outlineLevel="1" x14ac:dyDescent="0.2">
      <c r="D175" s="13"/>
      <c r="AF175" s="9"/>
      <c r="AI175" s="166"/>
    </row>
    <row r="176" spans="4:35" ht="12.75" hidden="1" outlineLevel="1" x14ac:dyDescent="0.2">
      <c r="D176" s="13"/>
      <c r="AF176" s="9"/>
      <c r="AI176" s="166"/>
    </row>
    <row r="177" spans="4:35" ht="12.75" hidden="1" outlineLevel="1" x14ac:dyDescent="0.2">
      <c r="D177" s="13"/>
      <c r="AF177" s="9"/>
      <c r="AI177" s="166"/>
    </row>
    <row r="178" spans="4:35" ht="12.75" hidden="1" outlineLevel="1" x14ac:dyDescent="0.2">
      <c r="D178" s="13"/>
      <c r="AF178" s="9"/>
      <c r="AI178" s="166"/>
    </row>
    <row r="179" spans="4:35" ht="12.75" hidden="1" outlineLevel="1" x14ac:dyDescent="0.2">
      <c r="D179" s="13"/>
      <c r="AF179" s="9"/>
      <c r="AI179" s="166"/>
    </row>
    <row r="180" spans="4:35" ht="12.75" hidden="1" outlineLevel="1" x14ac:dyDescent="0.2">
      <c r="D180" s="13"/>
      <c r="AF180" s="9"/>
      <c r="AI180" s="166"/>
    </row>
    <row r="181" spans="4:35" ht="12.75" hidden="1" outlineLevel="1" x14ac:dyDescent="0.2">
      <c r="D181" s="13"/>
      <c r="AF181" s="9"/>
      <c r="AI181" s="166"/>
    </row>
    <row r="182" spans="4:35" ht="12.75" hidden="1" outlineLevel="1" x14ac:dyDescent="0.2">
      <c r="D182" s="13"/>
      <c r="AF182" s="9"/>
      <c r="AI182" s="166"/>
    </row>
    <row r="183" spans="4:35" ht="12.75" hidden="1" outlineLevel="1" x14ac:dyDescent="0.2">
      <c r="D183" s="10"/>
      <c r="AF183" s="9"/>
      <c r="AI183" s="166"/>
    </row>
    <row r="184" spans="4:35" ht="12.75" hidden="1" outlineLevel="1" x14ac:dyDescent="0.2">
      <c r="AF184" s="9"/>
      <c r="AI184" s="166"/>
    </row>
    <row r="185" spans="4:35" ht="12.75" hidden="1" outlineLevel="1" x14ac:dyDescent="0.2">
      <c r="AF185" s="9"/>
      <c r="AI185" s="166"/>
    </row>
    <row r="186" spans="4:35" ht="12.75" hidden="1" outlineLevel="1" x14ac:dyDescent="0.2">
      <c r="AF186" s="9"/>
      <c r="AI186" s="166"/>
    </row>
    <row r="187" spans="4:35" ht="12.75" x14ac:dyDescent="0.2">
      <c r="AF187" s="9"/>
      <c r="AI187" s="166"/>
    </row>
    <row r="188" spans="4:35" x14ac:dyDescent="0.25">
      <c r="AI188" s="166"/>
    </row>
    <row r="189" spans="4:35" x14ac:dyDescent="0.25">
      <c r="AI189" s="166"/>
    </row>
    <row r="190" spans="4:35" x14ac:dyDescent="0.25">
      <c r="AI190" s="166"/>
    </row>
    <row r="191" spans="4:35" x14ac:dyDescent="0.25">
      <c r="AI191" s="166"/>
    </row>
    <row r="192" spans="4:35" x14ac:dyDescent="0.25">
      <c r="AI192" s="166"/>
    </row>
    <row r="193" spans="35:35" x14ac:dyDescent="0.25">
      <c r="AI193" s="166"/>
    </row>
    <row r="194" spans="35:35" x14ac:dyDescent="0.25">
      <c r="AI194" s="166"/>
    </row>
    <row r="195" spans="35:35" x14ac:dyDescent="0.25">
      <c r="AI195" s="166"/>
    </row>
    <row r="196" spans="35:35" x14ac:dyDescent="0.25">
      <c r="AI196" s="166"/>
    </row>
    <row r="197" spans="35:35" x14ac:dyDescent="0.25">
      <c r="AI197" s="166"/>
    </row>
    <row r="198" spans="35:35" x14ac:dyDescent="0.25">
      <c r="AI198" s="166"/>
    </row>
    <row r="199" spans="35:35" x14ac:dyDescent="0.25">
      <c r="AI199" s="166"/>
    </row>
    <row r="200" spans="35:35" x14ac:dyDescent="0.25">
      <c r="AI200" s="166"/>
    </row>
    <row r="201" spans="35:35" x14ac:dyDescent="0.25">
      <c r="AI201" s="166"/>
    </row>
    <row r="202" spans="35:35" x14ac:dyDescent="0.25">
      <c r="AI202" s="166"/>
    </row>
    <row r="203" spans="35:35" x14ac:dyDescent="0.25">
      <c r="AI203" s="166"/>
    </row>
    <row r="204" spans="35:35" x14ac:dyDescent="0.25">
      <c r="AI204" s="166"/>
    </row>
    <row r="205" spans="35:35" x14ac:dyDescent="0.25">
      <c r="AI205" s="166"/>
    </row>
    <row r="206" spans="35:35" x14ac:dyDescent="0.25">
      <c r="AI206" s="166"/>
    </row>
    <row r="207" spans="35:35" x14ac:dyDescent="0.25">
      <c r="AI207" s="166"/>
    </row>
    <row r="208" spans="35:35" x14ac:dyDescent="0.25">
      <c r="AI208" s="166"/>
    </row>
    <row r="209" spans="35:35" x14ac:dyDescent="0.25">
      <c r="AI209" s="166"/>
    </row>
    <row r="210" spans="35:35" x14ac:dyDescent="0.25">
      <c r="AI210" s="166"/>
    </row>
    <row r="211" spans="35:35" x14ac:dyDescent="0.25">
      <c r="AI211" s="166"/>
    </row>
    <row r="212" spans="35:35" x14ac:dyDescent="0.25">
      <c r="AI212" s="166"/>
    </row>
    <row r="213" spans="35:35" x14ac:dyDescent="0.25">
      <c r="AI213" s="166"/>
    </row>
    <row r="214" spans="35:35" x14ac:dyDescent="0.25">
      <c r="AI214" s="166"/>
    </row>
    <row r="215" spans="35:35" x14ac:dyDescent="0.25">
      <c r="AI215" s="166"/>
    </row>
    <row r="216" spans="35:35" x14ac:dyDescent="0.25">
      <c r="AI216" s="166"/>
    </row>
    <row r="217" spans="35:35" x14ac:dyDescent="0.25">
      <c r="AI217" s="166"/>
    </row>
    <row r="218" spans="35:35" x14ac:dyDescent="0.25">
      <c r="AI218" s="166"/>
    </row>
    <row r="219" spans="35:35" x14ac:dyDescent="0.25">
      <c r="AI219" s="166"/>
    </row>
    <row r="220" spans="35:35" x14ac:dyDescent="0.25">
      <c r="AI220" s="166"/>
    </row>
    <row r="221" spans="35:35" x14ac:dyDescent="0.25">
      <c r="AI221" s="166"/>
    </row>
    <row r="222" spans="35:35" x14ac:dyDescent="0.25">
      <c r="AI222" s="166"/>
    </row>
    <row r="223" spans="35:35" x14ac:dyDescent="0.25">
      <c r="AI223" s="166"/>
    </row>
    <row r="224" spans="35:35" x14ac:dyDescent="0.25">
      <c r="AI224" s="166"/>
    </row>
    <row r="225" spans="35:35" x14ac:dyDescent="0.25">
      <c r="AI225" s="166"/>
    </row>
    <row r="226" spans="35:35" x14ac:dyDescent="0.25">
      <c r="AI226" s="166"/>
    </row>
    <row r="227" spans="35:35" x14ac:dyDescent="0.25">
      <c r="AI227" s="166"/>
    </row>
    <row r="228" spans="35:35" x14ac:dyDescent="0.25">
      <c r="AI228" s="166"/>
    </row>
    <row r="229" spans="35:35" x14ac:dyDescent="0.25">
      <c r="AI229" s="166"/>
    </row>
    <row r="230" spans="35:35" x14ac:dyDescent="0.25">
      <c r="AI230" s="166"/>
    </row>
    <row r="231" spans="35:35" x14ac:dyDescent="0.25">
      <c r="AI231" s="166"/>
    </row>
    <row r="232" spans="35:35" x14ac:dyDescent="0.25">
      <c r="AI232" s="166"/>
    </row>
    <row r="233" spans="35:35" x14ac:dyDescent="0.25">
      <c r="AI233" s="166"/>
    </row>
    <row r="234" spans="35:35" x14ac:dyDescent="0.25">
      <c r="AI234" s="166"/>
    </row>
    <row r="235" spans="35:35" x14ac:dyDescent="0.25">
      <c r="AI235" s="166"/>
    </row>
    <row r="236" spans="35:35" x14ac:dyDescent="0.25">
      <c r="AI236" s="166"/>
    </row>
    <row r="237" spans="35:35" x14ac:dyDescent="0.25">
      <c r="AI237" s="166"/>
    </row>
    <row r="238" spans="35:35" x14ac:dyDescent="0.25">
      <c r="AI238" s="166"/>
    </row>
    <row r="239" spans="35:35" x14ac:dyDescent="0.25">
      <c r="AI239" s="166"/>
    </row>
    <row r="240" spans="35:35" x14ac:dyDescent="0.25">
      <c r="AI240" s="166"/>
    </row>
    <row r="241" spans="35:35" x14ac:dyDescent="0.25">
      <c r="AI241" s="166"/>
    </row>
    <row r="242" spans="35:35" x14ac:dyDescent="0.25">
      <c r="AI242" s="166"/>
    </row>
    <row r="243" spans="35:35" x14ac:dyDescent="0.25">
      <c r="AI243" s="166"/>
    </row>
    <row r="244" spans="35:35" x14ac:dyDescent="0.25">
      <c r="AI244" s="166"/>
    </row>
    <row r="245" spans="35:35" x14ac:dyDescent="0.25">
      <c r="AI245" s="166"/>
    </row>
    <row r="246" spans="35:35" x14ac:dyDescent="0.25">
      <c r="AI246" s="166"/>
    </row>
    <row r="247" spans="35:35" x14ac:dyDescent="0.25">
      <c r="AI247" s="166"/>
    </row>
    <row r="248" spans="35:35" x14ac:dyDescent="0.25">
      <c r="AI248" s="166"/>
    </row>
    <row r="249" spans="35:35" x14ac:dyDescent="0.25">
      <c r="AI249" s="166"/>
    </row>
    <row r="250" spans="35:35" x14ac:dyDescent="0.25">
      <c r="AI250" s="166"/>
    </row>
    <row r="251" spans="35:35" x14ac:dyDescent="0.25">
      <c r="AI251" s="166"/>
    </row>
    <row r="252" spans="35:35" x14ac:dyDescent="0.25">
      <c r="AI252" s="166"/>
    </row>
    <row r="253" spans="35:35" x14ac:dyDescent="0.25">
      <c r="AI253" s="166"/>
    </row>
    <row r="254" spans="35:35" x14ac:dyDescent="0.25">
      <c r="AI254" s="166"/>
    </row>
    <row r="255" spans="35:35" x14ac:dyDescent="0.25">
      <c r="AI255" s="166"/>
    </row>
    <row r="256" spans="35:35" x14ac:dyDescent="0.25">
      <c r="AI256" s="166"/>
    </row>
    <row r="257" spans="35:35" x14ac:dyDescent="0.25">
      <c r="AI257" s="166"/>
    </row>
    <row r="258" spans="35:35" x14ac:dyDescent="0.25">
      <c r="AI258" s="166"/>
    </row>
    <row r="259" spans="35:35" x14ac:dyDescent="0.25">
      <c r="AI259" s="166"/>
    </row>
    <row r="260" spans="35:35" x14ac:dyDescent="0.25">
      <c r="AI260" s="166"/>
    </row>
    <row r="261" spans="35:35" x14ac:dyDescent="0.25">
      <c r="AI261" s="166"/>
    </row>
    <row r="262" spans="35:35" x14ac:dyDescent="0.25">
      <c r="AI262" s="166"/>
    </row>
    <row r="263" spans="35:35" x14ac:dyDescent="0.25">
      <c r="AI263" s="166"/>
    </row>
    <row r="264" spans="35:35" x14ac:dyDescent="0.25">
      <c r="AI264" s="166"/>
    </row>
    <row r="265" spans="35:35" x14ac:dyDescent="0.25">
      <c r="AI265" s="166"/>
    </row>
    <row r="266" spans="35:35" x14ac:dyDescent="0.25">
      <c r="AI266" s="166"/>
    </row>
    <row r="267" spans="35:35" x14ac:dyDescent="0.25">
      <c r="AI267" s="166"/>
    </row>
    <row r="268" spans="35:35" x14ac:dyDescent="0.25">
      <c r="AI268" s="166"/>
    </row>
    <row r="269" spans="35:35" x14ac:dyDescent="0.25">
      <c r="AI269" s="166"/>
    </row>
    <row r="270" spans="35:35" x14ac:dyDescent="0.25">
      <c r="AI270" s="166"/>
    </row>
    <row r="271" spans="35:35" x14ac:dyDescent="0.25">
      <c r="AI271" s="166"/>
    </row>
    <row r="272" spans="35:35" x14ac:dyDescent="0.25">
      <c r="AI272" s="166"/>
    </row>
    <row r="273" spans="35:35" x14ac:dyDescent="0.25">
      <c r="AI273" s="166"/>
    </row>
    <row r="274" spans="35:35" x14ac:dyDescent="0.25">
      <c r="AI274" s="166"/>
    </row>
    <row r="275" spans="35:35" x14ac:dyDescent="0.25">
      <c r="AI275" s="166"/>
    </row>
    <row r="276" spans="35:35" x14ac:dyDescent="0.25">
      <c r="AI276" s="166"/>
    </row>
    <row r="277" spans="35:35" x14ac:dyDescent="0.25">
      <c r="AI277" s="166"/>
    </row>
    <row r="278" spans="35:35" x14ac:dyDescent="0.25">
      <c r="AI278" s="166"/>
    </row>
    <row r="279" spans="35:35" x14ac:dyDescent="0.25">
      <c r="AI279" s="166"/>
    </row>
    <row r="280" spans="35:35" x14ac:dyDescent="0.25">
      <c r="AI280" s="166"/>
    </row>
    <row r="281" spans="35:35" x14ac:dyDescent="0.25">
      <c r="AI281" s="166"/>
    </row>
    <row r="282" spans="35:35" x14ac:dyDescent="0.25">
      <c r="AI282" s="166"/>
    </row>
    <row r="283" spans="35:35" x14ac:dyDescent="0.25">
      <c r="AI283" s="166"/>
    </row>
    <row r="284" spans="35:35" x14ac:dyDescent="0.25">
      <c r="AI284" s="166"/>
    </row>
    <row r="285" spans="35:35" x14ac:dyDescent="0.25">
      <c r="AI285" s="166"/>
    </row>
    <row r="286" spans="35:35" x14ac:dyDescent="0.25">
      <c r="AI286" s="166"/>
    </row>
    <row r="287" spans="35:35" x14ac:dyDescent="0.25">
      <c r="AI287" s="166"/>
    </row>
    <row r="288" spans="35:35" x14ac:dyDescent="0.25">
      <c r="AI288" s="166"/>
    </row>
    <row r="289" spans="35:35" x14ac:dyDescent="0.25">
      <c r="AI289" s="166"/>
    </row>
    <row r="290" spans="35:35" x14ac:dyDescent="0.25">
      <c r="AI290" s="166"/>
    </row>
    <row r="291" spans="35:35" x14ac:dyDescent="0.25">
      <c r="AI291" s="166"/>
    </row>
    <row r="292" spans="35:35" x14ac:dyDescent="0.25">
      <c r="AI292" s="166"/>
    </row>
    <row r="293" spans="35:35" x14ac:dyDescent="0.25">
      <c r="AI293" s="166"/>
    </row>
    <row r="294" spans="35:35" x14ac:dyDescent="0.25">
      <c r="AI294" s="166"/>
    </row>
    <row r="295" spans="35:35" x14ac:dyDescent="0.25">
      <c r="AI295" s="166"/>
    </row>
    <row r="296" spans="35:35" x14ac:dyDescent="0.25">
      <c r="AI296" s="166"/>
    </row>
    <row r="297" spans="35:35" x14ac:dyDescent="0.25">
      <c r="AI297" s="166"/>
    </row>
    <row r="298" spans="35:35" x14ac:dyDescent="0.25">
      <c r="AI298" s="166"/>
    </row>
    <row r="299" spans="35:35" x14ac:dyDescent="0.25">
      <c r="AI299" s="166"/>
    </row>
    <row r="300" spans="35:35" x14ac:dyDescent="0.25">
      <c r="AI300" s="166"/>
    </row>
    <row r="301" spans="35:35" x14ac:dyDescent="0.25">
      <c r="AI301" s="166"/>
    </row>
    <row r="302" spans="35:35" x14ac:dyDescent="0.25">
      <c r="AI302" s="166"/>
    </row>
    <row r="303" spans="35:35" x14ac:dyDescent="0.25">
      <c r="AI303" s="166"/>
    </row>
    <row r="304" spans="35:35" x14ac:dyDescent="0.25">
      <c r="AI304" s="166"/>
    </row>
    <row r="305" spans="35:35" x14ac:dyDescent="0.25">
      <c r="AI305" s="166"/>
    </row>
    <row r="306" spans="35:35" x14ac:dyDescent="0.25">
      <c r="AI306" s="166"/>
    </row>
    <row r="307" spans="35:35" x14ac:dyDescent="0.25">
      <c r="AI307" s="166"/>
    </row>
    <row r="308" spans="35:35" x14ac:dyDescent="0.25">
      <c r="AI308" s="166"/>
    </row>
    <row r="309" spans="35:35" x14ac:dyDescent="0.25">
      <c r="AI309" s="166"/>
    </row>
    <row r="310" spans="35:35" x14ac:dyDescent="0.25">
      <c r="AI310" s="166"/>
    </row>
    <row r="311" spans="35:35" x14ac:dyDescent="0.25">
      <c r="AI311" s="166"/>
    </row>
    <row r="312" spans="35:35" x14ac:dyDescent="0.25">
      <c r="AI312" s="166"/>
    </row>
    <row r="313" spans="35:35" x14ac:dyDescent="0.25">
      <c r="AI313" s="166"/>
    </row>
    <row r="314" spans="35:35" x14ac:dyDescent="0.25">
      <c r="AI314" s="166"/>
    </row>
    <row r="315" spans="35:35" x14ac:dyDescent="0.25">
      <c r="AI315" s="166"/>
    </row>
    <row r="316" spans="35:35" x14ac:dyDescent="0.25">
      <c r="AI316" s="166"/>
    </row>
    <row r="317" spans="35:35" x14ac:dyDescent="0.25">
      <c r="AI317" s="166"/>
    </row>
    <row r="318" spans="35:35" x14ac:dyDescent="0.25">
      <c r="AI318" s="166"/>
    </row>
    <row r="319" spans="35:35" x14ac:dyDescent="0.25">
      <c r="AI319" s="166"/>
    </row>
    <row r="320" spans="35:35" x14ac:dyDescent="0.25">
      <c r="AI320" s="166"/>
    </row>
    <row r="321" spans="35:35" x14ac:dyDescent="0.25">
      <c r="AI321" s="166"/>
    </row>
    <row r="322" spans="35:35" x14ac:dyDescent="0.25">
      <c r="AI322" s="166"/>
    </row>
    <row r="323" spans="35:35" x14ac:dyDescent="0.25">
      <c r="AI323" s="166"/>
    </row>
    <row r="324" spans="35:35" x14ac:dyDescent="0.25">
      <c r="AI324" s="166"/>
    </row>
    <row r="325" spans="35:35" x14ac:dyDescent="0.25">
      <c r="AI325" s="166"/>
    </row>
    <row r="326" spans="35:35" x14ac:dyDescent="0.25">
      <c r="AI326" s="166"/>
    </row>
    <row r="327" spans="35:35" x14ac:dyDescent="0.25">
      <c r="AI327" s="166"/>
    </row>
    <row r="328" spans="35:35" x14ac:dyDescent="0.25">
      <c r="AI328" s="166"/>
    </row>
    <row r="329" spans="35:35" x14ac:dyDescent="0.25">
      <c r="AI329" s="166"/>
    </row>
    <row r="330" spans="35:35" x14ac:dyDescent="0.25">
      <c r="AI330" s="166"/>
    </row>
    <row r="331" spans="35:35" x14ac:dyDescent="0.25">
      <c r="AI331" s="166"/>
    </row>
    <row r="332" spans="35:35" x14ac:dyDescent="0.25">
      <c r="AI332" s="166"/>
    </row>
    <row r="333" spans="35:35" x14ac:dyDescent="0.25">
      <c r="AI333" s="166"/>
    </row>
    <row r="334" spans="35:35" x14ac:dyDescent="0.25">
      <c r="AI334" s="166"/>
    </row>
    <row r="335" spans="35:35" x14ac:dyDescent="0.25">
      <c r="AI335" s="166"/>
    </row>
    <row r="336" spans="35:35" x14ac:dyDescent="0.25">
      <c r="AI336" s="166"/>
    </row>
    <row r="337" spans="35:35" x14ac:dyDescent="0.25">
      <c r="AI337" s="166"/>
    </row>
    <row r="338" spans="35:35" x14ac:dyDescent="0.25">
      <c r="AI338" s="166"/>
    </row>
    <row r="339" spans="35:35" x14ac:dyDescent="0.25">
      <c r="AI339" s="166"/>
    </row>
    <row r="340" spans="35:35" x14ac:dyDescent="0.25">
      <c r="AI340" s="166"/>
    </row>
    <row r="341" spans="35:35" x14ac:dyDescent="0.25">
      <c r="AI341" s="166"/>
    </row>
    <row r="342" spans="35:35" x14ac:dyDescent="0.25">
      <c r="AI342" s="166"/>
    </row>
    <row r="343" spans="35:35" x14ac:dyDescent="0.25">
      <c r="AI343" s="166"/>
    </row>
    <row r="344" spans="35:35" x14ac:dyDescent="0.25">
      <c r="AI344" s="166"/>
    </row>
    <row r="345" spans="35:35" x14ac:dyDescent="0.25">
      <c r="AI345" s="166"/>
    </row>
    <row r="346" spans="35:35" x14ac:dyDescent="0.25">
      <c r="AI346" s="166"/>
    </row>
    <row r="347" spans="35:35" x14ac:dyDescent="0.25">
      <c r="AI347" s="166"/>
    </row>
    <row r="348" spans="35:35" x14ac:dyDescent="0.25">
      <c r="AI348" s="166"/>
    </row>
    <row r="349" spans="35:35" x14ac:dyDescent="0.25">
      <c r="AI349" s="166"/>
    </row>
    <row r="350" spans="35:35" x14ac:dyDescent="0.25">
      <c r="AI350" s="166"/>
    </row>
    <row r="351" spans="35:35" x14ac:dyDescent="0.25">
      <c r="AI351" s="166"/>
    </row>
    <row r="352" spans="35:35" x14ac:dyDescent="0.25">
      <c r="AI352" s="166"/>
    </row>
    <row r="353" spans="35:35" x14ac:dyDescent="0.25">
      <c r="AI353" s="166"/>
    </row>
    <row r="354" spans="35:35" x14ac:dyDescent="0.25">
      <c r="AI354" s="166"/>
    </row>
    <row r="355" spans="35:35" x14ac:dyDescent="0.25">
      <c r="AI355" s="166"/>
    </row>
    <row r="356" spans="35:35" x14ac:dyDescent="0.25">
      <c r="AI356" s="166"/>
    </row>
    <row r="357" spans="35:35" x14ac:dyDescent="0.25">
      <c r="AI357" s="166"/>
    </row>
    <row r="358" spans="35:35" x14ac:dyDescent="0.25">
      <c r="AI358" s="166"/>
    </row>
    <row r="359" spans="35:35" x14ac:dyDescent="0.25">
      <c r="AI359" s="166"/>
    </row>
    <row r="360" spans="35:35" x14ac:dyDescent="0.25">
      <c r="AI360" s="166"/>
    </row>
    <row r="361" spans="35:35" x14ac:dyDescent="0.25">
      <c r="AI361" s="166"/>
    </row>
    <row r="362" spans="35:35" x14ac:dyDescent="0.25">
      <c r="AI362" s="166"/>
    </row>
    <row r="363" spans="35:35" x14ac:dyDescent="0.25">
      <c r="AI363" s="166"/>
    </row>
    <row r="364" spans="35:35" x14ac:dyDescent="0.25">
      <c r="AI364" s="166"/>
    </row>
    <row r="365" spans="35:35" x14ac:dyDescent="0.25">
      <c r="AI365" s="166"/>
    </row>
    <row r="366" spans="35:35" x14ac:dyDescent="0.25">
      <c r="AI366" s="166"/>
    </row>
    <row r="367" spans="35:35" x14ac:dyDescent="0.25">
      <c r="AI367" s="166"/>
    </row>
    <row r="368" spans="35:35" x14ac:dyDescent="0.25">
      <c r="AI368" s="166"/>
    </row>
    <row r="369" spans="35:35" x14ac:dyDescent="0.25">
      <c r="AI369" s="166"/>
    </row>
    <row r="370" spans="35:35" x14ac:dyDescent="0.25">
      <c r="AI370" s="166"/>
    </row>
    <row r="371" spans="35:35" x14ac:dyDescent="0.25">
      <c r="AI371" s="166"/>
    </row>
    <row r="372" spans="35:35" x14ac:dyDescent="0.25">
      <c r="AI372" s="166"/>
    </row>
    <row r="373" spans="35:35" x14ac:dyDescent="0.25">
      <c r="AI373" s="166"/>
    </row>
    <row r="374" spans="35:35" x14ac:dyDescent="0.25">
      <c r="AI374" s="166"/>
    </row>
    <row r="375" spans="35:35" x14ac:dyDescent="0.25">
      <c r="AI375" s="166"/>
    </row>
    <row r="376" spans="35:35" x14ac:dyDescent="0.25">
      <c r="AI376" s="166"/>
    </row>
    <row r="377" spans="35:35" x14ac:dyDescent="0.25">
      <c r="AI377" s="166"/>
    </row>
    <row r="378" spans="35:35" x14ac:dyDescent="0.25">
      <c r="AI378" s="166"/>
    </row>
    <row r="379" spans="35:35" x14ac:dyDescent="0.25">
      <c r="AI379" s="166"/>
    </row>
    <row r="380" spans="35:35" x14ac:dyDescent="0.25">
      <c r="AI380" s="166"/>
    </row>
    <row r="381" spans="35:35" x14ac:dyDescent="0.25">
      <c r="AI381" s="166"/>
    </row>
    <row r="382" spans="35:35" x14ac:dyDescent="0.25">
      <c r="AI382" s="166"/>
    </row>
    <row r="383" spans="35:35" x14ac:dyDescent="0.25">
      <c r="AI383" s="166"/>
    </row>
    <row r="384" spans="35:35" x14ac:dyDescent="0.25">
      <c r="AI384" s="166"/>
    </row>
    <row r="385" spans="35:35" x14ac:dyDescent="0.25">
      <c r="AI385" s="166"/>
    </row>
    <row r="386" spans="35:35" x14ac:dyDescent="0.25">
      <c r="AI386" s="166"/>
    </row>
    <row r="387" spans="35:35" x14ac:dyDescent="0.25">
      <c r="AI387" s="166"/>
    </row>
    <row r="388" spans="35:35" x14ac:dyDescent="0.25">
      <c r="AI388" s="166"/>
    </row>
    <row r="389" spans="35:35" x14ac:dyDescent="0.25">
      <c r="AI389" s="166"/>
    </row>
    <row r="390" spans="35:35" x14ac:dyDescent="0.25">
      <c r="AI390" s="166"/>
    </row>
    <row r="391" spans="35:35" x14ac:dyDescent="0.25">
      <c r="AI391" s="166"/>
    </row>
    <row r="392" spans="35:35" x14ac:dyDescent="0.25">
      <c r="AI392" s="166"/>
    </row>
    <row r="393" spans="35:35" x14ac:dyDescent="0.25">
      <c r="AI393" s="166"/>
    </row>
    <row r="394" spans="35:35" x14ac:dyDescent="0.25">
      <c r="AI394" s="166"/>
    </row>
    <row r="395" spans="35:35" x14ac:dyDescent="0.25">
      <c r="AI395" s="166"/>
    </row>
    <row r="396" spans="35:35" x14ac:dyDescent="0.25">
      <c r="AI396" s="166"/>
    </row>
    <row r="397" spans="35:35" x14ac:dyDescent="0.25">
      <c r="AI397" s="166"/>
    </row>
    <row r="398" spans="35:35" x14ac:dyDescent="0.25">
      <c r="AI398" s="166"/>
    </row>
    <row r="399" spans="35:35" x14ac:dyDescent="0.25">
      <c r="AI399" s="166"/>
    </row>
    <row r="400" spans="35:35" x14ac:dyDescent="0.25">
      <c r="AI400" s="166"/>
    </row>
    <row r="401" spans="35:35" x14ac:dyDescent="0.25">
      <c r="AI401" s="166"/>
    </row>
    <row r="402" spans="35:35" x14ac:dyDescent="0.25">
      <c r="AI402" s="166"/>
    </row>
    <row r="403" spans="35:35" x14ac:dyDescent="0.25">
      <c r="AI403" s="166"/>
    </row>
    <row r="404" spans="35:35" x14ac:dyDescent="0.25">
      <c r="AI404" s="166"/>
    </row>
    <row r="405" spans="35:35" x14ac:dyDescent="0.25">
      <c r="AI405" s="166"/>
    </row>
    <row r="406" spans="35:35" x14ac:dyDescent="0.25">
      <c r="AI406" s="166"/>
    </row>
    <row r="407" spans="35:35" x14ac:dyDescent="0.25">
      <c r="AI407" s="166"/>
    </row>
    <row r="408" spans="35:35" x14ac:dyDescent="0.25">
      <c r="AI408" s="166"/>
    </row>
    <row r="409" spans="35:35" x14ac:dyDescent="0.25">
      <c r="AI409" s="166"/>
    </row>
    <row r="410" spans="35:35" x14ac:dyDescent="0.25">
      <c r="AI410" s="166"/>
    </row>
    <row r="411" spans="35:35" x14ac:dyDescent="0.25">
      <c r="AI411" s="166"/>
    </row>
    <row r="412" spans="35:35" x14ac:dyDescent="0.25">
      <c r="AI412" s="166"/>
    </row>
    <row r="413" spans="35:35" x14ac:dyDescent="0.25">
      <c r="AI413" s="166"/>
    </row>
    <row r="414" spans="35:35" x14ac:dyDescent="0.25">
      <c r="AI414" s="166"/>
    </row>
    <row r="415" spans="35:35" x14ac:dyDescent="0.25">
      <c r="AI415" s="166"/>
    </row>
    <row r="416" spans="35:35" x14ac:dyDescent="0.25">
      <c r="AI416" s="166"/>
    </row>
    <row r="417" spans="35:35" x14ac:dyDescent="0.25">
      <c r="AI417" s="166"/>
    </row>
    <row r="418" spans="35:35" x14ac:dyDescent="0.25">
      <c r="AI418" s="166"/>
    </row>
    <row r="419" spans="35:35" x14ac:dyDescent="0.25">
      <c r="AI419" s="166"/>
    </row>
    <row r="420" spans="35:35" x14ac:dyDescent="0.25">
      <c r="AI420" s="166"/>
    </row>
    <row r="421" spans="35:35" x14ac:dyDescent="0.25">
      <c r="AI421" s="166"/>
    </row>
    <row r="422" spans="35:35" x14ac:dyDescent="0.25">
      <c r="AI422" s="166"/>
    </row>
    <row r="423" spans="35:35" x14ac:dyDescent="0.25">
      <c r="AI423" s="166"/>
    </row>
    <row r="424" spans="35:35" x14ac:dyDescent="0.25">
      <c r="AI424" s="166"/>
    </row>
    <row r="425" spans="35:35" x14ac:dyDescent="0.25">
      <c r="AI425" s="166"/>
    </row>
    <row r="426" spans="35:35" x14ac:dyDescent="0.25">
      <c r="AI426" s="166"/>
    </row>
    <row r="427" spans="35:35" x14ac:dyDescent="0.25">
      <c r="AI427" s="166"/>
    </row>
    <row r="428" spans="35:35" x14ac:dyDescent="0.25">
      <c r="AI428" s="166"/>
    </row>
    <row r="429" spans="35:35" x14ac:dyDescent="0.25">
      <c r="AI429" s="166"/>
    </row>
    <row r="430" spans="35:35" x14ac:dyDescent="0.25">
      <c r="AI430" s="166"/>
    </row>
    <row r="431" spans="35:35" x14ac:dyDescent="0.25">
      <c r="AI431" s="166"/>
    </row>
    <row r="432" spans="35:35" x14ac:dyDescent="0.25">
      <c r="AI432" s="166"/>
    </row>
    <row r="433" spans="35:35" x14ac:dyDescent="0.25">
      <c r="AI433" s="166"/>
    </row>
    <row r="434" spans="35:35" x14ac:dyDescent="0.25">
      <c r="AI434" s="166"/>
    </row>
    <row r="435" spans="35:35" x14ac:dyDescent="0.25">
      <c r="AI435" s="166"/>
    </row>
    <row r="436" spans="35:35" x14ac:dyDescent="0.25">
      <c r="AI436" s="166"/>
    </row>
    <row r="437" spans="35:35" x14ac:dyDescent="0.25">
      <c r="AI437" s="166"/>
    </row>
    <row r="438" spans="35:35" x14ac:dyDescent="0.25">
      <c r="AI438" s="166"/>
    </row>
    <row r="439" spans="35:35" x14ac:dyDescent="0.25">
      <c r="AI439" s="166"/>
    </row>
    <row r="440" spans="35:35" x14ac:dyDescent="0.25">
      <c r="AI440" s="166"/>
    </row>
    <row r="441" spans="35:35" x14ac:dyDescent="0.25">
      <c r="AI441" s="166"/>
    </row>
    <row r="442" spans="35:35" x14ac:dyDescent="0.25">
      <c r="AI442" s="166"/>
    </row>
    <row r="443" spans="35:35" x14ac:dyDescent="0.25">
      <c r="AI443" s="166"/>
    </row>
    <row r="444" spans="35:35" x14ac:dyDescent="0.25">
      <c r="AI444" s="166"/>
    </row>
    <row r="445" spans="35:35" x14ac:dyDescent="0.25">
      <c r="AI445" s="166"/>
    </row>
    <row r="446" spans="35:35" x14ac:dyDescent="0.25">
      <c r="AI446" s="166"/>
    </row>
    <row r="447" spans="35:35" x14ac:dyDescent="0.25">
      <c r="AI447" s="166"/>
    </row>
    <row r="448" spans="35:35" x14ac:dyDescent="0.25">
      <c r="AI448" s="166"/>
    </row>
    <row r="449" spans="35:35" x14ac:dyDescent="0.25">
      <c r="AI449" s="166"/>
    </row>
    <row r="450" spans="35:35" x14ac:dyDescent="0.25">
      <c r="AI450" s="166"/>
    </row>
    <row r="451" spans="35:35" x14ac:dyDescent="0.25">
      <c r="AI451" s="166"/>
    </row>
    <row r="452" spans="35:35" x14ac:dyDescent="0.25">
      <c r="AI452" s="166"/>
    </row>
    <row r="453" spans="35:35" x14ac:dyDescent="0.25">
      <c r="AI453" s="166"/>
    </row>
    <row r="454" spans="35:35" x14ac:dyDescent="0.25">
      <c r="AI454" s="166"/>
    </row>
    <row r="455" spans="35:35" x14ac:dyDescent="0.25">
      <c r="AI455" s="166"/>
    </row>
    <row r="456" spans="35:35" x14ac:dyDescent="0.25">
      <c r="AI456" s="166"/>
    </row>
    <row r="457" spans="35:35" x14ac:dyDescent="0.25">
      <c r="AI457" s="166"/>
    </row>
    <row r="458" spans="35:35" x14ac:dyDescent="0.25">
      <c r="AI458" s="166"/>
    </row>
    <row r="459" spans="35:35" x14ac:dyDescent="0.25">
      <c r="AI459" s="166"/>
    </row>
    <row r="460" spans="35:35" x14ac:dyDescent="0.25">
      <c r="AI460" s="166"/>
    </row>
    <row r="461" spans="35:35" x14ac:dyDescent="0.25">
      <c r="AI461" s="166"/>
    </row>
    <row r="462" spans="35:35" x14ac:dyDescent="0.25">
      <c r="AI462" s="166"/>
    </row>
    <row r="463" spans="35:35" x14ac:dyDescent="0.25">
      <c r="AI463" s="166"/>
    </row>
    <row r="464" spans="35:35" x14ac:dyDescent="0.25">
      <c r="AI464" s="166"/>
    </row>
    <row r="465" spans="35:35" x14ac:dyDescent="0.25">
      <c r="AI465" s="166"/>
    </row>
    <row r="466" spans="35:35" x14ac:dyDescent="0.25">
      <c r="AI466" s="166"/>
    </row>
    <row r="467" spans="35:35" x14ac:dyDescent="0.25">
      <c r="AI467" s="166"/>
    </row>
    <row r="468" spans="35:35" x14ac:dyDescent="0.25">
      <c r="AI468" s="166"/>
    </row>
    <row r="469" spans="35:35" x14ac:dyDescent="0.25">
      <c r="AI469" s="166"/>
    </row>
    <row r="470" spans="35:35" x14ac:dyDescent="0.25">
      <c r="AI470" s="166"/>
    </row>
    <row r="471" spans="35:35" x14ac:dyDescent="0.25">
      <c r="AI471" s="166"/>
    </row>
    <row r="472" spans="35:35" x14ac:dyDescent="0.25">
      <c r="AI472" s="166"/>
    </row>
    <row r="473" spans="35:35" x14ac:dyDescent="0.25">
      <c r="AI473" s="166"/>
    </row>
    <row r="474" spans="35:35" x14ac:dyDescent="0.25">
      <c r="AI474" s="166"/>
    </row>
    <row r="475" spans="35:35" x14ac:dyDescent="0.25">
      <c r="AI475" s="166"/>
    </row>
    <row r="476" spans="35:35" x14ac:dyDescent="0.25">
      <c r="AI476" s="166"/>
    </row>
    <row r="477" spans="35:35" x14ac:dyDescent="0.25">
      <c r="AI477" s="166"/>
    </row>
    <row r="478" spans="35:35" x14ac:dyDescent="0.25">
      <c r="AI478" s="166"/>
    </row>
    <row r="479" spans="35:35" x14ac:dyDescent="0.25">
      <c r="AI479" s="166"/>
    </row>
    <row r="480" spans="35:35" x14ac:dyDescent="0.25">
      <c r="AI480" s="166"/>
    </row>
    <row r="481" spans="35:35" x14ac:dyDescent="0.25">
      <c r="AI481" s="166"/>
    </row>
    <row r="482" spans="35:35" x14ac:dyDescent="0.25">
      <c r="AI482" s="166"/>
    </row>
    <row r="483" spans="35:35" x14ac:dyDescent="0.25">
      <c r="AI483" s="166"/>
    </row>
    <row r="484" spans="35:35" x14ac:dyDescent="0.25">
      <c r="AI484" s="166"/>
    </row>
    <row r="485" spans="35:35" x14ac:dyDescent="0.25">
      <c r="AI485" s="166"/>
    </row>
    <row r="486" spans="35:35" x14ac:dyDescent="0.25">
      <c r="AI486" s="166"/>
    </row>
    <row r="487" spans="35:35" x14ac:dyDescent="0.25">
      <c r="AI487" s="166"/>
    </row>
    <row r="488" spans="35:35" x14ac:dyDescent="0.25">
      <c r="AI488" s="166"/>
    </row>
    <row r="489" spans="35:35" x14ac:dyDescent="0.25">
      <c r="AI489" s="166"/>
    </row>
    <row r="490" spans="35:35" x14ac:dyDescent="0.25">
      <c r="AI490" s="166"/>
    </row>
    <row r="491" spans="35:35" x14ac:dyDescent="0.25">
      <c r="AI491" s="166"/>
    </row>
    <row r="492" spans="35:35" x14ac:dyDescent="0.25">
      <c r="AI492" s="166"/>
    </row>
    <row r="493" spans="35:35" x14ac:dyDescent="0.25">
      <c r="AI493" s="166"/>
    </row>
    <row r="494" spans="35:35" x14ac:dyDescent="0.25">
      <c r="AI494" s="166"/>
    </row>
    <row r="495" spans="35:35" x14ac:dyDescent="0.25">
      <c r="AI495" s="166"/>
    </row>
    <row r="496" spans="35:35" x14ac:dyDescent="0.25">
      <c r="AI496" s="166"/>
    </row>
    <row r="497" spans="35:35" x14ac:dyDescent="0.25">
      <c r="AI497" s="166"/>
    </row>
    <row r="498" spans="35:35" x14ac:dyDescent="0.25">
      <c r="AI498" s="166"/>
    </row>
    <row r="499" spans="35:35" x14ac:dyDescent="0.25">
      <c r="AI499" s="166"/>
    </row>
    <row r="500" spans="35:35" x14ac:dyDescent="0.25">
      <c r="AI500" s="166"/>
    </row>
    <row r="501" spans="35:35" x14ac:dyDescent="0.25">
      <c r="AI501" s="166"/>
    </row>
    <row r="502" spans="35:35" x14ac:dyDescent="0.25">
      <c r="AI502" s="166"/>
    </row>
    <row r="503" spans="35:35" x14ac:dyDescent="0.25">
      <c r="AI503" s="166"/>
    </row>
    <row r="504" spans="35:35" x14ac:dyDescent="0.25">
      <c r="AI504" s="166"/>
    </row>
    <row r="505" spans="35:35" x14ac:dyDescent="0.25">
      <c r="AI505" s="166"/>
    </row>
    <row r="506" spans="35:35" x14ac:dyDescent="0.25">
      <c r="AI506" s="166"/>
    </row>
    <row r="507" spans="35:35" x14ac:dyDescent="0.25">
      <c r="AI507" s="166"/>
    </row>
    <row r="508" spans="35:35" x14ac:dyDescent="0.25">
      <c r="AI508" s="166"/>
    </row>
    <row r="509" spans="35:35" x14ac:dyDescent="0.25">
      <c r="AI509" s="166"/>
    </row>
    <row r="510" spans="35:35" x14ac:dyDescent="0.25">
      <c r="AI510" s="166"/>
    </row>
    <row r="511" spans="35:35" x14ac:dyDescent="0.25">
      <c r="AI511" s="166"/>
    </row>
    <row r="512" spans="35:35" x14ac:dyDescent="0.25">
      <c r="AI512" s="166"/>
    </row>
    <row r="513" spans="35:35" x14ac:dyDescent="0.25">
      <c r="AI513" s="166"/>
    </row>
    <row r="514" spans="35:35" x14ac:dyDescent="0.25">
      <c r="AI514" s="166"/>
    </row>
    <row r="515" spans="35:35" x14ac:dyDescent="0.25">
      <c r="AI515" s="166"/>
    </row>
    <row r="516" spans="35:35" x14ac:dyDescent="0.25">
      <c r="AI516" s="166"/>
    </row>
    <row r="517" spans="35:35" x14ac:dyDescent="0.25">
      <c r="AI517" s="166"/>
    </row>
    <row r="518" spans="35:35" x14ac:dyDescent="0.25">
      <c r="AI518" s="166"/>
    </row>
    <row r="519" spans="35:35" x14ac:dyDescent="0.25">
      <c r="AI519" s="166"/>
    </row>
    <row r="520" spans="35:35" x14ac:dyDescent="0.25">
      <c r="AI520" s="166"/>
    </row>
    <row r="521" spans="35:35" x14ac:dyDescent="0.25">
      <c r="AI521" s="166"/>
    </row>
    <row r="522" spans="35:35" x14ac:dyDescent="0.25">
      <c r="AI522" s="166"/>
    </row>
    <row r="523" spans="35:35" x14ac:dyDescent="0.25">
      <c r="AI523" s="166"/>
    </row>
    <row r="524" spans="35:35" x14ac:dyDescent="0.25">
      <c r="AI524" s="166"/>
    </row>
    <row r="525" spans="35:35" x14ac:dyDescent="0.25">
      <c r="AI525" s="166"/>
    </row>
    <row r="526" spans="35:35" x14ac:dyDescent="0.25">
      <c r="AI526" s="166"/>
    </row>
    <row r="527" spans="35:35" x14ac:dyDescent="0.25">
      <c r="AI527" s="166"/>
    </row>
    <row r="528" spans="35:35" x14ac:dyDescent="0.25">
      <c r="AI528" s="166"/>
    </row>
    <row r="529" spans="35:35" x14ac:dyDescent="0.25">
      <c r="AI529" s="166"/>
    </row>
    <row r="530" spans="35:35" x14ac:dyDescent="0.25">
      <c r="AI530" s="166"/>
    </row>
    <row r="531" spans="35:35" x14ac:dyDescent="0.25">
      <c r="AI531" s="166"/>
    </row>
    <row r="532" spans="35:35" x14ac:dyDescent="0.25">
      <c r="AI532" s="166"/>
    </row>
    <row r="533" spans="35:35" x14ac:dyDescent="0.25">
      <c r="AI533" s="166"/>
    </row>
    <row r="534" spans="35:35" x14ac:dyDescent="0.25">
      <c r="AI534" s="166"/>
    </row>
    <row r="535" spans="35:35" x14ac:dyDescent="0.25">
      <c r="AI535" s="166"/>
    </row>
    <row r="536" spans="35:35" x14ac:dyDescent="0.25">
      <c r="AI536" s="166"/>
    </row>
    <row r="537" spans="35:35" x14ac:dyDescent="0.25">
      <c r="AI537" s="166"/>
    </row>
    <row r="538" spans="35:35" x14ac:dyDescent="0.25">
      <c r="AI538" s="166"/>
    </row>
    <row r="539" spans="35:35" x14ac:dyDescent="0.25">
      <c r="AI539" s="166"/>
    </row>
    <row r="540" spans="35:35" x14ac:dyDescent="0.25">
      <c r="AI540" s="166"/>
    </row>
    <row r="541" spans="35:35" x14ac:dyDescent="0.25">
      <c r="AI541" s="166"/>
    </row>
    <row r="542" spans="35:35" x14ac:dyDescent="0.25">
      <c r="AI542" s="166"/>
    </row>
    <row r="543" spans="35:35" x14ac:dyDescent="0.25">
      <c r="AI543" s="166"/>
    </row>
    <row r="544" spans="35:35" x14ac:dyDescent="0.25">
      <c r="AI544" s="166"/>
    </row>
    <row r="545" spans="35:35" x14ac:dyDescent="0.25">
      <c r="AI545" s="166"/>
    </row>
    <row r="546" spans="35:35" x14ac:dyDescent="0.25">
      <c r="AI546" s="166"/>
    </row>
    <row r="547" spans="35:35" x14ac:dyDescent="0.25">
      <c r="AI547" s="166"/>
    </row>
    <row r="548" spans="35:35" x14ac:dyDescent="0.25">
      <c r="AI548" s="166"/>
    </row>
    <row r="549" spans="35:35" x14ac:dyDescent="0.25">
      <c r="AI549" s="166"/>
    </row>
    <row r="550" spans="35:35" x14ac:dyDescent="0.25">
      <c r="AI550" s="166"/>
    </row>
    <row r="551" spans="35:35" x14ac:dyDescent="0.25">
      <c r="AI551" s="166"/>
    </row>
    <row r="552" spans="35:35" x14ac:dyDescent="0.25">
      <c r="AI552" s="166"/>
    </row>
    <row r="553" spans="35:35" x14ac:dyDescent="0.25">
      <c r="AI553" s="166"/>
    </row>
    <row r="554" spans="35:35" x14ac:dyDescent="0.25">
      <c r="AI554" s="166"/>
    </row>
    <row r="555" spans="35:35" x14ac:dyDescent="0.25">
      <c r="AI555" s="166"/>
    </row>
    <row r="556" spans="35:35" x14ac:dyDescent="0.25">
      <c r="AI556" s="166"/>
    </row>
    <row r="557" spans="35:35" x14ac:dyDescent="0.25">
      <c r="AI557" s="166"/>
    </row>
    <row r="558" spans="35:35" x14ac:dyDescent="0.25">
      <c r="AI558" s="166"/>
    </row>
    <row r="559" spans="35:35" x14ac:dyDescent="0.25">
      <c r="AI559" s="166"/>
    </row>
    <row r="560" spans="35:35" x14ac:dyDescent="0.25">
      <c r="AI560" s="166"/>
    </row>
    <row r="561" spans="35:35" x14ac:dyDescent="0.25">
      <c r="AI561" s="166"/>
    </row>
    <row r="562" spans="35:35" x14ac:dyDescent="0.25">
      <c r="AI562" s="166"/>
    </row>
    <row r="563" spans="35:35" x14ac:dyDescent="0.25">
      <c r="AI563" s="166"/>
    </row>
    <row r="564" spans="35:35" x14ac:dyDescent="0.25">
      <c r="AI564" s="166"/>
    </row>
    <row r="565" spans="35:35" x14ac:dyDescent="0.25">
      <c r="AI565" s="166"/>
    </row>
  </sheetData>
  <autoFilter ref="A5:AP140"/>
  <dataConsolidate/>
  <mergeCells count="41">
    <mergeCell ref="AK5:AK6"/>
    <mergeCell ref="A4:A5"/>
    <mergeCell ref="AC2:AH2"/>
    <mergeCell ref="S4:S5"/>
    <mergeCell ref="T4:V4"/>
    <mergeCell ref="AI4:AI5"/>
    <mergeCell ref="B140:U140"/>
    <mergeCell ref="P4:P5"/>
    <mergeCell ref="N4:N5"/>
    <mergeCell ref="Q4:Q5"/>
    <mergeCell ref="R4:R5"/>
    <mergeCell ref="B141:U141"/>
    <mergeCell ref="B4:B5"/>
    <mergeCell ref="B139:U139"/>
    <mergeCell ref="AA4:AC4"/>
    <mergeCell ref="D4:D5"/>
    <mergeCell ref="E4:E5"/>
    <mergeCell ref="C4:C5"/>
    <mergeCell ref="Y4:Z4"/>
    <mergeCell ref="G4:G5"/>
    <mergeCell ref="H4:H5"/>
    <mergeCell ref="I4:I5"/>
    <mergeCell ref="J4:J5"/>
    <mergeCell ref="K4:K5"/>
    <mergeCell ref="L4:L5"/>
    <mergeCell ref="M4:M5"/>
    <mergeCell ref="O4:O5"/>
    <mergeCell ref="B1:AH1"/>
    <mergeCell ref="U39:U40"/>
    <mergeCell ref="U7:U17"/>
    <mergeCell ref="B3:AH3"/>
    <mergeCell ref="V7:V17"/>
    <mergeCell ref="U21:U24"/>
    <mergeCell ref="U28:U29"/>
    <mergeCell ref="V21:V24"/>
    <mergeCell ref="V28:V29"/>
    <mergeCell ref="V39:V40"/>
    <mergeCell ref="W4:X4"/>
    <mergeCell ref="AE4:AF4"/>
    <mergeCell ref="AG4:AG5"/>
    <mergeCell ref="AH4:AH5"/>
  </mergeCells>
  <dataValidations disablePrompts="1" count="1">
    <dataValidation type="list" errorStyle="warning" allowBlank="1" showInputMessage="1" showErrorMessage="1" errorTitle="Izvēle tikai no saraksta!" error="Lūdzu izvēlēties vienu no vērtībām sarakstā." sqref="T45:V45">
      <formula1>$D$160:$D$188</formula1>
    </dataValidation>
  </dataValidations>
  <pageMargins left="0.25" right="0.25" top="0.75" bottom="0.75" header="0.3" footer="0.3"/>
  <pageSetup paperSize="9" scale="40" fitToHeight="0" orientation="landscape" r:id="rId1"/>
  <headerFooter>
    <oddFooter>&amp;LFMzinop1_261115_specifisko_atbalsta_merku_laika_grafiks&amp;C&amp;P no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151"/>
  <sheetViews>
    <sheetView topLeftCell="A127" zoomScale="70" zoomScaleNormal="70" workbookViewId="0">
      <selection activeCell="B136" sqref="B136"/>
    </sheetView>
  </sheetViews>
  <sheetFormatPr defaultRowHeight="15.75" x14ac:dyDescent="0.25"/>
  <cols>
    <col min="3" max="3" width="30.375" customWidth="1"/>
    <col min="7" max="7" width="11" customWidth="1"/>
    <col min="8" max="8" width="10.625" customWidth="1"/>
    <col min="9" max="9" width="23.625" customWidth="1"/>
    <col min="10" max="10" width="24.875" customWidth="1"/>
    <col min="11" max="11" width="11.25" customWidth="1"/>
    <col min="12" max="22" width="10.375" customWidth="1"/>
  </cols>
  <sheetData>
    <row r="1" spans="1:26" s="9" customFormat="1" ht="59.25" customHeight="1" x14ac:dyDescent="0.3">
      <c r="B1" s="172"/>
      <c r="C1" s="172"/>
      <c r="D1" s="172"/>
      <c r="E1" s="172"/>
      <c r="F1" s="172"/>
      <c r="G1" s="172"/>
      <c r="H1" s="172"/>
      <c r="I1" s="172"/>
      <c r="J1" s="172"/>
      <c r="K1" s="172"/>
      <c r="L1" s="172"/>
      <c r="M1" s="172"/>
      <c r="N1" s="172"/>
      <c r="O1" s="172"/>
      <c r="P1" s="172"/>
      <c r="Q1" s="204" t="s">
        <v>590</v>
      </c>
      <c r="R1" s="205"/>
      <c r="S1" s="205"/>
      <c r="T1" s="205"/>
      <c r="U1" s="205"/>
      <c r="V1" s="205"/>
      <c r="W1" s="73"/>
      <c r="X1" s="73"/>
      <c r="Y1" s="73"/>
      <c r="Z1" s="73"/>
    </row>
    <row r="2" spans="1:26" s="9" customFormat="1" ht="30" customHeight="1" thickBot="1" x14ac:dyDescent="0.25">
      <c r="B2" s="183" t="s">
        <v>580</v>
      </c>
      <c r="C2" s="183"/>
      <c r="D2" s="183"/>
      <c r="E2" s="183"/>
      <c r="F2" s="183"/>
      <c r="G2" s="183"/>
      <c r="H2" s="183"/>
      <c r="I2" s="183"/>
      <c r="J2" s="183"/>
      <c r="K2" s="183"/>
      <c r="L2" s="183"/>
      <c r="M2" s="183"/>
      <c r="N2" s="183"/>
      <c r="O2" s="183"/>
      <c r="P2" s="183"/>
      <c r="Q2" s="183"/>
      <c r="R2" s="183"/>
      <c r="S2" s="183"/>
      <c r="T2" s="183"/>
      <c r="U2" s="183"/>
      <c r="V2" s="183"/>
    </row>
    <row r="3" spans="1:26" s="6" customFormat="1" ht="50.25" customHeight="1" x14ac:dyDescent="0.2">
      <c r="A3" s="197" t="s">
        <v>556</v>
      </c>
      <c r="B3" s="197" t="s">
        <v>372</v>
      </c>
      <c r="C3" s="197" t="s">
        <v>333</v>
      </c>
      <c r="D3" s="197" t="s">
        <v>307</v>
      </c>
      <c r="E3" s="197" t="s">
        <v>373</v>
      </c>
      <c r="F3" s="117"/>
      <c r="G3" s="201" t="s">
        <v>500</v>
      </c>
      <c r="H3" s="201" t="s">
        <v>501</v>
      </c>
      <c r="I3" s="207" t="s">
        <v>460</v>
      </c>
      <c r="J3" s="209"/>
      <c r="K3" s="190" t="s">
        <v>452</v>
      </c>
      <c r="L3" s="191"/>
      <c r="M3" s="190" t="s">
        <v>365</v>
      </c>
      <c r="N3" s="191"/>
      <c r="O3" s="190" t="s">
        <v>484</v>
      </c>
      <c r="P3" s="200"/>
      <c r="Q3" s="200"/>
      <c r="R3" s="175"/>
      <c r="S3" s="190" t="s">
        <v>488</v>
      </c>
      <c r="T3" s="191"/>
      <c r="U3" s="192" t="s">
        <v>588</v>
      </c>
      <c r="V3" s="210" t="s">
        <v>544</v>
      </c>
    </row>
    <row r="4" spans="1:26" s="6" customFormat="1" ht="126" customHeight="1" x14ac:dyDescent="0.2">
      <c r="A4" s="198" t="s">
        <v>556</v>
      </c>
      <c r="B4" s="198"/>
      <c r="C4" s="198"/>
      <c r="D4" s="198"/>
      <c r="E4" s="198"/>
      <c r="F4" s="174" t="s">
        <v>23</v>
      </c>
      <c r="G4" s="211"/>
      <c r="H4" s="211"/>
      <c r="I4" s="109" t="s">
        <v>461</v>
      </c>
      <c r="J4" s="109" t="s">
        <v>462</v>
      </c>
      <c r="K4" s="173" t="s">
        <v>585</v>
      </c>
      <c r="L4" s="173" t="s">
        <v>458</v>
      </c>
      <c r="M4" s="173" t="s">
        <v>586</v>
      </c>
      <c r="N4" s="173" t="s">
        <v>458</v>
      </c>
      <c r="O4" s="173" t="s">
        <v>543</v>
      </c>
      <c r="P4" s="173" t="s">
        <v>459</v>
      </c>
      <c r="Q4" s="173" t="s">
        <v>485</v>
      </c>
      <c r="R4" s="173" t="s">
        <v>577</v>
      </c>
      <c r="S4" s="173" t="s">
        <v>587</v>
      </c>
      <c r="T4" s="173" t="s">
        <v>458</v>
      </c>
      <c r="U4" s="193"/>
      <c r="V4" s="210"/>
      <c r="X4" s="203"/>
    </row>
    <row r="5" spans="1:26" s="6" customFormat="1" ht="20.25" customHeight="1" x14ac:dyDescent="0.2">
      <c r="A5" s="170">
        <v>1</v>
      </c>
      <c r="B5" s="170">
        <v>2</v>
      </c>
      <c r="C5" s="170">
        <v>3</v>
      </c>
      <c r="D5" s="170">
        <v>4</v>
      </c>
      <c r="E5" s="170">
        <v>5</v>
      </c>
      <c r="F5" s="170">
        <v>6</v>
      </c>
      <c r="G5" s="170">
        <v>7</v>
      </c>
      <c r="H5" s="170">
        <v>8</v>
      </c>
      <c r="I5" s="170">
        <v>9</v>
      </c>
      <c r="J5" s="170">
        <v>10</v>
      </c>
      <c r="K5" s="170">
        <v>11</v>
      </c>
      <c r="L5" s="170">
        <v>12</v>
      </c>
      <c r="M5" s="170">
        <v>13</v>
      </c>
      <c r="N5" s="170">
        <v>14</v>
      </c>
      <c r="O5" s="170">
        <v>15</v>
      </c>
      <c r="P5" s="170">
        <v>16</v>
      </c>
      <c r="Q5" s="170">
        <v>17</v>
      </c>
      <c r="R5" s="170">
        <v>18</v>
      </c>
      <c r="S5" s="170">
        <v>19</v>
      </c>
      <c r="T5" s="170">
        <v>20</v>
      </c>
      <c r="U5" s="170">
        <v>21</v>
      </c>
      <c r="V5" s="170">
        <v>22</v>
      </c>
      <c r="X5" s="203"/>
    </row>
    <row r="6" spans="1:26" ht="50.25" customHeight="1" x14ac:dyDescent="0.25">
      <c r="A6" s="10">
        <v>1</v>
      </c>
      <c r="B6" s="49" t="s">
        <v>180</v>
      </c>
      <c r="C6" s="50" t="s">
        <v>184</v>
      </c>
      <c r="D6" s="32" t="s">
        <v>163</v>
      </c>
      <c r="E6" s="19" t="s">
        <v>11</v>
      </c>
      <c r="F6" s="32" t="s">
        <v>4</v>
      </c>
      <c r="G6" s="122">
        <v>90958697</v>
      </c>
      <c r="H6" s="122">
        <v>77314892</v>
      </c>
      <c r="I6" s="180" t="s">
        <v>329</v>
      </c>
      <c r="J6" s="184" t="s">
        <v>557</v>
      </c>
      <c r="K6" s="14" t="s">
        <v>328</v>
      </c>
      <c r="L6" s="94" t="s">
        <v>391</v>
      </c>
      <c r="M6" s="14" t="s">
        <v>231</v>
      </c>
      <c r="N6" s="94" t="s">
        <v>391</v>
      </c>
      <c r="O6" s="14" t="s">
        <v>231</v>
      </c>
      <c r="P6" s="94" t="s">
        <v>471</v>
      </c>
      <c r="Q6" s="14" t="s">
        <v>236</v>
      </c>
      <c r="R6" s="96" t="s">
        <v>379</v>
      </c>
      <c r="S6" s="14" t="s">
        <v>247</v>
      </c>
      <c r="T6" s="95" t="s">
        <v>378</v>
      </c>
      <c r="U6" s="14" t="s">
        <v>127</v>
      </c>
      <c r="V6" s="14" t="s">
        <v>127</v>
      </c>
    </row>
    <row r="7" spans="1:26" ht="54.75" customHeight="1" x14ac:dyDescent="0.25">
      <c r="A7" s="10">
        <v>2</v>
      </c>
      <c r="B7" s="49" t="s">
        <v>181</v>
      </c>
      <c r="C7" s="50" t="s">
        <v>185</v>
      </c>
      <c r="D7" s="32" t="s">
        <v>163</v>
      </c>
      <c r="E7" s="19" t="s">
        <v>11</v>
      </c>
      <c r="F7" s="32" t="s">
        <v>4</v>
      </c>
      <c r="G7" s="122">
        <v>28823529</v>
      </c>
      <c r="H7" s="122">
        <v>24500000</v>
      </c>
      <c r="I7" s="181"/>
      <c r="J7" s="185"/>
      <c r="K7" s="14" t="s">
        <v>233</v>
      </c>
      <c r="L7" s="95" t="s">
        <v>378</v>
      </c>
      <c r="M7" s="14" t="s">
        <v>233</v>
      </c>
      <c r="N7" s="95" t="s">
        <v>378</v>
      </c>
      <c r="O7" s="14" t="s">
        <v>127</v>
      </c>
      <c r="P7" s="95" t="s">
        <v>378</v>
      </c>
      <c r="Q7" s="14" t="s">
        <v>156</v>
      </c>
      <c r="R7" s="95" t="s">
        <v>378</v>
      </c>
      <c r="S7" s="14" t="s">
        <v>156</v>
      </c>
      <c r="T7" s="95" t="s">
        <v>378</v>
      </c>
      <c r="U7" s="14" t="s">
        <v>161</v>
      </c>
      <c r="V7" s="14" t="s">
        <v>161</v>
      </c>
    </row>
    <row r="8" spans="1:26" ht="24" customHeight="1" x14ac:dyDescent="0.25">
      <c r="A8" s="10">
        <v>3</v>
      </c>
      <c r="B8" s="49" t="s">
        <v>182</v>
      </c>
      <c r="C8" s="50" t="s">
        <v>186</v>
      </c>
      <c r="D8" s="32" t="s">
        <v>163</v>
      </c>
      <c r="E8" s="19" t="s">
        <v>11</v>
      </c>
      <c r="F8" s="32" t="s">
        <v>4</v>
      </c>
      <c r="G8" s="122">
        <v>8235294</v>
      </c>
      <c r="H8" s="122">
        <v>7000000</v>
      </c>
      <c r="I8" s="181"/>
      <c r="J8" s="185"/>
      <c r="K8" s="14" t="s">
        <v>233</v>
      </c>
      <c r="L8" s="95" t="s">
        <v>378</v>
      </c>
      <c r="M8" s="14" t="s">
        <v>233</v>
      </c>
      <c r="N8" s="95" t="s">
        <v>378</v>
      </c>
      <c r="O8" s="14" t="s">
        <v>127</v>
      </c>
      <c r="P8" s="95" t="s">
        <v>378</v>
      </c>
      <c r="Q8" s="14" t="s">
        <v>156</v>
      </c>
      <c r="R8" s="95" t="s">
        <v>378</v>
      </c>
      <c r="S8" s="14" t="s">
        <v>156</v>
      </c>
      <c r="T8" s="95" t="s">
        <v>378</v>
      </c>
      <c r="U8" s="14" t="s">
        <v>161</v>
      </c>
      <c r="V8" s="14" t="s">
        <v>161</v>
      </c>
    </row>
    <row r="9" spans="1:26" ht="47.25" customHeight="1" x14ac:dyDescent="0.25">
      <c r="A9" s="10">
        <v>4</v>
      </c>
      <c r="B9" s="49" t="s">
        <v>183</v>
      </c>
      <c r="C9" s="50" t="s">
        <v>187</v>
      </c>
      <c r="D9" s="32" t="s">
        <v>163</v>
      </c>
      <c r="E9" s="19" t="s">
        <v>11</v>
      </c>
      <c r="F9" s="32" t="s">
        <v>4</v>
      </c>
      <c r="G9" s="122">
        <v>58823530</v>
      </c>
      <c r="H9" s="122">
        <v>50000000</v>
      </c>
      <c r="I9" s="181"/>
      <c r="J9" s="185"/>
      <c r="K9" s="14" t="s">
        <v>234</v>
      </c>
      <c r="L9" s="94" t="s">
        <v>394</v>
      </c>
      <c r="M9" s="14" t="s">
        <v>234</v>
      </c>
      <c r="N9" s="94" t="s">
        <v>394</v>
      </c>
      <c r="O9" s="14" t="s">
        <v>234</v>
      </c>
      <c r="P9" s="94" t="s">
        <v>394</v>
      </c>
      <c r="Q9" s="14" t="s">
        <v>232</v>
      </c>
      <c r="R9" s="96" t="s">
        <v>379</v>
      </c>
      <c r="S9" s="14" t="s">
        <v>247</v>
      </c>
      <c r="T9" s="95" t="s">
        <v>378</v>
      </c>
      <c r="U9" s="14" t="s">
        <v>127</v>
      </c>
      <c r="V9" s="14" t="s">
        <v>127</v>
      </c>
    </row>
    <row r="10" spans="1:26" ht="40.5" customHeight="1" x14ac:dyDescent="0.25">
      <c r="A10" s="10">
        <v>5</v>
      </c>
      <c r="B10" s="38" t="s">
        <v>188</v>
      </c>
      <c r="C10" s="48" t="s">
        <v>266</v>
      </c>
      <c r="D10" s="16" t="s">
        <v>163</v>
      </c>
      <c r="E10" s="21" t="s">
        <v>11</v>
      </c>
      <c r="F10" s="38" t="s">
        <v>4</v>
      </c>
      <c r="G10" s="119">
        <v>35186166</v>
      </c>
      <c r="H10" s="119">
        <v>29908242</v>
      </c>
      <c r="I10" s="181"/>
      <c r="J10" s="185"/>
      <c r="K10" s="15" t="s">
        <v>234</v>
      </c>
      <c r="L10" s="94" t="s">
        <v>394</v>
      </c>
      <c r="M10" s="15" t="s">
        <v>234</v>
      </c>
      <c r="N10" s="94" t="s">
        <v>394</v>
      </c>
      <c r="O10" s="15" t="s">
        <v>234</v>
      </c>
      <c r="P10" s="94" t="s">
        <v>399</v>
      </c>
      <c r="Q10" s="45" t="s">
        <v>236</v>
      </c>
      <c r="R10" s="94" t="s">
        <v>566</v>
      </c>
      <c r="S10" s="45" t="s">
        <v>247</v>
      </c>
      <c r="T10" s="95" t="s">
        <v>378</v>
      </c>
      <c r="U10" s="15" t="s">
        <v>127</v>
      </c>
      <c r="V10" s="15" t="s">
        <v>127</v>
      </c>
    </row>
    <row r="11" spans="1:26" ht="30.75" customHeight="1" x14ac:dyDescent="0.25">
      <c r="A11" s="10">
        <v>6</v>
      </c>
      <c r="B11" s="38" t="s">
        <v>189</v>
      </c>
      <c r="C11" s="48" t="s">
        <v>190</v>
      </c>
      <c r="D11" s="38" t="s">
        <v>7</v>
      </c>
      <c r="E11" s="26" t="s">
        <v>11</v>
      </c>
      <c r="F11" s="38" t="s">
        <v>4</v>
      </c>
      <c r="G11" s="119">
        <v>5648461</v>
      </c>
      <c r="H11" s="119">
        <v>4801192</v>
      </c>
      <c r="I11" s="182"/>
      <c r="J11" s="186"/>
      <c r="K11" s="15" t="s">
        <v>231</v>
      </c>
      <c r="L11" s="94" t="s">
        <v>570</v>
      </c>
      <c r="M11" s="15" t="s">
        <v>231</v>
      </c>
      <c r="N11" s="94" t="s">
        <v>570</v>
      </c>
      <c r="O11" s="15" t="s">
        <v>232</v>
      </c>
      <c r="P11" s="96" t="s">
        <v>379</v>
      </c>
      <c r="Q11" s="15" t="s">
        <v>233</v>
      </c>
      <c r="R11" s="95" t="s">
        <v>378</v>
      </c>
      <c r="S11" s="45" t="s">
        <v>127</v>
      </c>
      <c r="T11" s="95" t="s">
        <v>378</v>
      </c>
      <c r="U11" s="15" t="s">
        <v>156</v>
      </c>
      <c r="V11" s="15" t="s">
        <v>156</v>
      </c>
    </row>
    <row r="12" spans="1:26" ht="31.5" customHeight="1" x14ac:dyDescent="0.25">
      <c r="A12" s="10">
        <v>7</v>
      </c>
      <c r="B12" s="32" t="s">
        <v>191</v>
      </c>
      <c r="C12" s="50" t="s">
        <v>257</v>
      </c>
      <c r="D12" s="32" t="s">
        <v>7</v>
      </c>
      <c r="E12" s="19" t="s">
        <v>11</v>
      </c>
      <c r="F12" s="32" t="s">
        <v>4</v>
      </c>
      <c r="G12" s="122">
        <v>17647058</v>
      </c>
      <c r="H12" s="122">
        <v>15000000</v>
      </c>
      <c r="I12" s="187" t="s">
        <v>242</v>
      </c>
      <c r="J12" s="187" t="s">
        <v>385</v>
      </c>
      <c r="K12" s="14" t="s">
        <v>234</v>
      </c>
      <c r="L12" s="94" t="s">
        <v>400</v>
      </c>
      <c r="M12" s="14" t="s">
        <v>376</v>
      </c>
      <c r="N12" s="45" t="s">
        <v>65</v>
      </c>
      <c r="O12" s="14" t="s">
        <v>232</v>
      </c>
      <c r="P12" s="99" t="s">
        <v>379</v>
      </c>
      <c r="Q12" s="14" t="s">
        <v>236</v>
      </c>
      <c r="R12" s="96" t="s">
        <v>379</v>
      </c>
      <c r="S12" s="14" t="s">
        <v>233</v>
      </c>
      <c r="T12" s="95" t="s">
        <v>378</v>
      </c>
      <c r="U12" s="14" t="s">
        <v>127</v>
      </c>
      <c r="V12" s="14" t="s">
        <v>127</v>
      </c>
    </row>
    <row r="13" spans="1:26" ht="26.25" customHeight="1" x14ac:dyDescent="0.25">
      <c r="A13" s="10">
        <v>8</v>
      </c>
      <c r="B13" s="32" t="s">
        <v>192</v>
      </c>
      <c r="C13" s="50" t="s">
        <v>272</v>
      </c>
      <c r="D13" s="32" t="s">
        <v>7</v>
      </c>
      <c r="E13" s="19" t="s">
        <v>11</v>
      </c>
      <c r="F13" s="32" t="s">
        <v>4</v>
      </c>
      <c r="G13" s="122">
        <v>12254723</v>
      </c>
      <c r="H13" s="122">
        <v>10416515</v>
      </c>
      <c r="I13" s="188"/>
      <c r="J13" s="188"/>
      <c r="K13" s="14" t="s">
        <v>234</v>
      </c>
      <c r="L13" s="94" t="s">
        <v>400</v>
      </c>
      <c r="M13" s="14" t="s">
        <v>376</v>
      </c>
      <c r="N13" s="45" t="s">
        <v>65</v>
      </c>
      <c r="O13" s="14" t="s">
        <v>235</v>
      </c>
      <c r="P13" s="96" t="s">
        <v>379</v>
      </c>
      <c r="Q13" s="14" t="s">
        <v>236</v>
      </c>
      <c r="R13" s="96" t="s">
        <v>379</v>
      </c>
      <c r="S13" s="14" t="s">
        <v>233</v>
      </c>
      <c r="T13" s="95" t="s">
        <v>378</v>
      </c>
      <c r="U13" s="14" t="s">
        <v>127</v>
      </c>
      <c r="V13" s="14" t="s">
        <v>127</v>
      </c>
    </row>
    <row r="14" spans="1:26" ht="35.25" customHeight="1" x14ac:dyDescent="0.25">
      <c r="A14" s="10">
        <v>9</v>
      </c>
      <c r="B14" s="32" t="s">
        <v>193</v>
      </c>
      <c r="C14" s="50" t="s">
        <v>273</v>
      </c>
      <c r="D14" s="32" t="s">
        <v>7</v>
      </c>
      <c r="E14" s="19" t="s">
        <v>11</v>
      </c>
      <c r="F14" s="32" t="s">
        <v>4</v>
      </c>
      <c r="G14" s="122">
        <v>17647058</v>
      </c>
      <c r="H14" s="122">
        <v>15000000</v>
      </c>
      <c r="I14" s="188"/>
      <c r="J14" s="188"/>
      <c r="K14" s="14" t="s">
        <v>234</v>
      </c>
      <c r="L14" s="94" t="s">
        <v>400</v>
      </c>
      <c r="M14" s="14" t="s">
        <v>376</v>
      </c>
      <c r="N14" s="45" t="s">
        <v>65</v>
      </c>
      <c r="O14" s="14" t="s">
        <v>236</v>
      </c>
      <c r="P14" s="96" t="s">
        <v>379</v>
      </c>
      <c r="Q14" s="14" t="s">
        <v>236</v>
      </c>
      <c r="R14" s="96" t="s">
        <v>379</v>
      </c>
      <c r="S14" s="14" t="s">
        <v>540</v>
      </c>
      <c r="T14" s="95" t="s">
        <v>378</v>
      </c>
      <c r="U14" s="14" t="s">
        <v>162</v>
      </c>
      <c r="V14" s="14" t="s">
        <v>162</v>
      </c>
    </row>
    <row r="15" spans="1:26" ht="52.5" customHeight="1" x14ac:dyDescent="0.25">
      <c r="A15" s="10">
        <v>10</v>
      </c>
      <c r="B15" s="32" t="s">
        <v>258</v>
      </c>
      <c r="C15" s="50" t="s">
        <v>259</v>
      </c>
      <c r="D15" s="32" t="s">
        <v>7</v>
      </c>
      <c r="E15" s="19" t="s">
        <v>11</v>
      </c>
      <c r="F15" s="32" t="s">
        <v>4</v>
      </c>
      <c r="G15" s="122">
        <v>24705882</v>
      </c>
      <c r="H15" s="122">
        <v>21000000</v>
      </c>
      <c r="I15" s="189"/>
      <c r="J15" s="189"/>
      <c r="K15" s="14" t="s">
        <v>234</v>
      </c>
      <c r="L15" s="94" t="s">
        <v>400</v>
      </c>
      <c r="M15" s="14" t="s">
        <v>376</v>
      </c>
      <c r="N15" s="45" t="s">
        <v>65</v>
      </c>
      <c r="O15" s="14" t="s">
        <v>235</v>
      </c>
      <c r="P15" s="94" t="s">
        <v>564</v>
      </c>
      <c r="Q15" s="14" t="s">
        <v>236</v>
      </c>
      <c r="R15" s="96" t="s">
        <v>379</v>
      </c>
      <c r="S15" s="14" t="s">
        <v>233</v>
      </c>
      <c r="T15" s="95" t="s">
        <v>378</v>
      </c>
      <c r="U15" s="14" t="s">
        <v>127</v>
      </c>
      <c r="V15" s="14" t="s">
        <v>127</v>
      </c>
    </row>
    <row r="16" spans="1:26" ht="36" customHeight="1" x14ac:dyDescent="0.25">
      <c r="A16" s="10">
        <v>11</v>
      </c>
      <c r="B16" s="32" t="s">
        <v>260</v>
      </c>
      <c r="C16" s="50" t="s">
        <v>261</v>
      </c>
      <c r="D16" s="32" t="s">
        <v>163</v>
      </c>
      <c r="E16" s="19" t="s">
        <v>11</v>
      </c>
      <c r="F16" s="32" t="s">
        <v>4</v>
      </c>
      <c r="G16" s="122">
        <v>29241343</v>
      </c>
      <c r="H16" s="122">
        <v>24855142</v>
      </c>
      <c r="I16" s="33" t="s">
        <v>132</v>
      </c>
      <c r="J16" s="33" t="s">
        <v>132</v>
      </c>
      <c r="K16" s="14" t="s">
        <v>235</v>
      </c>
      <c r="L16" s="94" t="s">
        <v>494</v>
      </c>
      <c r="M16" s="14" t="s">
        <v>232</v>
      </c>
      <c r="N16" s="94" t="s">
        <v>494</v>
      </c>
      <c r="O16" s="14" t="s">
        <v>232</v>
      </c>
      <c r="P16" s="94" t="s">
        <v>495</v>
      </c>
      <c r="Q16" s="14" t="s">
        <v>233</v>
      </c>
      <c r="R16" s="95" t="s">
        <v>378</v>
      </c>
      <c r="S16" s="14" t="s">
        <v>127</v>
      </c>
      <c r="T16" s="95" t="s">
        <v>378</v>
      </c>
      <c r="U16" s="14" t="s">
        <v>156</v>
      </c>
      <c r="V16" s="14" t="s">
        <v>156</v>
      </c>
    </row>
    <row r="17" spans="1:22" ht="36.75" customHeight="1" x14ac:dyDescent="0.25">
      <c r="A17" s="10">
        <v>12</v>
      </c>
      <c r="B17" s="32" t="s">
        <v>262</v>
      </c>
      <c r="C17" s="50" t="s">
        <v>334</v>
      </c>
      <c r="D17" s="32" t="s">
        <v>163</v>
      </c>
      <c r="E17" s="19" t="s">
        <v>11</v>
      </c>
      <c r="F17" s="32" t="s">
        <v>4</v>
      </c>
      <c r="G17" s="122">
        <v>25764706</v>
      </c>
      <c r="H17" s="122">
        <v>21900000</v>
      </c>
      <c r="I17" s="33" t="s">
        <v>132</v>
      </c>
      <c r="J17" s="33" t="s">
        <v>132</v>
      </c>
      <c r="K17" s="14" t="s">
        <v>231</v>
      </c>
      <c r="L17" s="94" t="s">
        <v>494</v>
      </c>
      <c r="M17" s="14" t="s">
        <v>235</v>
      </c>
      <c r="N17" s="94" t="s">
        <v>494</v>
      </c>
      <c r="O17" s="14" t="s">
        <v>235</v>
      </c>
      <c r="P17" s="96" t="s">
        <v>379</v>
      </c>
      <c r="Q17" s="14" t="s">
        <v>233</v>
      </c>
      <c r="R17" s="95" t="s">
        <v>378</v>
      </c>
      <c r="S17" s="14" t="s">
        <v>127</v>
      </c>
      <c r="T17" s="95" t="s">
        <v>378</v>
      </c>
      <c r="U17" s="14" t="s">
        <v>127</v>
      </c>
      <c r="V17" s="14" t="s">
        <v>127</v>
      </c>
    </row>
    <row r="18" spans="1:22" ht="25.5" x14ac:dyDescent="0.25">
      <c r="A18" s="10">
        <v>13</v>
      </c>
      <c r="B18" s="16" t="s">
        <v>205</v>
      </c>
      <c r="C18" s="47" t="s">
        <v>302</v>
      </c>
      <c r="D18" s="16" t="s">
        <v>7</v>
      </c>
      <c r="E18" s="26" t="s">
        <v>11</v>
      </c>
      <c r="F18" s="38" t="s">
        <v>4</v>
      </c>
      <c r="G18" s="119">
        <v>52941176</v>
      </c>
      <c r="H18" s="119">
        <v>45000000</v>
      </c>
      <c r="I18" s="184" t="s">
        <v>242</v>
      </c>
      <c r="J18" s="184" t="s">
        <v>385</v>
      </c>
      <c r="K18" s="45" t="s">
        <v>234</v>
      </c>
      <c r="L18" s="94" t="s">
        <v>400</v>
      </c>
      <c r="M18" s="45" t="s">
        <v>376</v>
      </c>
      <c r="N18" s="45" t="s">
        <v>65</v>
      </c>
      <c r="O18" s="45" t="s">
        <v>231</v>
      </c>
      <c r="P18" s="96" t="s">
        <v>379</v>
      </c>
      <c r="Q18" s="15" t="s">
        <v>236</v>
      </c>
      <c r="R18" s="96" t="s">
        <v>379</v>
      </c>
      <c r="S18" s="45" t="s">
        <v>247</v>
      </c>
      <c r="T18" s="95" t="s">
        <v>378</v>
      </c>
      <c r="U18" s="15" t="s">
        <v>127</v>
      </c>
      <c r="V18" s="15" t="s">
        <v>127</v>
      </c>
    </row>
    <row r="19" spans="1:22" ht="25.5" x14ac:dyDescent="0.25">
      <c r="A19" s="10">
        <v>14</v>
      </c>
      <c r="B19" s="16" t="s">
        <v>263</v>
      </c>
      <c r="C19" s="47" t="s">
        <v>264</v>
      </c>
      <c r="D19" s="16" t="s">
        <v>7</v>
      </c>
      <c r="E19" s="26" t="s">
        <v>11</v>
      </c>
      <c r="F19" s="38" t="s">
        <v>4</v>
      </c>
      <c r="G19" s="119">
        <v>23529411</v>
      </c>
      <c r="H19" s="119">
        <v>20000000</v>
      </c>
      <c r="I19" s="186"/>
      <c r="J19" s="186"/>
      <c r="K19" s="45" t="s">
        <v>234</v>
      </c>
      <c r="L19" s="94" t="s">
        <v>400</v>
      </c>
      <c r="M19" s="45" t="s">
        <v>376</v>
      </c>
      <c r="N19" s="45" t="s">
        <v>65</v>
      </c>
      <c r="O19" s="45" t="s">
        <v>231</v>
      </c>
      <c r="P19" s="94" t="s">
        <v>474</v>
      </c>
      <c r="Q19" s="15" t="s">
        <v>236</v>
      </c>
      <c r="R19" s="96" t="s">
        <v>379</v>
      </c>
      <c r="S19" s="45" t="s">
        <v>247</v>
      </c>
      <c r="T19" s="95" t="s">
        <v>378</v>
      </c>
      <c r="U19" s="15" t="s">
        <v>127</v>
      </c>
      <c r="V19" s="15" t="s">
        <v>127</v>
      </c>
    </row>
    <row r="20" spans="1:22" ht="56.25" customHeight="1" x14ac:dyDescent="0.25">
      <c r="A20" s="10">
        <v>15</v>
      </c>
      <c r="B20" s="32" t="s">
        <v>206</v>
      </c>
      <c r="C20" s="50" t="s">
        <v>441</v>
      </c>
      <c r="D20" s="32" t="s">
        <v>163</v>
      </c>
      <c r="E20" s="19" t="s">
        <v>11</v>
      </c>
      <c r="F20" s="32" t="s">
        <v>4</v>
      </c>
      <c r="G20" s="122">
        <v>22352941</v>
      </c>
      <c r="H20" s="122">
        <v>19000000</v>
      </c>
      <c r="I20" s="33" t="s">
        <v>132</v>
      </c>
      <c r="J20" s="33" t="s">
        <v>132</v>
      </c>
      <c r="K20" s="14" t="s">
        <v>234</v>
      </c>
      <c r="L20" s="94" t="s">
        <v>394</v>
      </c>
      <c r="M20" s="14" t="s">
        <v>234</v>
      </c>
      <c r="N20" s="94" t="s">
        <v>394</v>
      </c>
      <c r="O20" s="14" t="s">
        <v>234</v>
      </c>
      <c r="P20" s="94" t="s">
        <v>399</v>
      </c>
      <c r="Q20" s="14" t="s">
        <v>236</v>
      </c>
      <c r="R20" s="96" t="s">
        <v>379</v>
      </c>
      <c r="S20" s="14" t="s">
        <v>247</v>
      </c>
      <c r="T20" s="95" t="s">
        <v>378</v>
      </c>
      <c r="U20" s="14" t="s">
        <v>127</v>
      </c>
      <c r="V20" s="14" t="s">
        <v>127</v>
      </c>
    </row>
    <row r="21" spans="1:22" ht="45.75" customHeight="1" x14ac:dyDescent="0.25">
      <c r="A21" s="10">
        <v>16</v>
      </c>
      <c r="B21" s="32" t="s">
        <v>207</v>
      </c>
      <c r="C21" s="50" t="s">
        <v>442</v>
      </c>
      <c r="D21" s="32" t="s">
        <v>7</v>
      </c>
      <c r="E21" s="19" t="s">
        <v>11</v>
      </c>
      <c r="F21" s="32" t="s">
        <v>4</v>
      </c>
      <c r="G21" s="122">
        <v>38591647</v>
      </c>
      <c r="H21" s="122">
        <v>32802900</v>
      </c>
      <c r="I21" s="33" t="s">
        <v>132</v>
      </c>
      <c r="J21" s="33" t="s">
        <v>132</v>
      </c>
      <c r="K21" s="14" t="s">
        <v>245</v>
      </c>
      <c r="L21" s="94" t="s">
        <v>390</v>
      </c>
      <c r="M21" s="14" t="s">
        <v>245</v>
      </c>
      <c r="N21" s="94" t="s">
        <v>390</v>
      </c>
      <c r="O21" s="14" t="s">
        <v>245</v>
      </c>
      <c r="P21" s="94" t="s">
        <v>401</v>
      </c>
      <c r="Q21" s="14" t="s">
        <v>236</v>
      </c>
      <c r="R21" s="96" t="s">
        <v>379</v>
      </c>
      <c r="S21" s="14" t="s">
        <v>247</v>
      </c>
      <c r="T21" s="95" t="s">
        <v>378</v>
      </c>
      <c r="U21" s="14" t="s">
        <v>127</v>
      </c>
      <c r="V21" s="14" t="s">
        <v>127</v>
      </c>
    </row>
    <row r="22" spans="1:22" ht="25.5" customHeight="1" x14ac:dyDescent="0.25">
      <c r="A22" s="10">
        <v>17</v>
      </c>
      <c r="B22" s="32" t="s">
        <v>279</v>
      </c>
      <c r="C22" s="50" t="s">
        <v>208</v>
      </c>
      <c r="D22" s="32" t="s">
        <v>7</v>
      </c>
      <c r="E22" s="19" t="s">
        <v>11</v>
      </c>
      <c r="F22" s="32" t="s">
        <v>4</v>
      </c>
      <c r="G22" s="122">
        <v>7294119</v>
      </c>
      <c r="H22" s="122">
        <v>6200001</v>
      </c>
      <c r="I22" s="33" t="s">
        <v>132</v>
      </c>
      <c r="J22" s="33" t="s">
        <v>132</v>
      </c>
      <c r="K22" s="14" t="s">
        <v>246</v>
      </c>
      <c r="L22" s="94" t="s">
        <v>463</v>
      </c>
      <c r="M22" s="14" t="s">
        <v>246</v>
      </c>
      <c r="N22" s="94" t="s">
        <v>463</v>
      </c>
      <c r="O22" s="14" t="s">
        <v>246</v>
      </c>
      <c r="P22" s="94" t="s">
        <v>563</v>
      </c>
      <c r="Q22" s="14" t="s">
        <v>247</v>
      </c>
      <c r="R22" s="95" t="s">
        <v>378</v>
      </c>
      <c r="S22" s="14" t="s">
        <v>233</v>
      </c>
      <c r="T22" s="95" t="s">
        <v>378</v>
      </c>
      <c r="U22" s="14" t="s">
        <v>127</v>
      </c>
      <c r="V22" s="14" t="s">
        <v>127</v>
      </c>
    </row>
    <row r="23" spans="1:22" ht="81" customHeight="1" x14ac:dyDescent="0.25">
      <c r="A23" s="10">
        <v>18</v>
      </c>
      <c r="B23" s="49" t="s">
        <v>40</v>
      </c>
      <c r="C23" s="51" t="s">
        <v>88</v>
      </c>
      <c r="D23" s="33" t="s">
        <v>7</v>
      </c>
      <c r="E23" s="35" t="s">
        <v>11</v>
      </c>
      <c r="F23" s="33" t="s">
        <v>3</v>
      </c>
      <c r="G23" s="122">
        <v>38300036</v>
      </c>
      <c r="H23" s="122">
        <v>32555030</v>
      </c>
      <c r="I23" s="65" t="s">
        <v>366</v>
      </c>
      <c r="J23" s="107" t="s">
        <v>378</v>
      </c>
      <c r="K23" s="14" t="s">
        <v>127</v>
      </c>
      <c r="L23" s="95" t="s">
        <v>378</v>
      </c>
      <c r="M23" s="14" t="s">
        <v>127</v>
      </c>
      <c r="N23" s="95" t="s">
        <v>378</v>
      </c>
      <c r="O23" s="14" t="s">
        <v>156</v>
      </c>
      <c r="P23" s="95" t="s">
        <v>378</v>
      </c>
      <c r="Q23" s="14" t="s">
        <v>161</v>
      </c>
      <c r="R23" s="95" t="s">
        <v>378</v>
      </c>
      <c r="S23" s="14" t="s">
        <v>161</v>
      </c>
      <c r="T23" s="95" t="s">
        <v>378</v>
      </c>
      <c r="U23" s="14" t="s">
        <v>155</v>
      </c>
      <c r="V23" s="14" t="s">
        <v>155</v>
      </c>
    </row>
    <row r="24" spans="1:22" ht="55.5" customHeight="1" x14ac:dyDescent="0.25">
      <c r="A24" s="10">
        <v>19</v>
      </c>
      <c r="B24" s="38" t="s">
        <v>209</v>
      </c>
      <c r="C24" s="48" t="s">
        <v>210</v>
      </c>
      <c r="D24" s="39" t="s">
        <v>7</v>
      </c>
      <c r="E24" s="37" t="s">
        <v>11</v>
      </c>
      <c r="F24" s="39" t="s">
        <v>4</v>
      </c>
      <c r="G24" s="119">
        <v>176470588</v>
      </c>
      <c r="H24" s="119">
        <v>150000000</v>
      </c>
      <c r="I24" s="66" t="s">
        <v>274</v>
      </c>
      <c r="J24" s="23" t="s">
        <v>385</v>
      </c>
      <c r="K24" s="15" t="s">
        <v>244</v>
      </c>
      <c r="L24" s="94" t="s">
        <v>404</v>
      </c>
      <c r="M24" s="15" t="s">
        <v>244</v>
      </c>
      <c r="N24" s="94" t="s">
        <v>404</v>
      </c>
      <c r="O24" s="15" t="s">
        <v>230</v>
      </c>
      <c r="P24" s="94" t="s">
        <v>405</v>
      </c>
      <c r="Q24" s="15" t="s">
        <v>236</v>
      </c>
      <c r="R24" s="96" t="s">
        <v>379</v>
      </c>
      <c r="S24" s="15" t="s">
        <v>247</v>
      </c>
      <c r="T24" s="95" t="s">
        <v>378</v>
      </c>
      <c r="U24" s="15" t="s">
        <v>127</v>
      </c>
      <c r="V24" s="15" t="s">
        <v>127</v>
      </c>
    </row>
    <row r="25" spans="1:22" ht="54" customHeight="1" x14ac:dyDescent="0.25">
      <c r="A25" s="10">
        <v>20</v>
      </c>
      <c r="B25" s="38" t="s">
        <v>211</v>
      </c>
      <c r="C25" s="48" t="s">
        <v>212</v>
      </c>
      <c r="D25" s="39" t="s">
        <v>7</v>
      </c>
      <c r="E25" s="37" t="s">
        <v>11</v>
      </c>
      <c r="F25" s="39" t="s">
        <v>4</v>
      </c>
      <c r="G25" s="119">
        <v>115127027</v>
      </c>
      <c r="H25" s="119">
        <v>97857972</v>
      </c>
      <c r="I25" s="22" t="s">
        <v>276</v>
      </c>
      <c r="J25" s="22" t="s">
        <v>446</v>
      </c>
      <c r="K25" s="15" t="s">
        <v>235</v>
      </c>
      <c r="L25" s="94" t="s">
        <v>570</v>
      </c>
      <c r="M25" s="15" t="s">
        <v>232</v>
      </c>
      <c r="N25" s="94" t="s">
        <v>570</v>
      </c>
      <c r="O25" s="15" t="s">
        <v>232</v>
      </c>
      <c r="P25" s="96" t="s">
        <v>379</v>
      </c>
      <c r="Q25" s="15" t="s">
        <v>127</v>
      </c>
      <c r="R25" s="95" t="s">
        <v>378</v>
      </c>
      <c r="S25" s="15" t="s">
        <v>127</v>
      </c>
      <c r="T25" s="95" t="s">
        <v>378</v>
      </c>
      <c r="U25" s="15" t="s">
        <v>213</v>
      </c>
      <c r="V25" s="15" t="s">
        <v>213</v>
      </c>
    </row>
    <row r="26" spans="1:22" ht="62.25" customHeight="1" x14ac:dyDescent="0.25">
      <c r="A26" s="10">
        <v>21</v>
      </c>
      <c r="B26" s="53" t="s">
        <v>41</v>
      </c>
      <c r="C26" s="52" t="s">
        <v>89</v>
      </c>
      <c r="D26" s="39" t="s">
        <v>7</v>
      </c>
      <c r="E26" s="37" t="s">
        <v>11</v>
      </c>
      <c r="F26" s="39" t="s">
        <v>3</v>
      </c>
      <c r="G26" s="119">
        <v>62581758</v>
      </c>
      <c r="H26" s="119">
        <v>53194494</v>
      </c>
      <c r="I26" s="22" t="s">
        <v>277</v>
      </c>
      <c r="J26" s="22" t="s">
        <v>378</v>
      </c>
      <c r="K26" s="40" t="s">
        <v>233</v>
      </c>
      <c r="L26" s="97" t="s">
        <v>378</v>
      </c>
      <c r="M26" s="40" t="s">
        <v>127</v>
      </c>
      <c r="N26" s="97" t="s">
        <v>378</v>
      </c>
      <c r="O26" s="40" t="s">
        <v>127</v>
      </c>
      <c r="P26" s="95" t="s">
        <v>378</v>
      </c>
      <c r="Q26" s="15" t="s">
        <v>156</v>
      </c>
      <c r="R26" s="95" t="s">
        <v>378</v>
      </c>
      <c r="S26" s="15" t="s">
        <v>156</v>
      </c>
      <c r="T26" s="95" t="s">
        <v>378</v>
      </c>
      <c r="U26" s="15" t="s">
        <v>162</v>
      </c>
      <c r="V26" s="15" t="s">
        <v>162</v>
      </c>
    </row>
    <row r="27" spans="1:22" ht="51.75" customHeight="1" x14ac:dyDescent="0.25">
      <c r="A27" s="10">
        <v>22</v>
      </c>
      <c r="B27" s="53" t="s">
        <v>131</v>
      </c>
      <c r="C27" s="52" t="s">
        <v>357</v>
      </c>
      <c r="D27" s="39" t="s">
        <v>7</v>
      </c>
      <c r="E27" s="37" t="s">
        <v>13</v>
      </c>
      <c r="F27" s="39" t="s">
        <v>5</v>
      </c>
      <c r="G27" s="119">
        <v>4500000</v>
      </c>
      <c r="H27" s="119">
        <v>3825000</v>
      </c>
      <c r="I27" s="41" t="s">
        <v>132</v>
      </c>
      <c r="J27" s="41" t="s">
        <v>132</v>
      </c>
      <c r="K27" s="39" t="s">
        <v>132</v>
      </c>
      <c r="L27" s="94" t="s">
        <v>457</v>
      </c>
      <c r="M27" s="15" t="s">
        <v>245</v>
      </c>
      <c r="N27" s="94" t="s">
        <v>457</v>
      </c>
      <c r="O27" s="38" t="s">
        <v>231</v>
      </c>
      <c r="P27" s="94" t="s">
        <v>483</v>
      </c>
      <c r="Q27" s="15" t="s">
        <v>486</v>
      </c>
      <c r="R27" s="94" t="s">
        <v>487</v>
      </c>
      <c r="S27" s="38" t="s">
        <v>236</v>
      </c>
      <c r="T27" s="94" t="s">
        <v>555</v>
      </c>
      <c r="U27" s="39" t="s">
        <v>127</v>
      </c>
      <c r="V27" s="38" t="s">
        <v>233</v>
      </c>
    </row>
    <row r="28" spans="1:22" ht="39" customHeight="1" x14ac:dyDescent="0.25">
      <c r="A28" s="10">
        <v>23</v>
      </c>
      <c r="B28" s="53" t="s">
        <v>131</v>
      </c>
      <c r="C28" s="52" t="s">
        <v>358</v>
      </c>
      <c r="D28" s="39" t="s">
        <v>7</v>
      </c>
      <c r="E28" s="37" t="s">
        <v>13</v>
      </c>
      <c r="F28" s="39" t="s">
        <v>5</v>
      </c>
      <c r="G28" s="119">
        <v>13500000</v>
      </c>
      <c r="H28" s="119">
        <v>11475000</v>
      </c>
      <c r="I28" s="41" t="s">
        <v>132</v>
      </c>
      <c r="J28" s="41" t="s">
        <v>132</v>
      </c>
      <c r="K28" s="39" t="s">
        <v>132</v>
      </c>
      <c r="L28" s="95" t="s">
        <v>378</v>
      </c>
      <c r="M28" s="39" t="s">
        <v>134</v>
      </c>
      <c r="N28" s="95" t="s">
        <v>378</v>
      </c>
      <c r="O28" s="39" t="s">
        <v>135</v>
      </c>
      <c r="P28" s="95" t="s">
        <v>378</v>
      </c>
      <c r="Q28" s="39" t="s">
        <v>136</v>
      </c>
      <c r="R28" s="95" t="s">
        <v>378</v>
      </c>
      <c r="S28" s="39" t="s">
        <v>136</v>
      </c>
      <c r="T28" s="95" t="s">
        <v>378</v>
      </c>
      <c r="U28" s="39" t="s">
        <v>137</v>
      </c>
      <c r="V28" s="39" t="s">
        <v>137</v>
      </c>
    </row>
    <row r="29" spans="1:22" ht="70.5" customHeight="1" x14ac:dyDescent="0.25">
      <c r="A29" s="10">
        <v>24</v>
      </c>
      <c r="B29" s="49" t="s">
        <v>130</v>
      </c>
      <c r="C29" s="51" t="s">
        <v>359</v>
      </c>
      <c r="D29" s="33" t="s">
        <v>7</v>
      </c>
      <c r="E29" s="35" t="s">
        <v>13</v>
      </c>
      <c r="F29" s="33" t="s">
        <v>5</v>
      </c>
      <c r="G29" s="122">
        <v>2300000</v>
      </c>
      <c r="H29" s="122">
        <v>1955000</v>
      </c>
      <c r="I29" s="33" t="s">
        <v>132</v>
      </c>
      <c r="J29" s="33" t="s">
        <v>132</v>
      </c>
      <c r="K29" s="33" t="s">
        <v>132</v>
      </c>
      <c r="L29" s="94" t="s">
        <v>457</v>
      </c>
      <c r="M29" s="14" t="s">
        <v>245</v>
      </c>
      <c r="N29" s="94" t="s">
        <v>457</v>
      </c>
      <c r="O29" s="32" t="s">
        <v>231</v>
      </c>
      <c r="P29" s="94" t="s">
        <v>483</v>
      </c>
      <c r="Q29" s="14" t="s">
        <v>486</v>
      </c>
      <c r="R29" s="94" t="s">
        <v>487</v>
      </c>
      <c r="S29" s="32" t="s">
        <v>236</v>
      </c>
      <c r="T29" s="94" t="s">
        <v>555</v>
      </c>
      <c r="U29" s="33" t="s">
        <v>127</v>
      </c>
      <c r="V29" s="32" t="s">
        <v>233</v>
      </c>
    </row>
    <row r="30" spans="1:22" ht="65.25" customHeight="1" x14ac:dyDescent="0.25">
      <c r="A30" s="10">
        <v>25</v>
      </c>
      <c r="B30" s="49" t="s">
        <v>130</v>
      </c>
      <c r="C30" s="51" t="s">
        <v>360</v>
      </c>
      <c r="D30" s="33" t="s">
        <v>7</v>
      </c>
      <c r="E30" s="35" t="s">
        <v>13</v>
      </c>
      <c r="F30" s="33" t="s">
        <v>5</v>
      </c>
      <c r="G30" s="122">
        <v>4900048</v>
      </c>
      <c r="H30" s="122">
        <v>4165040</v>
      </c>
      <c r="I30" s="33" t="s">
        <v>132</v>
      </c>
      <c r="J30" s="33" t="s">
        <v>132</v>
      </c>
      <c r="K30" s="33" t="s">
        <v>132</v>
      </c>
      <c r="L30" s="95" t="s">
        <v>378</v>
      </c>
      <c r="M30" s="33" t="s">
        <v>134</v>
      </c>
      <c r="N30" s="95" t="s">
        <v>378</v>
      </c>
      <c r="O30" s="33" t="s">
        <v>135</v>
      </c>
      <c r="P30" s="95" t="s">
        <v>378</v>
      </c>
      <c r="Q30" s="33" t="s">
        <v>136</v>
      </c>
      <c r="R30" s="95" t="s">
        <v>378</v>
      </c>
      <c r="S30" s="33" t="s">
        <v>136</v>
      </c>
      <c r="T30" s="95" t="s">
        <v>378</v>
      </c>
      <c r="U30" s="33" t="s">
        <v>137</v>
      </c>
      <c r="V30" s="33" t="s">
        <v>137</v>
      </c>
    </row>
    <row r="31" spans="1:22" ht="77.25" customHeight="1" x14ac:dyDescent="0.25">
      <c r="A31" s="10">
        <v>26</v>
      </c>
      <c r="B31" s="53" t="s">
        <v>129</v>
      </c>
      <c r="C31" s="52" t="s">
        <v>361</v>
      </c>
      <c r="D31" s="39" t="s">
        <v>7</v>
      </c>
      <c r="E31" s="37" t="s">
        <v>13</v>
      </c>
      <c r="F31" s="39" t="s">
        <v>4</v>
      </c>
      <c r="G31" s="119">
        <v>23047384</v>
      </c>
      <c r="H31" s="119">
        <v>19590276</v>
      </c>
      <c r="I31" s="41" t="s">
        <v>132</v>
      </c>
      <c r="J31" s="41" t="s">
        <v>132</v>
      </c>
      <c r="K31" s="39" t="s">
        <v>132</v>
      </c>
      <c r="L31" s="94" t="s">
        <v>457</v>
      </c>
      <c r="M31" s="15" t="s">
        <v>245</v>
      </c>
      <c r="N31" s="94" t="s">
        <v>457</v>
      </c>
      <c r="O31" s="38" t="s">
        <v>231</v>
      </c>
      <c r="P31" s="94" t="s">
        <v>483</v>
      </c>
      <c r="Q31" s="38" t="s">
        <v>486</v>
      </c>
      <c r="R31" s="94" t="s">
        <v>487</v>
      </c>
      <c r="S31" s="38" t="s">
        <v>236</v>
      </c>
      <c r="T31" s="94" t="s">
        <v>555</v>
      </c>
      <c r="U31" s="39" t="s">
        <v>127</v>
      </c>
      <c r="V31" s="38" t="s">
        <v>233</v>
      </c>
    </row>
    <row r="32" spans="1:22" ht="69.75" customHeight="1" x14ac:dyDescent="0.25">
      <c r="A32" s="10">
        <v>27</v>
      </c>
      <c r="B32" s="53" t="s">
        <v>129</v>
      </c>
      <c r="C32" s="52" t="s">
        <v>362</v>
      </c>
      <c r="D32" s="39" t="s">
        <v>7</v>
      </c>
      <c r="E32" s="37" t="s">
        <v>13</v>
      </c>
      <c r="F32" s="39" t="s">
        <v>4</v>
      </c>
      <c r="G32" s="119">
        <v>23047385</v>
      </c>
      <c r="H32" s="119">
        <v>19590277</v>
      </c>
      <c r="I32" s="41" t="s">
        <v>132</v>
      </c>
      <c r="J32" s="41" t="s">
        <v>132</v>
      </c>
      <c r="K32" s="39" t="s">
        <v>132</v>
      </c>
      <c r="L32" s="95" t="s">
        <v>378</v>
      </c>
      <c r="M32" s="39" t="s">
        <v>134</v>
      </c>
      <c r="N32" s="95" t="s">
        <v>378</v>
      </c>
      <c r="O32" s="39" t="s">
        <v>135</v>
      </c>
      <c r="P32" s="95" t="s">
        <v>378</v>
      </c>
      <c r="Q32" s="39" t="s">
        <v>136</v>
      </c>
      <c r="R32" s="95" t="s">
        <v>378</v>
      </c>
      <c r="S32" s="39" t="s">
        <v>136</v>
      </c>
      <c r="T32" s="95" t="s">
        <v>378</v>
      </c>
      <c r="U32" s="39" t="s">
        <v>137</v>
      </c>
      <c r="V32" s="39" t="s">
        <v>137</v>
      </c>
    </row>
    <row r="33" spans="1:22" ht="82.5" customHeight="1" x14ac:dyDescent="0.25">
      <c r="A33" s="10">
        <v>28</v>
      </c>
      <c r="B33" s="49" t="s">
        <v>128</v>
      </c>
      <c r="C33" s="60" t="s">
        <v>363</v>
      </c>
      <c r="D33" s="33" t="s">
        <v>7</v>
      </c>
      <c r="E33" s="35" t="s">
        <v>13</v>
      </c>
      <c r="F33" s="33" t="s">
        <v>3</v>
      </c>
      <c r="G33" s="122">
        <v>23950418</v>
      </c>
      <c r="H33" s="122">
        <v>20357855</v>
      </c>
      <c r="I33" s="33" t="s">
        <v>132</v>
      </c>
      <c r="J33" s="33" t="s">
        <v>132</v>
      </c>
      <c r="K33" s="33" t="s">
        <v>132</v>
      </c>
      <c r="L33" s="94" t="s">
        <v>457</v>
      </c>
      <c r="M33" s="14" t="s">
        <v>245</v>
      </c>
      <c r="N33" s="94" t="s">
        <v>457</v>
      </c>
      <c r="O33" s="32" t="s">
        <v>231</v>
      </c>
      <c r="P33" s="94" t="s">
        <v>483</v>
      </c>
      <c r="Q33" s="14" t="s">
        <v>486</v>
      </c>
      <c r="R33" s="94" t="s">
        <v>487</v>
      </c>
      <c r="S33" s="32" t="s">
        <v>236</v>
      </c>
      <c r="T33" s="94" t="s">
        <v>555</v>
      </c>
      <c r="U33" s="33" t="s">
        <v>127</v>
      </c>
      <c r="V33" s="32" t="s">
        <v>233</v>
      </c>
    </row>
    <row r="34" spans="1:22" ht="62.25" customHeight="1" x14ac:dyDescent="0.25">
      <c r="A34" s="10">
        <v>29</v>
      </c>
      <c r="B34" s="49" t="s">
        <v>128</v>
      </c>
      <c r="C34" s="51" t="s">
        <v>364</v>
      </c>
      <c r="D34" s="33" t="s">
        <v>7</v>
      </c>
      <c r="E34" s="35" t="s">
        <v>13</v>
      </c>
      <c r="F34" s="33" t="s">
        <v>3</v>
      </c>
      <c r="G34" s="122">
        <v>23950418</v>
      </c>
      <c r="H34" s="122">
        <v>20357855</v>
      </c>
      <c r="I34" s="33" t="s">
        <v>132</v>
      </c>
      <c r="J34" s="33" t="s">
        <v>132</v>
      </c>
      <c r="K34" s="33" t="s">
        <v>132</v>
      </c>
      <c r="L34" s="95" t="s">
        <v>378</v>
      </c>
      <c r="M34" s="33" t="s">
        <v>134</v>
      </c>
      <c r="N34" s="95" t="s">
        <v>378</v>
      </c>
      <c r="O34" s="33" t="s">
        <v>135</v>
      </c>
      <c r="P34" s="95" t="s">
        <v>378</v>
      </c>
      <c r="Q34" s="33" t="s">
        <v>136</v>
      </c>
      <c r="R34" s="95" t="s">
        <v>378</v>
      </c>
      <c r="S34" s="33" t="s">
        <v>136</v>
      </c>
      <c r="T34" s="95" t="s">
        <v>378</v>
      </c>
      <c r="U34" s="33" t="s">
        <v>137</v>
      </c>
      <c r="V34" s="33" t="s">
        <v>137</v>
      </c>
    </row>
    <row r="35" spans="1:22" ht="62.25" customHeight="1" x14ac:dyDescent="0.25">
      <c r="A35" s="10">
        <v>30</v>
      </c>
      <c r="B35" s="46" t="s">
        <v>169</v>
      </c>
      <c r="C35" s="47" t="s">
        <v>170</v>
      </c>
      <c r="D35" s="16" t="s">
        <v>163</v>
      </c>
      <c r="E35" s="26" t="s">
        <v>17</v>
      </c>
      <c r="F35" s="16" t="s">
        <v>4</v>
      </c>
      <c r="G35" s="119">
        <v>76512873</v>
      </c>
      <c r="H35" s="119">
        <v>65035942</v>
      </c>
      <c r="I35" s="180" t="s">
        <v>329</v>
      </c>
      <c r="J35" s="184" t="s">
        <v>557</v>
      </c>
      <c r="K35" s="45" t="s">
        <v>370</v>
      </c>
      <c r="L35" s="94" t="s">
        <v>397</v>
      </c>
      <c r="M35" s="45" t="s">
        <v>370</v>
      </c>
      <c r="N35" s="94" t="s">
        <v>397</v>
      </c>
      <c r="O35" s="45" t="s">
        <v>246</v>
      </c>
      <c r="P35" s="94" t="s">
        <v>398</v>
      </c>
      <c r="Q35" s="15" t="s">
        <v>232</v>
      </c>
      <c r="R35" s="96" t="s">
        <v>379</v>
      </c>
      <c r="S35" s="45" t="s">
        <v>247</v>
      </c>
      <c r="T35" s="95" t="s">
        <v>378</v>
      </c>
      <c r="U35" s="45" t="s">
        <v>236</v>
      </c>
      <c r="V35" s="45" t="s">
        <v>312</v>
      </c>
    </row>
    <row r="36" spans="1:22" ht="44.25" customHeight="1" x14ac:dyDescent="0.25">
      <c r="A36" s="10">
        <v>31</v>
      </c>
      <c r="B36" s="46" t="s">
        <v>172</v>
      </c>
      <c r="C36" s="47" t="s">
        <v>268</v>
      </c>
      <c r="D36" s="16" t="s">
        <v>7</v>
      </c>
      <c r="E36" s="26" t="s">
        <v>17</v>
      </c>
      <c r="F36" s="16" t="s">
        <v>4</v>
      </c>
      <c r="G36" s="119">
        <v>64029231</v>
      </c>
      <c r="H36" s="119">
        <v>54424846</v>
      </c>
      <c r="I36" s="181"/>
      <c r="J36" s="185"/>
      <c r="K36" s="45" t="s">
        <v>230</v>
      </c>
      <c r="L36" s="94" t="s">
        <v>411</v>
      </c>
      <c r="M36" s="45" t="s">
        <v>230</v>
      </c>
      <c r="N36" s="94" t="s">
        <v>411</v>
      </c>
      <c r="O36" s="45" t="s">
        <v>246</v>
      </c>
      <c r="P36" s="94" t="s">
        <v>419</v>
      </c>
      <c r="Q36" s="15" t="s">
        <v>232</v>
      </c>
      <c r="R36" s="96" t="s">
        <v>379</v>
      </c>
      <c r="S36" s="45" t="s">
        <v>247</v>
      </c>
      <c r="T36" s="95" t="s">
        <v>378</v>
      </c>
      <c r="U36" s="45" t="s">
        <v>236</v>
      </c>
      <c r="V36" s="45" t="s">
        <v>312</v>
      </c>
    </row>
    <row r="37" spans="1:22" ht="39" customHeight="1" x14ac:dyDescent="0.25">
      <c r="A37" s="10">
        <v>32</v>
      </c>
      <c r="B37" s="46" t="s">
        <v>175</v>
      </c>
      <c r="C37" s="47" t="s">
        <v>176</v>
      </c>
      <c r="D37" s="16" t="s">
        <v>163</v>
      </c>
      <c r="E37" s="26" t="s">
        <v>17</v>
      </c>
      <c r="F37" s="16" t="s">
        <v>4</v>
      </c>
      <c r="G37" s="119">
        <v>34000000</v>
      </c>
      <c r="H37" s="119">
        <v>28900000</v>
      </c>
      <c r="I37" s="181"/>
      <c r="J37" s="185"/>
      <c r="K37" s="45" t="s">
        <v>233</v>
      </c>
      <c r="L37" s="95" t="s">
        <v>378</v>
      </c>
      <c r="M37" s="45" t="s">
        <v>233</v>
      </c>
      <c r="N37" s="95" t="s">
        <v>378</v>
      </c>
      <c r="O37" s="45" t="s">
        <v>127</v>
      </c>
      <c r="P37" s="95" t="s">
        <v>378</v>
      </c>
      <c r="Q37" s="15" t="s">
        <v>156</v>
      </c>
      <c r="R37" s="95" t="s">
        <v>378</v>
      </c>
      <c r="S37" s="45" t="s">
        <v>156</v>
      </c>
      <c r="T37" s="95" t="s">
        <v>378</v>
      </c>
      <c r="U37" s="45" t="s">
        <v>156</v>
      </c>
      <c r="V37" s="45" t="s">
        <v>161</v>
      </c>
    </row>
    <row r="38" spans="1:22" ht="69.75" customHeight="1" x14ac:dyDescent="0.25">
      <c r="A38" s="10">
        <v>33</v>
      </c>
      <c r="B38" s="46" t="s">
        <v>177</v>
      </c>
      <c r="C38" s="48" t="s">
        <v>265</v>
      </c>
      <c r="D38" s="38" t="s">
        <v>7</v>
      </c>
      <c r="E38" s="21" t="s">
        <v>17</v>
      </c>
      <c r="F38" s="38" t="s">
        <v>4</v>
      </c>
      <c r="G38" s="119">
        <v>115252616</v>
      </c>
      <c r="H38" s="119">
        <v>97964724</v>
      </c>
      <c r="I38" s="181"/>
      <c r="J38" s="185"/>
      <c r="K38" s="45" t="s">
        <v>233</v>
      </c>
      <c r="L38" s="95" t="s">
        <v>378</v>
      </c>
      <c r="M38" s="45" t="s">
        <v>233</v>
      </c>
      <c r="N38" s="95" t="s">
        <v>378</v>
      </c>
      <c r="O38" s="45" t="s">
        <v>127</v>
      </c>
      <c r="P38" s="95" t="s">
        <v>378</v>
      </c>
      <c r="Q38" s="15" t="s">
        <v>156</v>
      </c>
      <c r="R38" s="95" t="s">
        <v>378</v>
      </c>
      <c r="S38" s="45" t="s">
        <v>156</v>
      </c>
      <c r="T38" s="95" t="s">
        <v>378</v>
      </c>
      <c r="U38" s="15" t="s">
        <v>156</v>
      </c>
      <c r="V38" s="15" t="s">
        <v>162</v>
      </c>
    </row>
    <row r="39" spans="1:22" ht="52.5" customHeight="1" x14ac:dyDescent="0.25">
      <c r="A39" s="10">
        <v>34</v>
      </c>
      <c r="B39" s="46" t="s">
        <v>178</v>
      </c>
      <c r="C39" s="48" t="s">
        <v>267</v>
      </c>
      <c r="D39" s="38" t="s">
        <v>7</v>
      </c>
      <c r="E39" s="21" t="s">
        <v>17</v>
      </c>
      <c r="F39" s="38" t="s">
        <v>4</v>
      </c>
      <c r="G39" s="119">
        <v>32552786</v>
      </c>
      <c r="H39" s="119">
        <v>27669868</v>
      </c>
      <c r="I39" s="182"/>
      <c r="J39" s="186"/>
      <c r="K39" s="15" t="s">
        <v>232</v>
      </c>
      <c r="L39" s="96" t="s">
        <v>379</v>
      </c>
      <c r="M39" s="15" t="s">
        <v>232</v>
      </c>
      <c r="N39" s="96" t="s">
        <v>379</v>
      </c>
      <c r="O39" s="15" t="s">
        <v>247</v>
      </c>
      <c r="P39" s="95" t="s">
        <v>378</v>
      </c>
      <c r="Q39" s="15" t="s">
        <v>127</v>
      </c>
      <c r="R39" s="95" t="s">
        <v>378</v>
      </c>
      <c r="S39" s="45" t="s">
        <v>127</v>
      </c>
      <c r="T39" s="95" t="s">
        <v>378</v>
      </c>
      <c r="U39" s="15" t="s">
        <v>127</v>
      </c>
      <c r="V39" s="15" t="s">
        <v>161</v>
      </c>
    </row>
    <row r="40" spans="1:22" ht="102" x14ac:dyDescent="0.25">
      <c r="A40" s="10">
        <v>35</v>
      </c>
      <c r="B40" s="53" t="s">
        <v>34</v>
      </c>
      <c r="C40" s="52" t="s">
        <v>104</v>
      </c>
      <c r="D40" s="39" t="s">
        <v>7</v>
      </c>
      <c r="E40" s="37" t="s">
        <v>17</v>
      </c>
      <c r="F40" s="39" t="s">
        <v>4</v>
      </c>
      <c r="G40" s="119">
        <v>44641656</v>
      </c>
      <c r="H40" s="119">
        <v>37945407</v>
      </c>
      <c r="I40" s="22" t="s">
        <v>327</v>
      </c>
      <c r="J40" s="104" t="s">
        <v>581</v>
      </c>
      <c r="K40" s="40" t="s">
        <v>233</v>
      </c>
      <c r="L40" s="97" t="s">
        <v>378</v>
      </c>
      <c r="M40" s="40" t="s">
        <v>127</v>
      </c>
      <c r="N40" s="97" t="s">
        <v>378</v>
      </c>
      <c r="O40" s="40" t="s">
        <v>127</v>
      </c>
      <c r="P40" s="97" t="s">
        <v>378</v>
      </c>
      <c r="Q40" s="40" t="s">
        <v>156</v>
      </c>
      <c r="R40" s="95" t="s">
        <v>378</v>
      </c>
      <c r="S40" s="40" t="s">
        <v>156</v>
      </c>
      <c r="T40" s="97" t="s">
        <v>378</v>
      </c>
      <c r="U40" s="15" t="s">
        <v>162</v>
      </c>
      <c r="V40" s="40" t="s">
        <v>162</v>
      </c>
    </row>
    <row r="41" spans="1:22" ht="110.25" customHeight="1" x14ac:dyDescent="0.25">
      <c r="A41" s="10">
        <v>36</v>
      </c>
      <c r="B41" s="7" t="s">
        <v>167</v>
      </c>
      <c r="C41" s="7" t="s">
        <v>254</v>
      </c>
      <c r="D41" s="12" t="s">
        <v>7</v>
      </c>
      <c r="E41" s="35" t="s">
        <v>17</v>
      </c>
      <c r="F41" s="33" t="s">
        <v>4</v>
      </c>
      <c r="G41" s="122">
        <v>68390000</v>
      </c>
      <c r="H41" s="122">
        <v>58131500</v>
      </c>
      <c r="I41" s="20" t="s">
        <v>314</v>
      </c>
      <c r="J41" s="20" t="s">
        <v>559</v>
      </c>
      <c r="K41" s="145" t="s">
        <v>247</v>
      </c>
      <c r="L41" s="97" t="s">
        <v>378</v>
      </c>
      <c r="M41" s="145" t="s">
        <v>233</v>
      </c>
      <c r="N41" s="97" t="s">
        <v>378</v>
      </c>
      <c r="O41" s="145" t="s">
        <v>127</v>
      </c>
      <c r="P41" s="97" t="s">
        <v>378</v>
      </c>
      <c r="Q41" s="34" t="s">
        <v>156</v>
      </c>
      <c r="R41" s="95" t="s">
        <v>378</v>
      </c>
      <c r="S41" s="145" t="s">
        <v>156</v>
      </c>
      <c r="T41" s="97" t="s">
        <v>378</v>
      </c>
      <c r="U41" s="12" t="s">
        <v>161</v>
      </c>
      <c r="V41" s="12" t="s">
        <v>161</v>
      </c>
    </row>
    <row r="42" spans="1:22" ht="79.5" customHeight="1" x14ac:dyDescent="0.25">
      <c r="A42" s="10">
        <v>37</v>
      </c>
      <c r="B42" s="7" t="s">
        <v>168</v>
      </c>
      <c r="C42" s="61" t="s">
        <v>250</v>
      </c>
      <c r="D42" s="12" t="s">
        <v>7</v>
      </c>
      <c r="E42" s="35" t="s">
        <v>17</v>
      </c>
      <c r="F42" s="33" t="s">
        <v>4</v>
      </c>
      <c r="G42" s="122">
        <v>94420957</v>
      </c>
      <c r="H42" s="122">
        <v>80257813</v>
      </c>
      <c r="I42" s="20" t="s">
        <v>314</v>
      </c>
      <c r="J42" s="20" t="s">
        <v>560</v>
      </c>
      <c r="K42" s="34" t="s">
        <v>247</v>
      </c>
      <c r="L42" s="97" t="s">
        <v>378</v>
      </c>
      <c r="M42" s="34" t="s">
        <v>127</v>
      </c>
      <c r="N42" s="97" t="s">
        <v>378</v>
      </c>
      <c r="O42" s="34" t="s">
        <v>127</v>
      </c>
      <c r="P42" s="97" t="s">
        <v>378</v>
      </c>
      <c r="Q42" s="34" t="s">
        <v>156</v>
      </c>
      <c r="R42" s="95" t="s">
        <v>378</v>
      </c>
      <c r="S42" s="12" t="s">
        <v>248</v>
      </c>
      <c r="T42" s="97" t="s">
        <v>378</v>
      </c>
      <c r="U42" s="12" t="s">
        <v>162</v>
      </c>
      <c r="V42" s="12" t="s">
        <v>162</v>
      </c>
    </row>
    <row r="43" spans="1:22" ht="110.25" customHeight="1" x14ac:dyDescent="0.25">
      <c r="A43" s="10">
        <v>38</v>
      </c>
      <c r="B43" s="53" t="s">
        <v>35</v>
      </c>
      <c r="C43" s="52" t="s">
        <v>345</v>
      </c>
      <c r="D43" s="39" t="s">
        <v>7</v>
      </c>
      <c r="E43" s="37" t="s">
        <v>17</v>
      </c>
      <c r="F43" s="39" t="s">
        <v>4</v>
      </c>
      <c r="G43" s="119">
        <v>26196661</v>
      </c>
      <c r="H43" s="119">
        <v>22267162</v>
      </c>
      <c r="I43" s="22" t="s">
        <v>301</v>
      </c>
      <c r="J43" s="104" t="s">
        <v>583</v>
      </c>
      <c r="K43" s="17" t="s">
        <v>232</v>
      </c>
      <c r="L43" s="114" t="s">
        <v>539</v>
      </c>
      <c r="M43" s="15" t="s">
        <v>232</v>
      </c>
      <c r="N43" s="114" t="s">
        <v>539</v>
      </c>
      <c r="O43" s="17" t="s">
        <v>236</v>
      </c>
      <c r="P43" s="114" t="s">
        <v>569</v>
      </c>
      <c r="Q43" s="40" t="s">
        <v>127</v>
      </c>
      <c r="R43" s="95" t="s">
        <v>378</v>
      </c>
      <c r="S43" s="17" t="s">
        <v>127</v>
      </c>
      <c r="T43" s="97" t="s">
        <v>378</v>
      </c>
      <c r="U43" s="40" t="s">
        <v>166</v>
      </c>
      <c r="V43" s="40" t="s">
        <v>166</v>
      </c>
    </row>
    <row r="44" spans="1:22" ht="81.75" customHeight="1" x14ac:dyDescent="0.25">
      <c r="A44" s="10">
        <v>39</v>
      </c>
      <c r="B44" s="53" t="s">
        <v>35</v>
      </c>
      <c r="C44" s="52" t="s">
        <v>346</v>
      </c>
      <c r="D44" s="39" t="s">
        <v>7</v>
      </c>
      <c r="E44" s="37" t="s">
        <v>17</v>
      </c>
      <c r="F44" s="39" t="s">
        <v>4</v>
      </c>
      <c r="G44" s="119">
        <v>58589984</v>
      </c>
      <c r="H44" s="119">
        <v>49801486</v>
      </c>
      <c r="I44" s="22" t="s">
        <v>301</v>
      </c>
      <c r="J44" s="104" t="s">
        <v>583</v>
      </c>
      <c r="K44" s="17" t="s">
        <v>232</v>
      </c>
      <c r="L44" s="114" t="s">
        <v>539</v>
      </c>
      <c r="M44" s="15" t="s">
        <v>232</v>
      </c>
      <c r="N44" s="114" t="s">
        <v>539</v>
      </c>
      <c r="O44" s="17" t="s">
        <v>236</v>
      </c>
      <c r="P44" s="114" t="s">
        <v>569</v>
      </c>
      <c r="Q44" s="40" t="s">
        <v>127</v>
      </c>
      <c r="R44" s="95" t="s">
        <v>378</v>
      </c>
      <c r="S44" s="17" t="s">
        <v>127</v>
      </c>
      <c r="T44" s="97" t="s">
        <v>378</v>
      </c>
      <c r="U44" s="40" t="s">
        <v>166</v>
      </c>
      <c r="V44" s="40" t="s">
        <v>166</v>
      </c>
    </row>
    <row r="45" spans="1:22" ht="117" customHeight="1" x14ac:dyDescent="0.25">
      <c r="A45" s="10">
        <v>40</v>
      </c>
      <c r="B45" s="53" t="s">
        <v>35</v>
      </c>
      <c r="C45" s="52" t="s">
        <v>347</v>
      </c>
      <c r="D45" s="39" t="s">
        <v>7</v>
      </c>
      <c r="E45" s="37" t="s">
        <v>17</v>
      </c>
      <c r="F45" s="39" t="s">
        <v>4</v>
      </c>
      <c r="G45" s="119">
        <v>20000000</v>
      </c>
      <c r="H45" s="119">
        <v>17000000</v>
      </c>
      <c r="I45" s="22" t="s">
        <v>301</v>
      </c>
      <c r="J45" s="104" t="s">
        <v>583</v>
      </c>
      <c r="K45" s="17" t="s">
        <v>232</v>
      </c>
      <c r="L45" s="114" t="s">
        <v>539</v>
      </c>
      <c r="M45" s="15" t="s">
        <v>232</v>
      </c>
      <c r="N45" s="114" t="s">
        <v>539</v>
      </c>
      <c r="O45" s="17" t="s">
        <v>236</v>
      </c>
      <c r="P45" s="114" t="s">
        <v>569</v>
      </c>
      <c r="Q45" s="40" t="s">
        <v>127</v>
      </c>
      <c r="R45" s="95" t="s">
        <v>378</v>
      </c>
      <c r="S45" s="17" t="s">
        <v>127</v>
      </c>
      <c r="T45" s="97" t="s">
        <v>378</v>
      </c>
      <c r="U45" s="40" t="s">
        <v>166</v>
      </c>
      <c r="V45" s="15" t="s">
        <v>308</v>
      </c>
    </row>
    <row r="46" spans="1:22" ht="110.25" customHeight="1" x14ac:dyDescent="0.25">
      <c r="A46" s="10">
        <v>41</v>
      </c>
      <c r="B46" s="49" t="s">
        <v>55</v>
      </c>
      <c r="C46" s="51" t="s">
        <v>97</v>
      </c>
      <c r="D46" s="33" t="s">
        <v>7</v>
      </c>
      <c r="E46" s="35" t="s">
        <v>17</v>
      </c>
      <c r="F46" s="33" t="s">
        <v>4</v>
      </c>
      <c r="G46" s="122">
        <v>14185198</v>
      </c>
      <c r="H46" s="122">
        <v>12057418</v>
      </c>
      <c r="I46" s="70" t="s">
        <v>325</v>
      </c>
      <c r="J46" s="20" t="s">
        <v>561</v>
      </c>
      <c r="K46" s="14" t="s">
        <v>232</v>
      </c>
      <c r="L46" s="96" t="s">
        <v>379</v>
      </c>
      <c r="M46" s="14" t="s">
        <v>247</v>
      </c>
      <c r="N46" s="97" t="s">
        <v>378</v>
      </c>
      <c r="O46" s="14" t="s">
        <v>233</v>
      </c>
      <c r="P46" s="97" t="s">
        <v>378</v>
      </c>
      <c r="Q46" s="34" t="s">
        <v>127</v>
      </c>
      <c r="R46" s="95" t="s">
        <v>378</v>
      </c>
      <c r="S46" s="34" t="s">
        <v>127</v>
      </c>
      <c r="T46" s="97" t="s">
        <v>378</v>
      </c>
      <c r="U46" s="14" t="s">
        <v>127</v>
      </c>
      <c r="V46" s="34" t="s">
        <v>161</v>
      </c>
    </row>
    <row r="47" spans="1:22" ht="52.5" customHeight="1" x14ac:dyDescent="0.25">
      <c r="A47" s="10">
        <v>42</v>
      </c>
      <c r="B47" s="53" t="s">
        <v>33</v>
      </c>
      <c r="C47" s="52" t="s">
        <v>348</v>
      </c>
      <c r="D47" s="39" t="s">
        <v>163</v>
      </c>
      <c r="E47" s="37" t="s">
        <v>17</v>
      </c>
      <c r="F47" s="39" t="s">
        <v>5</v>
      </c>
      <c r="G47" s="119">
        <v>5407500</v>
      </c>
      <c r="H47" s="119">
        <v>4596375</v>
      </c>
      <c r="I47" s="22" t="s">
        <v>132</v>
      </c>
      <c r="J47" s="22" t="s">
        <v>132</v>
      </c>
      <c r="K47" s="40" t="s">
        <v>162</v>
      </c>
      <c r="L47" s="97" t="s">
        <v>378</v>
      </c>
      <c r="M47" s="40" t="s">
        <v>155</v>
      </c>
      <c r="N47" s="97" t="s">
        <v>378</v>
      </c>
      <c r="O47" s="40" t="s">
        <v>155</v>
      </c>
      <c r="P47" s="97" t="s">
        <v>378</v>
      </c>
      <c r="Q47" s="40" t="s">
        <v>164</v>
      </c>
      <c r="R47" s="95" t="s">
        <v>378</v>
      </c>
      <c r="S47" s="40" t="s">
        <v>164</v>
      </c>
      <c r="T47" s="97" t="s">
        <v>378</v>
      </c>
      <c r="U47" s="40" t="s">
        <v>165</v>
      </c>
      <c r="V47" s="40" t="s">
        <v>165</v>
      </c>
    </row>
    <row r="48" spans="1:22" ht="51" customHeight="1" x14ac:dyDescent="0.25">
      <c r="A48" s="10">
        <v>43</v>
      </c>
      <c r="B48" s="53" t="s">
        <v>33</v>
      </c>
      <c r="C48" s="52" t="s">
        <v>349</v>
      </c>
      <c r="D48" s="39" t="s">
        <v>163</v>
      </c>
      <c r="E48" s="37" t="s">
        <v>17</v>
      </c>
      <c r="F48" s="39" t="s">
        <v>5</v>
      </c>
      <c r="G48" s="119">
        <v>5407500</v>
      </c>
      <c r="H48" s="119">
        <v>4596375</v>
      </c>
      <c r="I48" s="22" t="s">
        <v>132</v>
      </c>
      <c r="J48" s="22" t="s">
        <v>132</v>
      </c>
      <c r="K48" s="15" t="s">
        <v>162</v>
      </c>
      <c r="L48" s="97" t="s">
        <v>378</v>
      </c>
      <c r="M48" s="15" t="s">
        <v>155</v>
      </c>
      <c r="N48" s="97" t="s">
        <v>378</v>
      </c>
      <c r="O48" s="15" t="s">
        <v>155</v>
      </c>
      <c r="P48" s="97" t="s">
        <v>378</v>
      </c>
      <c r="Q48" s="40" t="s">
        <v>331</v>
      </c>
      <c r="R48" s="95" t="s">
        <v>378</v>
      </c>
      <c r="S48" s="15" t="s">
        <v>331</v>
      </c>
      <c r="T48" s="97" t="s">
        <v>378</v>
      </c>
      <c r="U48" s="40" t="s">
        <v>174</v>
      </c>
      <c r="V48" s="40" t="s">
        <v>174</v>
      </c>
    </row>
    <row r="49" spans="1:22" ht="51" customHeight="1" x14ac:dyDescent="0.25">
      <c r="A49" s="10">
        <v>44</v>
      </c>
      <c r="B49" s="49" t="s">
        <v>67</v>
      </c>
      <c r="C49" s="51" t="s">
        <v>350</v>
      </c>
      <c r="D49" s="33" t="s">
        <v>163</v>
      </c>
      <c r="E49" s="35" t="s">
        <v>17</v>
      </c>
      <c r="F49" s="33" t="s">
        <v>5</v>
      </c>
      <c r="G49" s="122">
        <v>11446897</v>
      </c>
      <c r="H49" s="122">
        <v>9729862</v>
      </c>
      <c r="I49" s="31" t="s">
        <v>132</v>
      </c>
      <c r="J49" s="31" t="s">
        <v>132</v>
      </c>
      <c r="K49" s="34" t="s">
        <v>162</v>
      </c>
      <c r="L49" s="97" t="s">
        <v>378</v>
      </c>
      <c r="M49" s="34" t="s">
        <v>155</v>
      </c>
      <c r="N49" s="97" t="s">
        <v>378</v>
      </c>
      <c r="O49" s="34" t="s">
        <v>155</v>
      </c>
      <c r="P49" s="97" t="s">
        <v>378</v>
      </c>
      <c r="Q49" s="34" t="s">
        <v>164</v>
      </c>
      <c r="R49" s="95" t="s">
        <v>378</v>
      </c>
      <c r="S49" s="34" t="s">
        <v>164</v>
      </c>
      <c r="T49" s="97" t="s">
        <v>378</v>
      </c>
      <c r="U49" s="34" t="s">
        <v>165</v>
      </c>
      <c r="V49" s="34" t="s">
        <v>165</v>
      </c>
    </row>
    <row r="50" spans="1:22" ht="51" customHeight="1" x14ac:dyDescent="0.25">
      <c r="A50" s="10">
        <v>45</v>
      </c>
      <c r="B50" s="49" t="s">
        <v>67</v>
      </c>
      <c r="C50" s="51" t="s">
        <v>351</v>
      </c>
      <c r="D50" s="33" t="s">
        <v>163</v>
      </c>
      <c r="E50" s="35" t="s">
        <v>17</v>
      </c>
      <c r="F50" s="33" t="s">
        <v>5</v>
      </c>
      <c r="G50" s="122">
        <v>11446895</v>
      </c>
      <c r="H50" s="122">
        <v>9729861</v>
      </c>
      <c r="I50" s="31" t="s">
        <v>132</v>
      </c>
      <c r="J50" s="31" t="s">
        <v>132</v>
      </c>
      <c r="K50" s="14" t="s">
        <v>162</v>
      </c>
      <c r="L50" s="97" t="s">
        <v>378</v>
      </c>
      <c r="M50" s="14" t="s">
        <v>155</v>
      </c>
      <c r="N50" s="97" t="s">
        <v>378</v>
      </c>
      <c r="O50" s="14" t="s">
        <v>155</v>
      </c>
      <c r="P50" s="97" t="s">
        <v>378</v>
      </c>
      <c r="Q50" s="34" t="s">
        <v>331</v>
      </c>
      <c r="R50" s="95" t="s">
        <v>378</v>
      </c>
      <c r="S50" s="14" t="s">
        <v>331</v>
      </c>
      <c r="T50" s="97" t="s">
        <v>378</v>
      </c>
      <c r="U50" s="34" t="s">
        <v>174</v>
      </c>
      <c r="V50" s="34" t="s">
        <v>174</v>
      </c>
    </row>
    <row r="51" spans="1:22" ht="51" customHeight="1" x14ac:dyDescent="0.25">
      <c r="A51" s="10">
        <v>46</v>
      </c>
      <c r="B51" s="49" t="s">
        <v>67</v>
      </c>
      <c r="C51" s="51" t="s">
        <v>352</v>
      </c>
      <c r="D51" s="33" t="s">
        <v>163</v>
      </c>
      <c r="E51" s="35" t="s">
        <v>17</v>
      </c>
      <c r="F51" s="33" t="s">
        <v>5</v>
      </c>
      <c r="G51" s="122">
        <v>11446894</v>
      </c>
      <c r="H51" s="122">
        <v>9729860</v>
      </c>
      <c r="I51" s="31" t="s">
        <v>132</v>
      </c>
      <c r="J51" s="31" t="s">
        <v>132</v>
      </c>
      <c r="K51" s="14" t="s">
        <v>162</v>
      </c>
      <c r="L51" s="97" t="s">
        <v>378</v>
      </c>
      <c r="M51" s="14" t="s">
        <v>155</v>
      </c>
      <c r="N51" s="97" t="s">
        <v>378</v>
      </c>
      <c r="O51" s="14" t="s">
        <v>155</v>
      </c>
      <c r="P51" s="97" t="s">
        <v>378</v>
      </c>
      <c r="Q51" s="34" t="s">
        <v>332</v>
      </c>
      <c r="R51" s="95" t="s">
        <v>378</v>
      </c>
      <c r="S51" s="14" t="s">
        <v>332</v>
      </c>
      <c r="T51" s="97" t="s">
        <v>378</v>
      </c>
      <c r="U51" s="14" t="s">
        <v>179</v>
      </c>
      <c r="V51" s="34" t="s">
        <v>179</v>
      </c>
    </row>
    <row r="52" spans="1:22" ht="46.5" customHeight="1" x14ac:dyDescent="0.25">
      <c r="A52" s="10">
        <v>47</v>
      </c>
      <c r="B52" s="57" t="s">
        <v>105</v>
      </c>
      <c r="C52" s="58" t="s">
        <v>115</v>
      </c>
      <c r="D52" s="39" t="s">
        <v>163</v>
      </c>
      <c r="E52" s="37" t="s">
        <v>17</v>
      </c>
      <c r="F52" s="39" t="s">
        <v>5</v>
      </c>
      <c r="G52" s="119">
        <v>20000000</v>
      </c>
      <c r="H52" s="119">
        <v>17000000</v>
      </c>
      <c r="I52" s="22" t="s">
        <v>132</v>
      </c>
      <c r="J52" s="22" t="s">
        <v>132</v>
      </c>
      <c r="K52" s="40" t="s">
        <v>233</v>
      </c>
      <c r="L52" s="97" t="s">
        <v>378</v>
      </c>
      <c r="M52" s="40" t="s">
        <v>233</v>
      </c>
      <c r="N52" s="97" t="s">
        <v>378</v>
      </c>
      <c r="O52" s="15" t="s">
        <v>127</v>
      </c>
      <c r="P52" s="97" t="s">
        <v>378</v>
      </c>
      <c r="Q52" s="40" t="s">
        <v>156</v>
      </c>
      <c r="R52" s="95" t="s">
        <v>378</v>
      </c>
      <c r="S52" s="15" t="s">
        <v>156</v>
      </c>
      <c r="T52" s="97" t="s">
        <v>378</v>
      </c>
      <c r="U52" s="15" t="s">
        <v>162</v>
      </c>
      <c r="V52" s="15" t="s">
        <v>162</v>
      </c>
    </row>
    <row r="53" spans="1:22" ht="42.75" customHeight="1" x14ac:dyDescent="0.25">
      <c r="A53" s="10">
        <v>48</v>
      </c>
      <c r="B53" s="49" t="s">
        <v>106</v>
      </c>
      <c r="C53" s="51" t="s">
        <v>107</v>
      </c>
      <c r="D53" s="33" t="s">
        <v>7</v>
      </c>
      <c r="E53" s="35" t="s">
        <v>17</v>
      </c>
      <c r="F53" s="33" t="s">
        <v>5</v>
      </c>
      <c r="G53" s="122">
        <v>1500000</v>
      </c>
      <c r="H53" s="122">
        <v>1275000</v>
      </c>
      <c r="I53" s="31" t="s">
        <v>132</v>
      </c>
      <c r="J53" s="31" t="s">
        <v>132</v>
      </c>
      <c r="K53" s="14" t="s">
        <v>234</v>
      </c>
      <c r="L53" s="94" t="s">
        <v>411</v>
      </c>
      <c r="M53" s="14" t="s">
        <v>234</v>
      </c>
      <c r="N53" s="94" t="s">
        <v>411</v>
      </c>
      <c r="O53" s="14" t="s">
        <v>234</v>
      </c>
      <c r="P53" s="94" t="s">
        <v>413</v>
      </c>
      <c r="Q53" s="14" t="s">
        <v>469</v>
      </c>
      <c r="R53" s="94" t="s">
        <v>487</v>
      </c>
      <c r="S53" s="14" t="s">
        <v>236</v>
      </c>
      <c r="T53" s="94" t="s">
        <v>549</v>
      </c>
      <c r="U53" s="14" t="s">
        <v>233</v>
      </c>
      <c r="V53" s="14" t="s">
        <v>233</v>
      </c>
    </row>
    <row r="54" spans="1:22" ht="35.25" customHeight="1" x14ac:dyDescent="0.25">
      <c r="A54" s="10">
        <v>49</v>
      </c>
      <c r="B54" s="53" t="s">
        <v>295</v>
      </c>
      <c r="C54" s="48" t="s">
        <v>296</v>
      </c>
      <c r="D54" s="39" t="s">
        <v>7</v>
      </c>
      <c r="E54" s="37" t="s">
        <v>17</v>
      </c>
      <c r="F54" s="39" t="s">
        <v>5</v>
      </c>
      <c r="G54" s="126">
        <v>13960884</v>
      </c>
      <c r="H54" s="119">
        <v>11866751</v>
      </c>
      <c r="I54" s="41" t="s">
        <v>132</v>
      </c>
      <c r="J54" s="22" t="s">
        <v>132</v>
      </c>
      <c r="K54" s="15" t="s">
        <v>243</v>
      </c>
      <c r="L54" s="94" t="s">
        <v>412</v>
      </c>
      <c r="M54" s="15" t="s">
        <v>243</v>
      </c>
      <c r="N54" s="94" t="s">
        <v>412</v>
      </c>
      <c r="O54" s="15" t="s">
        <v>245</v>
      </c>
      <c r="P54" s="94" t="s">
        <v>414</v>
      </c>
      <c r="Q54" s="15" t="s">
        <v>546</v>
      </c>
      <c r="R54" s="147" t="s">
        <v>379</v>
      </c>
      <c r="S54" s="15" t="s">
        <v>247</v>
      </c>
      <c r="T54" s="95" t="s">
        <v>378</v>
      </c>
      <c r="U54" s="15" t="s">
        <v>127</v>
      </c>
      <c r="V54" s="15" t="s">
        <v>127</v>
      </c>
    </row>
    <row r="55" spans="1:22" ht="35.25" customHeight="1" x14ac:dyDescent="0.25">
      <c r="A55" s="10">
        <v>50</v>
      </c>
      <c r="B55" s="38" t="s">
        <v>294</v>
      </c>
      <c r="C55" s="48" t="s">
        <v>353</v>
      </c>
      <c r="D55" s="39" t="s">
        <v>163</v>
      </c>
      <c r="E55" s="37" t="s">
        <v>17</v>
      </c>
      <c r="F55" s="39" t="s">
        <v>5</v>
      </c>
      <c r="G55" s="126">
        <v>3090262</v>
      </c>
      <c r="H55" s="119">
        <v>2626723</v>
      </c>
      <c r="I55" s="41" t="s">
        <v>132</v>
      </c>
      <c r="J55" s="22" t="s">
        <v>132</v>
      </c>
      <c r="K55" s="40" t="s">
        <v>233</v>
      </c>
      <c r="L55" s="97" t="s">
        <v>378</v>
      </c>
      <c r="M55" s="40" t="s">
        <v>233</v>
      </c>
      <c r="N55" s="97" t="s">
        <v>378</v>
      </c>
      <c r="O55" s="40" t="s">
        <v>233</v>
      </c>
      <c r="P55" s="97" t="s">
        <v>378</v>
      </c>
      <c r="Q55" s="40" t="s">
        <v>156</v>
      </c>
      <c r="R55" s="95" t="s">
        <v>378</v>
      </c>
      <c r="S55" s="40" t="s">
        <v>156</v>
      </c>
      <c r="T55" s="97" t="s">
        <v>378</v>
      </c>
      <c r="U55" s="40" t="s">
        <v>161</v>
      </c>
      <c r="V55" s="40" t="s">
        <v>161</v>
      </c>
    </row>
    <row r="56" spans="1:22" ht="35.25" customHeight="1" x14ac:dyDescent="0.25">
      <c r="A56" s="10">
        <v>51</v>
      </c>
      <c r="B56" s="38" t="s">
        <v>294</v>
      </c>
      <c r="C56" s="48" t="s">
        <v>354</v>
      </c>
      <c r="D56" s="39" t="s">
        <v>163</v>
      </c>
      <c r="E56" s="37" t="s">
        <v>17</v>
      </c>
      <c r="F56" s="39" t="s">
        <v>5</v>
      </c>
      <c r="G56" s="126">
        <v>1130925</v>
      </c>
      <c r="H56" s="119">
        <v>961286</v>
      </c>
      <c r="I56" s="41" t="s">
        <v>132</v>
      </c>
      <c r="J56" s="22" t="s">
        <v>132</v>
      </c>
      <c r="K56" s="40" t="s">
        <v>233</v>
      </c>
      <c r="L56" s="97" t="s">
        <v>378</v>
      </c>
      <c r="M56" s="40" t="s">
        <v>233</v>
      </c>
      <c r="N56" s="97" t="s">
        <v>378</v>
      </c>
      <c r="O56" s="40" t="s">
        <v>233</v>
      </c>
      <c r="P56" s="97" t="s">
        <v>378</v>
      </c>
      <c r="Q56" s="40" t="s">
        <v>162</v>
      </c>
      <c r="R56" s="95" t="s">
        <v>378</v>
      </c>
      <c r="S56" s="40" t="s">
        <v>162</v>
      </c>
      <c r="T56" s="97" t="s">
        <v>378</v>
      </c>
      <c r="U56" s="40" t="s">
        <v>155</v>
      </c>
      <c r="V56" s="40" t="s">
        <v>155</v>
      </c>
    </row>
    <row r="57" spans="1:22" ht="50.25" customHeight="1" x14ac:dyDescent="0.25">
      <c r="A57" s="10">
        <v>52</v>
      </c>
      <c r="B57" s="32" t="s">
        <v>297</v>
      </c>
      <c r="C57" s="50" t="s">
        <v>298</v>
      </c>
      <c r="D57" s="33" t="s">
        <v>7</v>
      </c>
      <c r="E57" s="35" t="s">
        <v>17</v>
      </c>
      <c r="F57" s="33" t="s">
        <v>5</v>
      </c>
      <c r="G57" s="122">
        <v>3287350</v>
      </c>
      <c r="H57" s="122">
        <v>2794247</v>
      </c>
      <c r="I57" s="31" t="s">
        <v>132</v>
      </c>
      <c r="J57" s="31" t="s">
        <v>132</v>
      </c>
      <c r="K57" s="34" t="s">
        <v>236</v>
      </c>
      <c r="L57" s="96" t="s">
        <v>379</v>
      </c>
      <c r="M57" s="34" t="s">
        <v>236</v>
      </c>
      <c r="N57" s="96" t="s">
        <v>379</v>
      </c>
      <c r="O57" s="34" t="s">
        <v>247</v>
      </c>
      <c r="P57" s="97" t="s">
        <v>378</v>
      </c>
      <c r="Q57" s="34" t="s">
        <v>127</v>
      </c>
      <c r="R57" s="95" t="s">
        <v>378</v>
      </c>
      <c r="S57" s="34" t="s">
        <v>127</v>
      </c>
      <c r="T57" s="97" t="s">
        <v>378</v>
      </c>
      <c r="U57" s="34" t="s">
        <v>127</v>
      </c>
      <c r="V57" s="14" t="s">
        <v>156</v>
      </c>
    </row>
    <row r="58" spans="1:22" ht="50.25" customHeight="1" x14ac:dyDescent="0.25">
      <c r="A58" s="10">
        <v>53</v>
      </c>
      <c r="B58" s="32" t="s">
        <v>299</v>
      </c>
      <c r="C58" s="50" t="s">
        <v>355</v>
      </c>
      <c r="D58" s="33" t="s">
        <v>163</v>
      </c>
      <c r="E58" s="35" t="s">
        <v>17</v>
      </c>
      <c r="F58" s="33" t="s">
        <v>5</v>
      </c>
      <c r="G58" s="122">
        <v>12614969</v>
      </c>
      <c r="H58" s="122">
        <v>10722723</v>
      </c>
      <c r="I58" s="31" t="s">
        <v>132</v>
      </c>
      <c r="J58" s="31" t="s">
        <v>132</v>
      </c>
      <c r="K58" s="34" t="s">
        <v>236</v>
      </c>
      <c r="L58" s="96" t="s">
        <v>379</v>
      </c>
      <c r="M58" s="34" t="s">
        <v>236</v>
      </c>
      <c r="N58" s="96" t="s">
        <v>379</v>
      </c>
      <c r="O58" s="34" t="s">
        <v>247</v>
      </c>
      <c r="P58" s="97" t="s">
        <v>378</v>
      </c>
      <c r="Q58" s="34" t="s">
        <v>127</v>
      </c>
      <c r="R58" s="95" t="s">
        <v>378</v>
      </c>
      <c r="S58" s="34" t="s">
        <v>127</v>
      </c>
      <c r="T58" s="97" t="s">
        <v>378</v>
      </c>
      <c r="U58" s="34" t="s">
        <v>127</v>
      </c>
      <c r="V58" s="14" t="s">
        <v>156</v>
      </c>
    </row>
    <row r="59" spans="1:22" ht="39.75" customHeight="1" x14ac:dyDescent="0.25">
      <c r="A59" s="10">
        <v>54</v>
      </c>
      <c r="B59" s="32" t="s">
        <v>299</v>
      </c>
      <c r="C59" s="50" t="s">
        <v>356</v>
      </c>
      <c r="D59" s="33" t="s">
        <v>163</v>
      </c>
      <c r="E59" s="35" t="s">
        <v>17</v>
      </c>
      <c r="F59" s="33" t="s">
        <v>5</v>
      </c>
      <c r="G59" s="122">
        <v>12614969</v>
      </c>
      <c r="H59" s="122">
        <v>10722724</v>
      </c>
      <c r="I59" s="31" t="s">
        <v>132</v>
      </c>
      <c r="J59" s="31" t="s">
        <v>132</v>
      </c>
      <c r="K59" s="14" t="s">
        <v>236</v>
      </c>
      <c r="L59" s="96" t="s">
        <v>379</v>
      </c>
      <c r="M59" s="14" t="s">
        <v>161</v>
      </c>
      <c r="N59" s="97" t="s">
        <v>378</v>
      </c>
      <c r="O59" s="14" t="s">
        <v>162</v>
      </c>
      <c r="P59" s="97" t="s">
        <v>378</v>
      </c>
      <c r="Q59" s="34" t="s">
        <v>162</v>
      </c>
      <c r="R59" s="95" t="s">
        <v>378</v>
      </c>
      <c r="S59" s="14" t="s">
        <v>162</v>
      </c>
      <c r="T59" s="97" t="s">
        <v>378</v>
      </c>
      <c r="U59" s="14" t="s">
        <v>155</v>
      </c>
      <c r="V59" s="14" t="s">
        <v>155</v>
      </c>
    </row>
    <row r="60" spans="1:22" ht="77.25" customHeight="1" x14ac:dyDescent="0.25">
      <c r="A60" s="10">
        <v>55</v>
      </c>
      <c r="B60" s="53" t="s">
        <v>68</v>
      </c>
      <c r="C60" s="52" t="s">
        <v>116</v>
      </c>
      <c r="D60" s="39" t="s">
        <v>7</v>
      </c>
      <c r="E60" s="37" t="s">
        <v>17</v>
      </c>
      <c r="F60" s="39" t="s">
        <v>5</v>
      </c>
      <c r="G60" s="119">
        <v>9000000</v>
      </c>
      <c r="H60" s="119">
        <v>7650000</v>
      </c>
      <c r="I60" s="41" t="s">
        <v>132</v>
      </c>
      <c r="J60" s="41" t="s">
        <v>132</v>
      </c>
      <c r="K60" s="40" t="s">
        <v>132</v>
      </c>
      <c r="L60" s="40" t="s">
        <v>132</v>
      </c>
      <c r="M60" s="40" t="s">
        <v>133</v>
      </c>
      <c r="N60" s="94" t="s">
        <v>445</v>
      </c>
      <c r="O60" s="40" t="s">
        <v>243</v>
      </c>
      <c r="P60" s="94" t="s">
        <v>415</v>
      </c>
      <c r="Q60" s="15" t="s">
        <v>453</v>
      </c>
      <c r="R60" s="94" t="s">
        <v>487</v>
      </c>
      <c r="S60" s="15" t="s">
        <v>232</v>
      </c>
      <c r="T60" s="94" t="s">
        <v>550</v>
      </c>
      <c r="U60" s="40" t="s">
        <v>454</v>
      </c>
      <c r="V60" s="15" t="s">
        <v>247</v>
      </c>
    </row>
    <row r="61" spans="1:22" ht="171.75" customHeight="1" x14ac:dyDescent="0.25">
      <c r="A61" s="10">
        <v>56</v>
      </c>
      <c r="B61" s="49" t="s">
        <v>81</v>
      </c>
      <c r="C61" s="51" t="s">
        <v>117</v>
      </c>
      <c r="D61" s="33" t="s">
        <v>7</v>
      </c>
      <c r="E61" s="35" t="s">
        <v>17</v>
      </c>
      <c r="F61" s="33" t="s">
        <v>5</v>
      </c>
      <c r="G61" s="33">
        <v>55690405</v>
      </c>
      <c r="H61" s="33">
        <v>47336844</v>
      </c>
      <c r="I61" s="68" t="s">
        <v>380</v>
      </c>
      <c r="J61" s="105" t="s">
        <v>396</v>
      </c>
      <c r="K61" s="34" t="s">
        <v>247</v>
      </c>
      <c r="L61" s="97" t="s">
        <v>378</v>
      </c>
      <c r="M61" s="34" t="s">
        <v>247</v>
      </c>
      <c r="N61" s="97" t="s">
        <v>378</v>
      </c>
      <c r="O61" s="34" t="s">
        <v>247</v>
      </c>
      <c r="P61" s="97" t="s">
        <v>378</v>
      </c>
      <c r="Q61" s="34" t="s">
        <v>127</v>
      </c>
      <c r="R61" s="95" t="s">
        <v>378</v>
      </c>
      <c r="S61" s="34" t="s">
        <v>127</v>
      </c>
      <c r="T61" s="97" t="s">
        <v>378</v>
      </c>
      <c r="U61" s="34" t="s">
        <v>156</v>
      </c>
      <c r="V61" s="34" t="s">
        <v>156</v>
      </c>
    </row>
    <row r="62" spans="1:22" ht="109.5" customHeight="1" x14ac:dyDescent="0.25">
      <c r="A62" s="10">
        <v>57</v>
      </c>
      <c r="B62" s="53" t="s">
        <v>108</v>
      </c>
      <c r="C62" s="52" t="s">
        <v>118</v>
      </c>
      <c r="D62" s="39" t="s">
        <v>7</v>
      </c>
      <c r="E62" s="37" t="s">
        <v>17</v>
      </c>
      <c r="F62" s="39" t="s">
        <v>5</v>
      </c>
      <c r="G62" s="119">
        <v>23080688</v>
      </c>
      <c r="H62" s="119">
        <v>19618584</v>
      </c>
      <c r="I62" s="42" t="s">
        <v>300</v>
      </c>
      <c r="J62" s="42" t="s">
        <v>449</v>
      </c>
      <c r="K62" s="15" t="s">
        <v>247</v>
      </c>
      <c r="L62" s="97" t="s">
        <v>378</v>
      </c>
      <c r="M62" s="15" t="s">
        <v>496</v>
      </c>
      <c r="N62" s="97" t="s">
        <v>378</v>
      </c>
      <c r="O62" s="15" t="s">
        <v>247</v>
      </c>
      <c r="P62" s="97" t="s">
        <v>378</v>
      </c>
      <c r="Q62" s="40" t="s">
        <v>127</v>
      </c>
      <c r="R62" s="95" t="s">
        <v>378</v>
      </c>
      <c r="S62" s="15" t="s">
        <v>127</v>
      </c>
      <c r="T62" s="97" t="s">
        <v>378</v>
      </c>
      <c r="U62" s="15" t="s">
        <v>156</v>
      </c>
      <c r="V62" s="15" t="s">
        <v>156</v>
      </c>
    </row>
    <row r="63" spans="1:22" ht="36.75" customHeight="1" x14ac:dyDescent="0.25">
      <c r="A63" s="10">
        <v>58</v>
      </c>
      <c r="B63" s="32" t="s">
        <v>282</v>
      </c>
      <c r="C63" s="50" t="s">
        <v>374</v>
      </c>
      <c r="D63" s="33" t="s">
        <v>7</v>
      </c>
      <c r="E63" s="35" t="s">
        <v>17</v>
      </c>
      <c r="F63" s="33" t="s">
        <v>5</v>
      </c>
      <c r="G63" s="33">
        <v>5850000</v>
      </c>
      <c r="H63" s="33">
        <v>4972500</v>
      </c>
      <c r="I63" s="31" t="s">
        <v>132</v>
      </c>
      <c r="J63" s="31" t="s">
        <v>132</v>
      </c>
      <c r="K63" s="34" t="s">
        <v>231</v>
      </c>
      <c r="L63" s="94" t="s">
        <v>416</v>
      </c>
      <c r="M63" s="34" t="s">
        <v>231</v>
      </c>
      <c r="N63" s="94" t="s">
        <v>417</v>
      </c>
      <c r="O63" s="34" t="s">
        <v>246</v>
      </c>
      <c r="P63" s="94" t="s">
        <v>418</v>
      </c>
      <c r="Q63" s="14" t="s">
        <v>236</v>
      </c>
      <c r="R63" s="147" t="s">
        <v>379</v>
      </c>
      <c r="S63" s="14" t="s">
        <v>247</v>
      </c>
      <c r="T63" s="95" t="s">
        <v>378</v>
      </c>
      <c r="U63" s="14" t="s">
        <v>127</v>
      </c>
      <c r="V63" s="14" t="s">
        <v>127</v>
      </c>
    </row>
    <row r="64" spans="1:22" ht="36.75" customHeight="1" x14ac:dyDescent="0.25">
      <c r="A64" s="10">
        <v>59</v>
      </c>
      <c r="B64" s="32" t="s">
        <v>281</v>
      </c>
      <c r="C64" s="50" t="s">
        <v>375</v>
      </c>
      <c r="D64" s="33" t="s">
        <v>7</v>
      </c>
      <c r="E64" s="35" t="s">
        <v>17</v>
      </c>
      <c r="F64" s="33" t="s">
        <v>5</v>
      </c>
      <c r="G64" s="33">
        <v>5214359</v>
      </c>
      <c r="H64" s="33">
        <v>4432205</v>
      </c>
      <c r="I64" s="31" t="s">
        <v>132</v>
      </c>
      <c r="J64" s="31" t="s">
        <v>132</v>
      </c>
      <c r="K64" s="34" t="s">
        <v>156</v>
      </c>
      <c r="L64" s="97" t="s">
        <v>378</v>
      </c>
      <c r="M64" s="34" t="s">
        <v>161</v>
      </c>
      <c r="N64" s="97" t="s">
        <v>378</v>
      </c>
      <c r="O64" s="34" t="s">
        <v>161</v>
      </c>
      <c r="P64" s="97" t="s">
        <v>378</v>
      </c>
      <c r="Q64" s="34" t="s">
        <v>155</v>
      </c>
      <c r="R64" s="95" t="s">
        <v>378</v>
      </c>
      <c r="S64" s="34" t="s">
        <v>155</v>
      </c>
      <c r="T64" s="97" t="s">
        <v>378</v>
      </c>
      <c r="U64" s="34" t="s">
        <v>155</v>
      </c>
      <c r="V64" s="14" t="s">
        <v>547</v>
      </c>
    </row>
    <row r="65" spans="1:22" ht="79.5" customHeight="1" x14ac:dyDescent="0.25">
      <c r="A65" s="10">
        <v>60</v>
      </c>
      <c r="B65" s="38" t="s">
        <v>290</v>
      </c>
      <c r="C65" s="48" t="s">
        <v>292</v>
      </c>
      <c r="D65" s="39" t="s">
        <v>7</v>
      </c>
      <c r="E65" s="37" t="s">
        <v>17</v>
      </c>
      <c r="F65" s="39" t="s">
        <v>5</v>
      </c>
      <c r="G65" s="119">
        <v>2500000</v>
      </c>
      <c r="H65" s="119">
        <v>2125000</v>
      </c>
      <c r="I65" s="41" t="s">
        <v>293</v>
      </c>
      <c r="J65" s="42" t="s">
        <v>450</v>
      </c>
      <c r="K65" s="15" t="s">
        <v>246</v>
      </c>
      <c r="L65" s="94" t="s">
        <v>391</v>
      </c>
      <c r="M65" s="15" t="s">
        <v>246</v>
      </c>
      <c r="N65" s="94" t="s">
        <v>391</v>
      </c>
      <c r="O65" s="15" t="s">
        <v>235</v>
      </c>
      <c r="P65" s="94" t="s">
        <v>419</v>
      </c>
      <c r="Q65" s="15" t="s">
        <v>247</v>
      </c>
      <c r="R65" s="95" t="s">
        <v>378</v>
      </c>
      <c r="S65" s="15" t="s">
        <v>233</v>
      </c>
      <c r="T65" s="97" t="s">
        <v>378</v>
      </c>
      <c r="U65" s="40" t="s">
        <v>127</v>
      </c>
      <c r="V65" s="40" t="s">
        <v>127</v>
      </c>
    </row>
    <row r="66" spans="1:22" ht="223.5" customHeight="1" x14ac:dyDescent="0.25">
      <c r="A66" s="10">
        <v>61</v>
      </c>
      <c r="B66" s="38" t="s">
        <v>291</v>
      </c>
      <c r="C66" s="48" t="s">
        <v>119</v>
      </c>
      <c r="D66" s="39" t="s">
        <v>7</v>
      </c>
      <c r="E66" s="37" t="s">
        <v>17</v>
      </c>
      <c r="F66" s="39" t="s">
        <v>5</v>
      </c>
      <c r="G66" s="119">
        <v>24534565</v>
      </c>
      <c r="H66" s="119">
        <v>20854380</v>
      </c>
      <c r="I66" s="30" t="s">
        <v>319</v>
      </c>
      <c r="J66" s="30" t="s">
        <v>450</v>
      </c>
      <c r="K66" s="15" t="s">
        <v>247</v>
      </c>
      <c r="L66" s="97" t="s">
        <v>378</v>
      </c>
      <c r="M66" s="15" t="s">
        <v>247</v>
      </c>
      <c r="N66" s="97" t="s">
        <v>378</v>
      </c>
      <c r="O66" s="40" t="s">
        <v>233</v>
      </c>
      <c r="P66" s="97" t="s">
        <v>378</v>
      </c>
      <c r="Q66" s="40" t="s">
        <v>127</v>
      </c>
      <c r="R66" s="95" t="s">
        <v>378</v>
      </c>
      <c r="S66" s="40" t="s">
        <v>127</v>
      </c>
      <c r="T66" s="97" t="s">
        <v>378</v>
      </c>
      <c r="U66" s="40" t="s">
        <v>156</v>
      </c>
      <c r="V66" s="40" t="s">
        <v>156</v>
      </c>
    </row>
    <row r="67" spans="1:22" ht="60.75" customHeight="1" x14ac:dyDescent="0.25">
      <c r="A67" s="10">
        <v>62</v>
      </c>
      <c r="B67" s="49" t="s">
        <v>56</v>
      </c>
      <c r="C67" s="51" t="s">
        <v>120</v>
      </c>
      <c r="D67" s="33" t="s">
        <v>7</v>
      </c>
      <c r="E67" s="35" t="s">
        <v>17</v>
      </c>
      <c r="F67" s="33" t="s">
        <v>5</v>
      </c>
      <c r="G67" s="122">
        <v>21937153</v>
      </c>
      <c r="H67" s="122">
        <v>18646580</v>
      </c>
      <c r="I67" s="31" t="s">
        <v>132</v>
      </c>
      <c r="J67" s="31" t="s">
        <v>132</v>
      </c>
      <c r="K67" s="14" t="s">
        <v>247</v>
      </c>
      <c r="L67" s="97" t="s">
        <v>378</v>
      </c>
      <c r="M67" s="14" t="s">
        <v>247</v>
      </c>
      <c r="N67" s="97" t="s">
        <v>378</v>
      </c>
      <c r="O67" s="34" t="s">
        <v>233</v>
      </c>
      <c r="P67" s="97" t="s">
        <v>378</v>
      </c>
      <c r="Q67" s="34" t="s">
        <v>127</v>
      </c>
      <c r="R67" s="95" t="s">
        <v>378</v>
      </c>
      <c r="S67" s="34" t="s">
        <v>127</v>
      </c>
      <c r="T67" s="97" t="s">
        <v>378</v>
      </c>
      <c r="U67" s="34" t="s">
        <v>127</v>
      </c>
      <c r="V67" s="14" t="s">
        <v>156</v>
      </c>
    </row>
    <row r="68" spans="1:22" ht="60.75" customHeight="1" x14ac:dyDescent="0.25">
      <c r="A68" s="10">
        <v>63</v>
      </c>
      <c r="B68" s="53" t="s">
        <v>69</v>
      </c>
      <c r="C68" s="52" t="s">
        <v>110</v>
      </c>
      <c r="D68" s="39" t="s">
        <v>7</v>
      </c>
      <c r="E68" s="37" t="s">
        <v>17</v>
      </c>
      <c r="F68" s="39" t="s">
        <v>5</v>
      </c>
      <c r="G68" s="119">
        <v>12936510</v>
      </c>
      <c r="H68" s="119">
        <v>10996033</v>
      </c>
      <c r="I68" s="41" t="s">
        <v>132</v>
      </c>
      <c r="J68" s="41" t="s">
        <v>132</v>
      </c>
      <c r="K68" s="15" t="s">
        <v>245</v>
      </c>
      <c r="L68" s="94" t="s">
        <v>394</v>
      </c>
      <c r="M68" s="15" t="s">
        <v>245</v>
      </c>
      <c r="N68" s="94" t="s">
        <v>394</v>
      </c>
      <c r="O68" s="15" t="s">
        <v>246</v>
      </c>
      <c r="P68" s="94" t="s">
        <v>418</v>
      </c>
      <c r="Q68" s="15" t="s">
        <v>236</v>
      </c>
      <c r="R68" s="147" t="s">
        <v>379</v>
      </c>
      <c r="S68" s="15" t="s">
        <v>247</v>
      </c>
      <c r="T68" s="97" t="s">
        <v>378</v>
      </c>
      <c r="U68" s="15" t="s">
        <v>127</v>
      </c>
      <c r="V68" s="15" t="s">
        <v>127</v>
      </c>
    </row>
    <row r="69" spans="1:22" ht="51.75" customHeight="1" x14ac:dyDescent="0.25">
      <c r="A69" s="10">
        <v>64</v>
      </c>
      <c r="B69" s="49" t="s">
        <v>109</v>
      </c>
      <c r="C69" s="51" t="s">
        <v>121</v>
      </c>
      <c r="D69" s="33" t="s">
        <v>7</v>
      </c>
      <c r="E69" s="35" t="s">
        <v>17</v>
      </c>
      <c r="F69" s="33" t="s">
        <v>5</v>
      </c>
      <c r="G69" s="122">
        <v>6490095</v>
      </c>
      <c r="H69" s="122">
        <v>5516580</v>
      </c>
      <c r="I69" s="31" t="s">
        <v>132</v>
      </c>
      <c r="J69" s="31" t="s">
        <v>132</v>
      </c>
      <c r="K69" s="14" t="s">
        <v>246</v>
      </c>
      <c r="L69" s="94" t="s">
        <v>391</v>
      </c>
      <c r="M69" s="14" t="s">
        <v>246</v>
      </c>
      <c r="N69" s="94" t="s">
        <v>391</v>
      </c>
      <c r="O69" s="34" t="s">
        <v>235</v>
      </c>
      <c r="P69" s="94" t="s">
        <v>467</v>
      </c>
      <c r="Q69" s="14" t="s">
        <v>236</v>
      </c>
      <c r="R69" s="96" t="s">
        <v>379</v>
      </c>
      <c r="S69" s="14" t="s">
        <v>247</v>
      </c>
      <c r="T69" s="97" t="s">
        <v>378</v>
      </c>
      <c r="U69" s="14" t="s">
        <v>127</v>
      </c>
      <c r="V69" s="14" t="s">
        <v>127</v>
      </c>
    </row>
    <row r="70" spans="1:22" ht="51.75" customHeight="1" x14ac:dyDescent="0.25">
      <c r="A70" s="10">
        <v>65</v>
      </c>
      <c r="B70" s="32" t="s">
        <v>262</v>
      </c>
      <c r="C70" s="50" t="s">
        <v>335</v>
      </c>
      <c r="D70" s="32" t="s">
        <v>163</v>
      </c>
      <c r="E70" s="19" t="s">
        <v>14</v>
      </c>
      <c r="F70" s="32" t="s">
        <v>4</v>
      </c>
      <c r="G70" s="122">
        <v>7058823</v>
      </c>
      <c r="H70" s="122">
        <v>6000000</v>
      </c>
      <c r="I70" s="33" t="s">
        <v>132</v>
      </c>
      <c r="J70" s="33" t="s">
        <v>132</v>
      </c>
      <c r="K70" s="14" t="s">
        <v>231</v>
      </c>
      <c r="L70" s="94" t="s">
        <v>494</v>
      </c>
      <c r="M70" s="14" t="s">
        <v>127</v>
      </c>
      <c r="N70" s="95" t="s">
        <v>378</v>
      </c>
      <c r="O70" s="14" t="s">
        <v>156</v>
      </c>
      <c r="P70" s="95" t="s">
        <v>378</v>
      </c>
      <c r="Q70" s="14" t="s">
        <v>161</v>
      </c>
      <c r="R70" s="95" t="s">
        <v>378</v>
      </c>
      <c r="S70" s="14" t="s">
        <v>161</v>
      </c>
      <c r="T70" s="95" t="s">
        <v>378</v>
      </c>
      <c r="U70" s="14" t="s">
        <v>162</v>
      </c>
      <c r="V70" s="14" t="s">
        <v>162</v>
      </c>
    </row>
    <row r="71" spans="1:22" ht="52.5" customHeight="1" x14ac:dyDescent="0.25">
      <c r="A71" s="10">
        <v>66</v>
      </c>
      <c r="B71" s="49" t="s">
        <v>46</v>
      </c>
      <c r="C71" s="51" t="s">
        <v>340</v>
      </c>
      <c r="D71" s="33" t="s">
        <v>7</v>
      </c>
      <c r="E71" s="35" t="s">
        <v>14</v>
      </c>
      <c r="F71" s="33" t="s">
        <v>4</v>
      </c>
      <c r="G71" s="122">
        <v>23753594</v>
      </c>
      <c r="H71" s="122">
        <v>20190555</v>
      </c>
      <c r="I71" s="43" t="s">
        <v>255</v>
      </c>
      <c r="J71" s="43" t="s">
        <v>446</v>
      </c>
      <c r="K71" s="14" t="s">
        <v>247</v>
      </c>
      <c r="L71" s="94" t="s">
        <v>570</v>
      </c>
      <c r="M71" s="14" t="s">
        <v>247</v>
      </c>
      <c r="N71" s="94" t="s">
        <v>570</v>
      </c>
      <c r="O71" s="14" t="s">
        <v>233</v>
      </c>
      <c r="P71" s="95" t="s">
        <v>378</v>
      </c>
      <c r="Q71" s="14" t="s">
        <v>127</v>
      </c>
      <c r="R71" s="95" t="s">
        <v>378</v>
      </c>
      <c r="S71" s="14" t="s">
        <v>127</v>
      </c>
      <c r="T71" s="95" t="s">
        <v>378</v>
      </c>
      <c r="U71" s="14" t="s">
        <v>127</v>
      </c>
      <c r="V71" s="176" t="s">
        <v>156</v>
      </c>
    </row>
    <row r="72" spans="1:22" ht="52.5" customHeight="1" x14ac:dyDescent="0.25">
      <c r="A72" s="10">
        <v>67</v>
      </c>
      <c r="B72" s="49" t="s">
        <v>46</v>
      </c>
      <c r="C72" s="51" t="s">
        <v>341</v>
      </c>
      <c r="D72" s="33" t="s">
        <v>7</v>
      </c>
      <c r="E72" s="35" t="s">
        <v>14</v>
      </c>
      <c r="F72" s="33" t="s">
        <v>4</v>
      </c>
      <c r="G72" s="122">
        <v>17647059</v>
      </c>
      <c r="H72" s="122">
        <v>15000000</v>
      </c>
      <c r="I72" s="43" t="s">
        <v>255</v>
      </c>
      <c r="J72" s="43" t="s">
        <v>446</v>
      </c>
      <c r="K72" s="14" t="s">
        <v>247</v>
      </c>
      <c r="L72" s="94" t="s">
        <v>570</v>
      </c>
      <c r="M72" s="14" t="s">
        <v>247</v>
      </c>
      <c r="N72" s="94" t="s">
        <v>570</v>
      </c>
      <c r="O72" s="14" t="s">
        <v>233</v>
      </c>
      <c r="P72" s="95" t="s">
        <v>378</v>
      </c>
      <c r="Q72" s="14" t="s">
        <v>156</v>
      </c>
      <c r="R72" s="95" t="s">
        <v>378</v>
      </c>
      <c r="S72" s="14" t="s">
        <v>156</v>
      </c>
      <c r="T72" s="95" t="s">
        <v>378</v>
      </c>
      <c r="U72" s="14" t="s">
        <v>161</v>
      </c>
      <c r="V72" s="14" t="s">
        <v>161</v>
      </c>
    </row>
    <row r="73" spans="1:22" ht="52.5" customHeight="1" x14ac:dyDescent="0.25">
      <c r="A73" s="10">
        <v>68</v>
      </c>
      <c r="B73" s="53" t="s">
        <v>47</v>
      </c>
      <c r="C73" s="52" t="s">
        <v>114</v>
      </c>
      <c r="D73" s="39" t="s">
        <v>7</v>
      </c>
      <c r="E73" s="37" t="s">
        <v>14</v>
      </c>
      <c r="F73" s="39" t="s">
        <v>4</v>
      </c>
      <c r="G73" s="119">
        <v>94567990</v>
      </c>
      <c r="H73" s="119">
        <v>80382791</v>
      </c>
      <c r="I73" s="22" t="s">
        <v>256</v>
      </c>
      <c r="J73" s="22" t="s">
        <v>446</v>
      </c>
      <c r="K73" s="15" t="s">
        <v>236</v>
      </c>
      <c r="L73" s="94" t="s">
        <v>575</v>
      </c>
      <c r="M73" s="15" t="s">
        <v>247</v>
      </c>
      <c r="N73" s="94" t="s">
        <v>575</v>
      </c>
      <c r="O73" s="15" t="s">
        <v>233</v>
      </c>
      <c r="P73" s="94" t="s">
        <v>576</v>
      </c>
      <c r="Q73" s="15" t="s">
        <v>127</v>
      </c>
      <c r="R73" s="95" t="s">
        <v>378</v>
      </c>
      <c r="S73" s="15" t="s">
        <v>127</v>
      </c>
      <c r="T73" s="95" t="s">
        <v>378</v>
      </c>
      <c r="U73" s="15" t="s">
        <v>127</v>
      </c>
      <c r="V73" s="143" t="s">
        <v>156</v>
      </c>
    </row>
    <row r="74" spans="1:22" ht="52.5" customHeight="1" x14ac:dyDescent="0.25">
      <c r="A74" s="10">
        <v>69</v>
      </c>
      <c r="B74" s="49" t="s">
        <v>36</v>
      </c>
      <c r="C74" s="51" t="s">
        <v>82</v>
      </c>
      <c r="D74" s="33" t="s">
        <v>7</v>
      </c>
      <c r="E74" s="35" t="s">
        <v>18</v>
      </c>
      <c r="F74" s="33" t="s">
        <v>5</v>
      </c>
      <c r="G74" s="122">
        <v>96428049</v>
      </c>
      <c r="H74" s="122">
        <v>81963841</v>
      </c>
      <c r="I74" s="31" t="s">
        <v>132</v>
      </c>
      <c r="J74" s="31" t="s">
        <v>132</v>
      </c>
      <c r="K74" s="14" t="s">
        <v>133</v>
      </c>
      <c r="L74" s="94" t="s">
        <v>406</v>
      </c>
      <c r="M74" s="14" t="s">
        <v>133</v>
      </c>
      <c r="N74" s="94" t="s">
        <v>406</v>
      </c>
      <c r="O74" s="14" t="s">
        <v>133</v>
      </c>
      <c r="P74" s="94" t="s">
        <v>422</v>
      </c>
      <c r="Q74" s="14" t="s">
        <v>320</v>
      </c>
      <c r="R74" s="94" t="s">
        <v>487</v>
      </c>
      <c r="S74" s="14" t="s">
        <v>231</v>
      </c>
      <c r="T74" s="94" t="s">
        <v>475</v>
      </c>
      <c r="U74" s="14" t="s">
        <v>243</v>
      </c>
      <c r="V74" s="14" t="s">
        <v>232</v>
      </c>
    </row>
    <row r="75" spans="1:22" ht="25.5" x14ac:dyDescent="0.25">
      <c r="A75" s="10">
        <v>70</v>
      </c>
      <c r="B75" s="38" t="s">
        <v>30</v>
      </c>
      <c r="C75" s="56" t="s">
        <v>0</v>
      </c>
      <c r="D75" s="39" t="s">
        <v>7</v>
      </c>
      <c r="E75" s="37" t="s">
        <v>18</v>
      </c>
      <c r="F75" s="39" t="s">
        <v>5</v>
      </c>
      <c r="G75" s="119">
        <v>504300</v>
      </c>
      <c r="H75" s="119">
        <v>428655</v>
      </c>
      <c r="I75" s="22" t="s">
        <v>132</v>
      </c>
      <c r="J75" s="22" t="s">
        <v>132</v>
      </c>
      <c r="K75" s="15" t="s">
        <v>153</v>
      </c>
      <c r="L75" s="94" t="s">
        <v>430</v>
      </c>
      <c r="M75" s="15" t="s">
        <v>153</v>
      </c>
      <c r="N75" s="94" t="s">
        <v>430</v>
      </c>
      <c r="O75" s="15" t="s">
        <v>153</v>
      </c>
      <c r="P75" s="94" t="s">
        <v>423</v>
      </c>
      <c r="Q75" s="15" t="s">
        <v>321</v>
      </c>
      <c r="R75" s="94" t="s">
        <v>487</v>
      </c>
      <c r="S75" s="15" t="s">
        <v>245</v>
      </c>
      <c r="T75" s="94" t="s">
        <v>552</v>
      </c>
      <c r="U75" s="15" t="s">
        <v>230</v>
      </c>
      <c r="V75" s="15" t="s">
        <v>232</v>
      </c>
    </row>
    <row r="76" spans="1:22" ht="50.25" customHeight="1" x14ac:dyDescent="0.25">
      <c r="A76" s="10">
        <v>71</v>
      </c>
      <c r="B76" s="38" t="s">
        <v>138</v>
      </c>
      <c r="C76" s="48" t="s">
        <v>1</v>
      </c>
      <c r="D76" s="39" t="s">
        <v>7</v>
      </c>
      <c r="E76" s="37" t="s">
        <v>18</v>
      </c>
      <c r="F76" s="39" t="s">
        <v>5</v>
      </c>
      <c r="G76" s="119">
        <v>1487720</v>
      </c>
      <c r="H76" s="119">
        <v>1264562</v>
      </c>
      <c r="I76" s="22" t="s">
        <v>132</v>
      </c>
      <c r="J76" s="22" t="s">
        <v>584</v>
      </c>
      <c r="K76" s="15" t="s">
        <v>236</v>
      </c>
      <c r="L76" s="94" t="s">
        <v>570</v>
      </c>
      <c r="M76" s="15" t="s">
        <v>236</v>
      </c>
      <c r="N76" s="94" t="s">
        <v>570</v>
      </c>
      <c r="O76" s="15" t="s">
        <v>247</v>
      </c>
      <c r="P76" s="94" t="s">
        <v>573</v>
      </c>
      <c r="Q76" s="15" t="s">
        <v>127</v>
      </c>
      <c r="R76" s="95" t="s">
        <v>378</v>
      </c>
      <c r="S76" s="15" t="s">
        <v>127</v>
      </c>
      <c r="T76" s="95" t="s">
        <v>378</v>
      </c>
      <c r="U76" s="15" t="s">
        <v>161</v>
      </c>
      <c r="V76" s="15" t="s">
        <v>161</v>
      </c>
    </row>
    <row r="77" spans="1:22" ht="68.25" customHeight="1" x14ac:dyDescent="0.25">
      <c r="A77" s="10">
        <v>72</v>
      </c>
      <c r="B77" s="32" t="s">
        <v>31</v>
      </c>
      <c r="C77" s="50" t="s">
        <v>139</v>
      </c>
      <c r="D77" s="33" t="s">
        <v>7</v>
      </c>
      <c r="E77" s="35" t="s">
        <v>18</v>
      </c>
      <c r="F77" s="33" t="s">
        <v>5</v>
      </c>
      <c r="G77" s="122">
        <v>18461601</v>
      </c>
      <c r="H77" s="122">
        <v>15692361</v>
      </c>
      <c r="I77" s="31" t="s">
        <v>132</v>
      </c>
      <c r="J77" s="31" t="s">
        <v>132</v>
      </c>
      <c r="K77" s="14" t="s">
        <v>132</v>
      </c>
      <c r="L77" s="14" t="s">
        <v>132</v>
      </c>
      <c r="M77" s="14" t="s">
        <v>313</v>
      </c>
      <c r="N77" s="94" t="s">
        <v>439</v>
      </c>
      <c r="O77" s="14" t="s">
        <v>133</v>
      </c>
      <c r="P77" s="94" t="s">
        <v>437</v>
      </c>
      <c r="Q77" s="14" t="s">
        <v>369</v>
      </c>
      <c r="R77" s="94" t="s">
        <v>487</v>
      </c>
      <c r="S77" s="14" t="s">
        <v>246</v>
      </c>
      <c r="T77" s="94" t="s">
        <v>438</v>
      </c>
      <c r="U77" s="14" t="s">
        <v>152</v>
      </c>
      <c r="V77" s="14" t="s">
        <v>236</v>
      </c>
    </row>
    <row r="78" spans="1:22" ht="68.25" customHeight="1" x14ac:dyDescent="0.25">
      <c r="A78" s="10">
        <v>73</v>
      </c>
      <c r="B78" s="32" t="s">
        <v>32</v>
      </c>
      <c r="C78" s="50" t="s">
        <v>140</v>
      </c>
      <c r="D78" s="33" t="s">
        <v>7</v>
      </c>
      <c r="E78" s="35" t="s">
        <v>18</v>
      </c>
      <c r="F78" s="33" t="s">
        <v>5</v>
      </c>
      <c r="G78" s="122">
        <v>15926563</v>
      </c>
      <c r="H78" s="122">
        <v>13537578</v>
      </c>
      <c r="I78" s="31" t="s">
        <v>132</v>
      </c>
      <c r="J78" s="31" t="s">
        <v>132</v>
      </c>
      <c r="K78" s="14" t="s">
        <v>132</v>
      </c>
      <c r="L78" s="14" t="s">
        <v>132</v>
      </c>
      <c r="M78" s="14" t="s">
        <v>313</v>
      </c>
      <c r="N78" s="94" t="s">
        <v>439</v>
      </c>
      <c r="O78" s="14" t="s">
        <v>133</v>
      </c>
      <c r="P78" s="94" t="s">
        <v>437</v>
      </c>
      <c r="Q78" s="14" t="s">
        <v>369</v>
      </c>
      <c r="R78" s="94" t="s">
        <v>487</v>
      </c>
      <c r="S78" s="14" t="s">
        <v>246</v>
      </c>
      <c r="T78" s="94" t="s">
        <v>438</v>
      </c>
      <c r="U78" s="14" t="s">
        <v>154</v>
      </c>
      <c r="V78" s="14" t="s">
        <v>236</v>
      </c>
    </row>
    <row r="79" spans="1:22" ht="35.25" customHeight="1" x14ac:dyDescent="0.25">
      <c r="A79" s="10">
        <v>74</v>
      </c>
      <c r="B79" s="32" t="s">
        <v>224</v>
      </c>
      <c r="C79" s="50" t="s">
        <v>225</v>
      </c>
      <c r="D79" s="33" t="s">
        <v>7</v>
      </c>
      <c r="E79" s="35" t="s">
        <v>18</v>
      </c>
      <c r="F79" s="33" t="s">
        <v>5</v>
      </c>
      <c r="G79" s="122">
        <v>3258896</v>
      </c>
      <c r="H79" s="122">
        <v>2770061</v>
      </c>
      <c r="I79" s="31" t="s">
        <v>132</v>
      </c>
      <c r="J79" s="31" t="s">
        <v>132</v>
      </c>
      <c r="K79" s="14" t="s">
        <v>171</v>
      </c>
      <c r="L79" s="95" t="s">
        <v>378</v>
      </c>
      <c r="M79" s="14" t="s">
        <v>171</v>
      </c>
      <c r="N79" s="95" t="s">
        <v>378</v>
      </c>
      <c r="O79" s="14" t="s">
        <v>171</v>
      </c>
      <c r="P79" s="95" t="s">
        <v>378</v>
      </c>
      <c r="Q79" s="14" t="s">
        <v>156</v>
      </c>
      <c r="R79" s="95" t="s">
        <v>378</v>
      </c>
      <c r="S79" s="14" t="s">
        <v>135</v>
      </c>
      <c r="T79" s="95" t="s">
        <v>378</v>
      </c>
      <c r="U79" s="14" t="s">
        <v>136</v>
      </c>
      <c r="V79" s="14" t="s">
        <v>136</v>
      </c>
    </row>
    <row r="80" spans="1:22" ht="35.25" customHeight="1" x14ac:dyDescent="0.25">
      <c r="A80" s="10">
        <v>75</v>
      </c>
      <c r="B80" s="53" t="s">
        <v>37</v>
      </c>
      <c r="C80" s="52" t="s">
        <v>83</v>
      </c>
      <c r="D80" s="39" t="s">
        <v>7</v>
      </c>
      <c r="E80" s="37" t="s">
        <v>18</v>
      </c>
      <c r="F80" s="39" t="s">
        <v>5</v>
      </c>
      <c r="G80" s="119">
        <v>12643472</v>
      </c>
      <c r="H80" s="119">
        <v>10746951</v>
      </c>
      <c r="I80" s="22" t="s">
        <v>132</v>
      </c>
      <c r="J80" s="22" t="s">
        <v>132</v>
      </c>
      <c r="K80" s="40" t="s">
        <v>246</v>
      </c>
      <c r="L80" s="94" t="s">
        <v>398</v>
      </c>
      <c r="M80" s="40" t="s">
        <v>246</v>
      </c>
      <c r="N80" s="94" t="s">
        <v>465</v>
      </c>
      <c r="O80" s="15" t="s">
        <v>235</v>
      </c>
      <c r="P80" s="94" t="s">
        <v>455</v>
      </c>
      <c r="Q80" s="15" t="s">
        <v>127</v>
      </c>
      <c r="R80" s="95" t="s">
        <v>378</v>
      </c>
      <c r="S80" s="15" t="s">
        <v>127</v>
      </c>
      <c r="T80" s="95" t="s">
        <v>378</v>
      </c>
      <c r="U80" s="15" t="s">
        <v>156</v>
      </c>
      <c r="V80" s="15" t="s">
        <v>156</v>
      </c>
    </row>
    <row r="81" spans="1:22" ht="42" customHeight="1" x14ac:dyDescent="0.25">
      <c r="A81" s="10">
        <v>76</v>
      </c>
      <c r="B81" s="49" t="s">
        <v>54</v>
      </c>
      <c r="C81" s="51" t="s">
        <v>125</v>
      </c>
      <c r="D81" s="33" t="s">
        <v>7</v>
      </c>
      <c r="E81" s="35" t="s">
        <v>18</v>
      </c>
      <c r="F81" s="33" t="s">
        <v>5</v>
      </c>
      <c r="G81" s="122">
        <v>10596211</v>
      </c>
      <c r="H81" s="122">
        <v>9006779</v>
      </c>
      <c r="I81" s="31" t="s">
        <v>132</v>
      </c>
      <c r="J81" s="31" t="s">
        <v>132</v>
      </c>
      <c r="K81" s="14" t="s">
        <v>156</v>
      </c>
      <c r="L81" s="95" t="s">
        <v>378</v>
      </c>
      <c r="M81" s="14" t="s">
        <v>156</v>
      </c>
      <c r="N81" s="95" t="s">
        <v>378</v>
      </c>
      <c r="O81" s="14" t="s">
        <v>156</v>
      </c>
      <c r="P81" s="95" t="s">
        <v>378</v>
      </c>
      <c r="Q81" s="14" t="s">
        <v>161</v>
      </c>
      <c r="R81" s="95" t="s">
        <v>378</v>
      </c>
      <c r="S81" s="14" t="s">
        <v>162</v>
      </c>
      <c r="T81" s="95" t="s">
        <v>378</v>
      </c>
      <c r="U81" s="14" t="s">
        <v>589</v>
      </c>
      <c r="V81" s="14" t="s">
        <v>155</v>
      </c>
    </row>
    <row r="82" spans="1:22" ht="42" customHeight="1" x14ac:dyDescent="0.25">
      <c r="A82" s="10">
        <v>77</v>
      </c>
      <c r="B82" s="38" t="s">
        <v>25</v>
      </c>
      <c r="C82" s="48" t="s">
        <v>228</v>
      </c>
      <c r="D82" s="39" t="s">
        <v>7</v>
      </c>
      <c r="E82" s="37" t="s">
        <v>18</v>
      </c>
      <c r="F82" s="39" t="s">
        <v>5</v>
      </c>
      <c r="G82" s="119">
        <v>29205260</v>
      </c>
      <c r="H82" s="119">
        <v>24824471</v>
      </c>
      <c r="I82" s="41" t="s">
        <v>132</v>
      </c>
      <c r="J82" s="41" t="s">
        <v>132</v>
      </c>
      <c r="K82" s="40" t="s">
        <v>153</v>
      </c>
      <c r="L82" s="94" t="s">
        <v>430</v>
      </c>
      <c r="M82" s="40" t="s">
        <v>153</v>
      </c>
      <c r="N82" s="94" t="s">
        <v>430</v>
      </c>
      <c r="O82" s="40" t="s">
        <v>153</v>
      </c>
      <c r="P82" s="94" t="s">
        <v>423</v>
      </c>
      <c r="Q82" s="15" t="s">
        <v>322</v>
      </c>
      <c r="R82" s="94" t="s">
        <v>487</v>
      </c>
      <c r="S82" s="15" t="s">
        <v>231</v>
      </c>
      <c r="T82" s="94" t="s">
        <v>398</v>
      </c>
      <c r="U82" s="40" t="s">
        <v>244</v>
      </c>
      <c r="V82" s="15" t="s">
        <v>232</v>
      </c>
    </row>
    <row r="83" spans="1:22" ht="42" customHeight="1" x14ac:dyDescent="0.25">
      <c r="A83" s="10">
        <v>78</v>
      </c>
      <c r="B83" s="38" t="s">
        <v>144</v>
      </c>
      <c r="C83" s="48" t="s">
        <v>317</v>
      </c>
      <c r="D83" s="39" t="s">
        <v>7</v>
      </c>
      <c r="E83" s="37" t="s">
        <v>18</v>
      </c>
      <c r="F83" s="39" t="s">
        <v>5</v>
      </c>
      <c r="G83" s="119">
        <v>40043677</v>
      </c>
      <c r="H83" s="119">
        <v>34037125</v>
      </c>
      <c r="I83" s="41" t="s">
        <v>132</v>
      </c>
      <c r="J83" s="41" t="s">
        <v>132</v>
      </c>
      <c r="K83" s="40" t="s">
        <v>243</v>
      </c>
      <c r="L83" s="94" t="s">
        <v>431</v>
      </c>
      <c r="M83" s="40" t="s">
        <v>243</v>
      </c>
      <c r="N83" s="94" t="s">
        <v>431</v>
      </c>
      <c r="O83" s="15" t="s">
        <v>244</v>
      </c>
      <c r="P83" s="94" t="s">
        <v>424</v>
      </c>
      <c r="Q83" s="15" t="s">
        <v>481</v>
      </c>
      <c r="R83" s="94" t="s">
        <v>487</v>
      </c>
      <c r="S83" s="15" t="s">
        <v>232</v>
      </c>
      <c r="T83" s="94" t="s">
        <v>541</v>
      </c>
      <c r="U83" s="15" t="s">
        <v>235</v>
      </c>
      <c r="V83" s="15" t="s">
        <v>247</v>
      </c>
    </row>
    <row r="84" spans="1:22" ht="32.25" customHeight="1" x14ac:dyDescent="0.25">
      <c r="A84" s="10">
        <v>79</v>
      </c>
      <c r="B84" s="38" t="s">
        <v>142</v>
      </c>
      <c r="C84" s="48" t="s">
        <v>229</v>
      </c>
      <c r="D84" s="39" t="s">
        <v>7</v>
      </c>
      <c r="E84" s="37" t="s">
        <v>18</v>
      </c>
      <c r="F84" s="39" t="s">
        <v>5</v>
      </c>
      <c r="G84" s="119">
        <v>19920206</v>
      </c>
      <c r="H84" s="119">
        <v>16932175</v>
      </c>
      <c r="I84" s="41" t="s">
        <v>132</v>
      </c>
      <c r="J84" s="41" t="s">
        <v>132</v>
      </c>
      <c r="K84" s="40" t="s">
        <v>244</v>
      </c>
      <c r="L84" s="94" t="s">
        <v>420</v>
      </c>
      <c r="M84" s="40" t="s">
        <v>244</v>
      </c>
      <c r="N84" s="94" t="s">
        <v>420</v>
      </c>
      <c r="O84" s="15" t="s">
        <v>230</v>
      </c>
      <c r="P84" s="94" t="s">
        <v>405</v>
      </c>
      <c r="Q84" s="15" t="s">
        <v>482</v>
      </c>
      <c r="R84" s="94" t="s">
        <v>487</v>
      </c>
      <c r="S84" s="15" t="s">
        <v>236</v>
      </c>
      <c r="T84" s="94" t="s">
        <v>553</v>
      </c>
      <c r="U84" s="15" t="s">
        <v>548</v>
      </c>
      <c r="V84" s="15" t="s">
        <v>247</v>
      </c>
    </row>
    <row r="85" spans="1:22" ht="32.25" customHeight="1" x14ac:dyDescent="0.25">
      <c r="A85" s="10">
        <v>80</v>
      </c>
      <c r="B85" s="32" t="s">
        <v>146</v>
      </c>
      <c r="C85" s="50" t="s">
        <v>309</v>
      </c>
      <c r="D85" s="33" t="s">
        <v>7</v>
      </c>
      <c r="E85" s="35" t="s">
        <v>18</v>
      </c>
      <c r="F85" s="33" t="s">
        <v>5</v>
      </c>
      <c r="G85" s="122">
        <v>1252127</v>
      </c>
      <c r="H85" s="122">
        <v>1064308</v>
      </c>
      <c r="I85" s="31" t="s">
        <v>132</v>
      </c>
      <c r="J85" s="31" t="s">
        <v>132</v>
      </c>
      <c r="K85" s="34" t="s">
        <v>244</v>
      </c>
      <c r="L85" s="94" t="s">
        <v>432</v>
      </c>
      <c r="M85" s="34" t="s">
        <v>244</v>
      </c>
      <c r="N85" s="94" t="s">
        <v>432</v>
      </c>
      <c r="O85" s="14" t="s">
        <v>230</v>
      </c>
      <c r="P85" s="94" t="s">
        <v>425</v>
      </c>
      <c r="Q85" s="14" t="s">
        <v>381</v>
      </c>
      <c r="R85" s="94" t="s">
        <v>487</v>
      </c>
      <c r="S85" s="14" t="s">
        <v>232</v>
      </c>
      <c r="T85" s="94" t="s">
        <v>468</v>
      </c>
      <c r="U85" s="14" t="s">
        <v>246</v>
      </c>
      <c r="V85" s="14" t="s">
        <v>247</v>
      </c>
    </row>
    <row r="86" spans="1:22" ht="49.5" customHeight="1" x14ac:dyDescent="0.25">
      <c r="A86" s="10">
        <v>81</v>
      </c>
      <c r="B86" s="32" t="s">
        <v>147</v>
      </c>
      <c r="C86" s="50" t="s">
        <v>310</v>
      </c>
      <c r="D86" s="33" t="s">
        <v>7</v>
      </c>
      <c r="E86" s="35" t="s">
        <v>18</v>
      </c>
      <c r="F86" s="33" t="s">
        <v>5</v>
      </c>
      <c r="G86" s="122">
        <v>1323271</v>
      </c>
      <c r="H86" s="122">
        <v>1124780</v>
      </c>
      <c r="I86" s="31" t="s">
        <v>132</v>
      </c>
      <c r="J86" s="31" t="s">
        <v>132</v>
      </c>
      <c r="K86" s="14" t="s">
        <v>234</v>
      </c>
      <c r="L86" s="94" t="s">
        <v>433</v>
      </c>
      <c r="M86" s="14" t="s">
        <v>234</v>
      </c>
      <c r="N86" s="94" t="s">
        <v>433</v>
      </c>
      <c r="O86" s="14" t="s">
        <v>234</v>
      </c>
      <c r="P86" s="94" t="s">
        <v>426</v>
      </c>
      <c r="Q86" s="14" t="s">
        <v>567</v>
      </c>
      <c r="R86" s="94" t="s">
        <v>487</v>
      </c>
      <c r="S86" s="14" t="s">
        <v>247</v>
      </c>
      <c r="T86" s="95" t="s">
        <v>378</v>
      </c>
      <c r="U86" s="14" t="s">
        <v>127</v>
      </c>
      <c r="V86" s="34" t="s">
        <v>127</v>
      </c>
    </row>
    <row r="87" spans="1:22" ht="49.5" customHeight="1" x14ac:dyDescent="0.25">
      <c r="A87" s="10">
        <v>82</v>
      </c>
      <c r="B87" s="32" t="s">
        <v>148</v>
      </c>
      <c r="C87" s="50" t="s">
        <v>287</v>
      </c>
      <c r="D87" s="33" t="s">
        <v>7</v>
      </c>
      <c r="E87" s="35" t="s">
        <v>18</v>
      </c>
      <c r="F87" s="33" t="s">
        <v>5</v>
      </c>
      <c r="G87" s="122">
        <v>318054</v>
      </c>
      <c r="H87" s="122">
        <v>270346</v>
      </c>
      <c r="I87" s="31" t="s">
        <v>132</v>
      </c>
      <c r="J87" s="31" t="s">
        <v>132</v>
      </c>
      <c r="K87" s="34" t="s">
        <v>127</v>
      </c>
      <c r="L87" s="95" t="s">
        <v>378</v>
      </c>
      <c r="M87" s="34" t="s">
        <v>127</v>
      </c>
      <c r="N87" s="95" t="s">
        <v>378</v>
      </c>
      <c r="O87" s="34" t="s">
        <v>127</v>
      </c>
      <c r="P87" s="95" t="s">
        <v>378</v>
      </c>
      <c r="Q87" s="14" t="s">
        <v>161</v>
      </c>
      <c r="R87" s="95" t="s">
        <v>378</v>
      </c>
      <c r="S87" s="14" t="s">
        <v>161</v>
      </c>
      <c r="T87" s="95" t="s">
        <v>378</v>
      </c>
      <c r="U87" s="14" t="s">
        <v>162</v>
      </c>
      <c r="V87" s="14" t="s">
        <v>162</v>
      </c>
    </row>
    <row r="88" spans="1:22" ht="36" customHeight="1" x14ac:dyDescent="0.25">
      <c r="A88" s="10">
        <v>83</v>
      </c>
      <c r="B88" s="32" t="s">
        <v>280</v>
      </c>
      <c r="C88" s="50" t="s">
        <v>226</v>
      </c>
      <c r="D88" s="33" t="s">
        <v>7</v>
      </c>
      <c r="E88" s="35" t="s">
        <v>18</v>
      </c>
      <c r="F88" s="33" t="s">
        <v>5</v>
      </c>
      <c r="G88" s="122">
        <v>6813045</v>
      </c>
      <c r="H88" s="122">
        <v>5791088</v>
      </c>
      <c r="I88" s="31" t="s">
        <v>132</v>
      </c>
      <c r="J88" s="31" t="s">
        <v>132</v>
      </c>
      <c r="K88" s="14" t="s">
        <v>247</v>
      </c>
      <c r="L88" s="94" t="s">
        <v>574</v>
      </c>
      <c r="M88" s="14" t="s">
        <v>247</v>
      </c>
      <c r="N88" s="94" t="s">
        <v>574</v>
      </c>
      <c r="O88" s="14" t="s">
        <v>247</v>
      </c>
      <c r="P88" s="95" t="s">
        <v>378</v>
      </c>
      <c r="Q88" s="14" t="s">
        <v>156</v>
      </c>
      <c r="R88" s="95" t="s">
        <v>378</v>
      </c>
      <c r="S88" s="34" t="s">
        <v>156</v>
      </c>
      <c r="T88" s="95" t="s">
        <v>378</v>
      </c>
      <c r="U88" s="14" t="s">
        <v>161</v>
      </c>
      <c r="V88" s="34" t="s">
        <v>161</v>
      </c>
    </row>
    <row r="89" spans="1:22" ht="36" customHeight="1" x14ac:dyDescent="0.25">
      <c r="A89" s="10">
        <v>84</v>
      </c>
      <c r="B89" s="38" t="s">
        <v>26</v>
      </c>
      <c r="C89" s="48" t="s">
        <v>227</v>
      </c>
      <c r="D89" s="39" t="s">
        <v>7</v>
      </c>
      <c r="E89" s="37" t="s">
        <v>18</v>
      </c>
      <c r="F89" s="39" t="s">
        <v>5</v>
      </c>
      <c r="G89" s="119">
        <v>8526615</v>
      </c>
      <c r="H89" s="119">
        <v>7247622</v>
      </c>
      <c r="I89" s="41" t="s">
        <v>132</v>
      </c>
      <c r="J89" s="41" t="s">
        <v>132</v>
      </c>
      <c r="K89" s="40" t="s">
        <v>133</v>
      </c>
      <c r="L89" s="94" t="s">
        <v>434</v>
      </c>
      <c r="M89" s="40" t="s">
        <v>133</v>
      </c>
      <c r="N89" s="94" t="s">
        <v>434</v>
      </c>
      <c r="O89" s="40" t="s">
        <v>133</v>
      </c>
      <c r="P89" s="94" t="s">
        <v>427</v>
      </c>
      <c r="Q89" s="15" t="s">
        <v>323</v>
      </c>
      <c r="R89" s="94" t="s">
        <v>487</v>
      </c>
      <c r="S89" s="15" t="s">
        <v>231</v>
      </c>
      <c r="T89" s="94" t="s">
        <v>554</v>
      </c>
      <c r="U89" s="15" t="s">
        <v>234</v>
      </c>
      <c r="V89" s="15" t="s">
        <v>232</v>
      </c>
    </row>
    <row r="90" spans="1:22" ht="36" customHeight="1" x14ac:dyDescent="0.25">
      <c r="A90" s="10">
        <v>85</v>
      </c>
      <c r="B90" s="38" t="s">
        <v>145</v>
      </c>
      <c r="C90" s="48" t="s">
        <v>318</v>
      </c>
      <c r="D90" s="39" t="s">
        <v>7</v>
      </c>
      <c r="E90" s="37" t="s">
        <v>18</v>
      </c>
      <c r="F90" s="39" t="s">
        <v>5</v>
      </c>
      <c r="G90" s="119">
        <v>1079960</v>
      </c>
      <c r="H90" s="119">
        <v>917966</v>
      </c>
      <c r="I90" s="41" t="s">
        <v>132</v>
      </c>
      <c r="J90" s="41" t="s">
        <v>132</v>
      </c>
      <c r="K90" s="40" t="s">
        <v>230</v>
      </c>
      <c r="L90" s="94" t="s">
        <v>435</v>
      </c>
      <c r="M90" s="40" t="s">
        <v>230</v>
      </c>
      <c r="N90" s="94" t="s">
        <v>435</v>
      </c>
      <c r="O90" s="40" t="s">
        <v>230</v>
      </c>
      <c r="P90" s="94" t="s">
        <v>428</v>
      </c>
      <c r="Q90" s="15" t="s">
        <v>382</v>
      </c>
      <c r="R90" s="94" t="s">
        <v>487</v>
      </c>
      <c r="S90" s="15" t="s">
        <v>232</v>
      </c>
      <c r="T90" s="94" t="s">
        <v>490</v>
      </c>
      <c r="U90" s="15" t="s">
        <v>246</v>
      </c>
      <c r="V90" s="15" t="s">
        <v>247</v>
      </c>
    </row>
    <row r="91" spans="1:22" ht="41.25" customHeight="1" x14ac:dyDescent="0.25">
      <c r="A91" s="10">
        <v>86</v>
      </c>
      <c r="B91" s="38" t="s">
        <v>143</v>
      </c>
      <c r="C91" s="48" t="s">
        <v>149</v>
      </c>
      <c r="D91" s="39" t="s">
        <v>7</v>
      </c>
      <c r="E91" s="37" t="s">
        <v>18</v>
      </c>
      <c r="F91" s="39" t="s">
        <v>5</v>
      </c>
      <c r="G91" s="119">
        <v>2347737</v>
      </c>
      <c r="H91" s="119">
        <v>1995577</v>
      </c>
      <c r="I91" s="41" t="s">
        <v>132</v>
      </c>
      <c r="J91" s="41" t="s">
        <v>132</v>
      </c>
      <c r="K91" s="40" t="s">
        <v>231</v>
      </c>
      <c r="L91" s="94" t="s">
        <v>391</v>
      </c>
      <c r="M91" s="40" t="s">
        <v>231</v>
      </c>
      <c r="N91" s="94" t="s">
        <v>391</v>
      </c>
      <c r="O91" s="15" t="s">
        <v>246</v>
      </c>
      <c r="P91" s="94" t="s">
        <v>471</v>
      </c>
      <c r="Q91" s="15" t="s">
        <v>542</v>
      </c>
      <c r="R91" s="94" t="s">
        <v>487</v>
      </c>
      <c r="S91" s="15" t="s">
        <v>247</v>
      </c>
      <c r="T91" s="95" t="s">
        <v>378</v>
      </c>
      <c r="U91" s="15" t="s">
        <v>127</v>
      </c>
      <c r="V91" s="40" t="s">
        <v>127</v>
      </c>
    </row>
    <row r="92" spans="1:22" ht="73.5" customHeight="1" x14ac:dyDescent="0.25">
      <c r="A92" s="10">
        <v>87</v>
      </c>
      <c r="B92" s="32" t="s">
        <v>150</v>
      </c>
      <c r="C92" s="50" t="s">
        <v>20</v>
      </c>
      <c r="D92" s="33" t="s">
        <v>7</v>
      </c>
      <c r="E92" s="35" t="s">
        <v>18</v>
      </c>
      <c r="F92" s="33" t="s">
        <v>5</v>
      </c>
      <c r="G92" s="122">
        <v>47209260</v>
      </c>
      <c r="H92" s="122">
        <v>40127871</v>
      </c>
      <c r="I92" s="43" t="s">
        <v>271</v>
      </c>
      <c r="J92" s="43" t="s">
        <v>451</v>
      </c>
      <c r="K92" s="34" t="s">
        <v>133</v>
      </c>
      <c r="L92" s="94" t="s">
        <v>436</v>
      </c>
      <c r="M92" s="34" t="s">
        <v>133</v>
      </c>
      <c r="N92" s="94" t="s">
        <v>436</v>
      </c>
      <c r="O92" s="34" t="s">
        <v>133</v>
      </c>
      <c r="P92" s="94" t="s">
        <v>429</v>
      </c>
      <c r="Q92" s="14" t="s">
        <v>383</v>
      </c>
      <c r="R92" s="94" t="s">
        <v>487</v>
      </c>
      <c r="S92" s="14" t="s">
        <v>232</v>
      </c>
      <c r="T92" s="94" t="s">
        <v>489</v>
      </c>
      <c r="U92" s="14" t="s">
        <v>246</v>
      </c>
      <c r="V92" s="34" t="s">
        <v>247</v>
      </c>
    </row>
    <row r="93" spans="1:22" ht="45" customHeight="1" x14ac:dyDescent="0.25">
      <c r="A93" s="10">
        <v>88</v>
      </c>
      <c r="B93" s="32" t="s">
        <v>141</v>
      </c>
      <c r="C93" s="50" t="s">
        <v>288</v>
      </c>
      <c r="D93" s="33" t="s">
        <v>7</v>
      </c>
      <c r="E93" s="35" t="s">
        <v>18</v>
      </c>
      <c r="F93" s="33" t="s">
        <v>5</v>
      </c>
      <c r="G93" s="122">
        <v>4727073</v>
      </c>
      <c r="H93" s="122">
        <v>4018012</v>
      </c>
      <c r="I93" s="31" t="s">
        <v>132</v>
      </c>
      <c r="J93" s="43" t="s">
        <v>584</v>
      </c>
      <c r="K93" s="14" t="s">
        <v>236</v>
      </c>
      <c r="L93" s="94" t="s">
        <v>570</v>
      </c>
      <c r="M93" s="34" t="s">
        <v>236</v>
      </c>
      <c r="N93" s="94" t="s">
        <v>570</v>
      </c>
      <c r="O93" s="34" t="s">
        <v>236</v>
      </c>
      <c r="P93" s="94" t="s">
        <v>573</v>
      </c>
      <c r="Q93" s="14" t="s">
        <v>156</v>
      </c>
      <c r="R93" s="95" t="s">
        <v>378</v>
      </c>
      <c r="S93" s="14" t="s">
        <v>156</v>
      </c>
      <c r="T93" s="95" t="s">
        <v>378</v>
      </c>
      <c r="U93" s="14" t="s">
        <v>161</v>
      </c>
      <c r="V93" s="14" t="s">
        <v>161</v>
      </c>
    </row>
    <row r="94" spans="1:22" ht="81.75" customHeight="1" x14ac:dyDescent="0.25">
      <c r="A94" s="10">
        <v>89</v>
      </c>
      <c r="B94" s="38" t="s">
        <v>27</v>
      </c>
      <c r="C94" s="48" t="s">
        <v>24</v>
      </c>
      <c r="D94" s="39" t="s">
        <v>7</v>
      </c>
      <c r="E94" s="37" t="s">
        <v>18</v>
      </c>
      <c r="F94" s="39" t="s">
        <v>4</v>
      </c>
      <c r="G94" s="119">
        <v>44441977</v>
      </c>
      <c r="H94" s="119">
        <v>37775681</v>
      </c>
      <c r="I94" s="30" t="s">
        <v>270</v>
      </c>
      <c r="J94" s="41" t="s">
        <v>132</v>
      </c>
      <c r="K94" s="40" t="s">
        <v>156</v>
      </c>
      <c r="L94" s="95" t="s">
        <v>378</v>
      </c>
      <c r="M94" s="40" t="s">
        <v>156</v>
      </c>
      <c r="N94" s="95" t="s">
        <v>378</v>
      </c>
      <c r="O94" s="40" t="s">
        <v>156</v>
      </c>
      <c r="P94" s="95" t="s">
        <v>378</v>
      </c>
      <c r="Q94" s="15" t="s">
        <v>162</v>
      </c>
      <c r="R94" s="95" t="s">
        <v>378</v>
      </c>
      <c r="S94" s="40" t="s">
        <v>162</v>
      </c>
      <c r="T94" s="95" t="s">
        <v>378</v>
      </c>
      <c r="U94" s="15" t="s">
        <v>155</v>
      </c>
      <c r="V94" s="40" t="s">
        <v>155</v>
      </c>
    </row>
    <row r="95" spans="1:22" ht="173.25" customHeight="1" x14ac:dyDescent="0.25">
      <c r="A95" s="10">
        <v>90</v>
      </c>
      <c r="B95" s="38" t="s">
        <v>151</v>
      </c>
      <c r="C95" s="48" t="s">
        <v>311</v>
      </c>
      <c r="D95" s="39" t="s">
        <v>7</v>
      </c>
      <c r="E95" s="37" t="s">
        <v>18</v>
      </c>
      <c r="F95" s="39" t="s">
        <v>4</v>
      </c>
      <c r="G95" s="119">
        <v>4077075</v>
      </c>
      <c r="H95" s="119">
        <v>3465513</v>
      </c>
      <c r="I95" s="30" t="s">
        <v>275</v>
      </c>
      <c r="J95" s="41" t="s">
        <v>132</v>
      </c>
      <c r="K95" s="15" t="s">
        <v>234</v>
      </c>
      <c r="L95" s="94" t="s">
        <v>433</v>
      </c>
      <c r="M95" s="15" t="s">
        <v>234</v>
      </c>
      <c r="N95" s="94" t="s">
        <v>433</v>
      </c>
      <c r="O95" s="15" t="s">
        <v>234</v>
      </c>
      <c r="P95" s="94" t="s">
        <v>426</v>
      </c>
      <c r="Q95" s="15" t="s">
        <v>568</v>
      </c>
      <c r="R95" s="94" t="s">
        <v>487</v>
      </c>
      <c r="S95" s="15" t="s">
        <v>247</v>
      </c>
      <c r="T95" s="95" t="s">
        <v>378</v>
      </c>
      <c r="U95" s="15" t="s">
        <v>127</v>
      </c>
      <c r="V95" s="40" t="s">
        <v>127</v>
      </c>
    </row>
    <row r="96" spans="1:22" ht="77.25" customHeight="1" x14ac:dyDescent="0.25">
      <c r="A96" s="10">
        <v>91</v>
      </c>
      <c r="B96" s="49" t="s">
        <v>38</v>
      </c>
      <c r="C96" s="51" t="s">
        <v>85</v>
      </c>
      <c r="D96" s="33" t="s">
        <v>7</v>
      </c>
      <c r="E96" s="35" t="s">
        <v>16</v>
      </c>
      <c r="F96" s="33" t="s">
        <v>4</v>
      </c>
      <c r="G96" s="122">
        <v>51734253</v>
      </c>
      <c r="H96" s="122">
        <v>43974115</v>
      </c>
      <c r="I96" s="59" t="s">
        <v>252</v>
      </c>
      <c r="J96" s="59" t="s">
        <v>444</v>
      </c>
      <c r="K96" s="14" t="s">
        <v>234</v>
      </c>
      <c r="L96" s="94" t="s">
        <v>394</v>
      </c>
      <c r="M96" s="14" t="s">
        <v>234</v>
      </c>
      <c r="N96" s="94" t="s">
        <v>394</v>
      </c>
      <c r="O96" s="14" t="s">
        <v>231</v>
      </c>
      <c r="P96" s="94" t="s">
        <v>472</v>
      </c>
      <c r="Q96" s="14" t="s">
        <v>236</v>
      </c>
      <c r="R96" s="96" t="s">
        <v>379</v>
      </c>
      <c r="S96" s="14" t="s">
        <v>247</v>
      </c>
      <c r="T96" s="97" t="s">
        <v>378</v>
      </c>
      <c r="U96" s="34" t="s">
        <v>233</v>
      </c>
      <c r="V96" s="34" t="s">
        <v>161</v>
      </c>
    </row>
    <row r="97" spans="1:22" ht="74.25" customHeight="1" x14ac:dyDescent="0.25">
      <c r="A97" s="10">
        <v>92</v>
      </c>
      <c r="B97" s="49" t="s">
        <v>42</v>
      </c>
      <c r="C97" s="51" t="s">
        <v>90</v>
      </c>
      <c r="D97" s="33" t="s">
        <v>7</v>
      </c>
      <c r="E97" s="35" t="s">
        <v>16</v>
      </c>
      <c r="F97" s="33" t="s">
        <v>4</v>
      </c>
      <c r="G97" s="122">
        <v>8344235</v>
      </c>
      <c r="H97" s="122">
        <v>7092599</v>
      </c>
      <c r="I97" s="54" t="s">
        <v>278</v>
      </c>
      <c r="J97" s="54" t="s">
        <v>389</v>
      </c>
      <c r="K97" s="14" t="s">
        <v>245</v>
      </c>
      <c r="L97" s="94" t="s">
        <v>390</v>
      </c>
      <c r="M97" s="14" t="s">
        <v>245</v>
      </c>
      <c r="N97" s="94" t="s">
        <v>390</v>
      </c>
      <c r="O97" s="14" t="s">
        <v>231</v>
      </c>
      <c r="P97" s="94" t="s">
        <v>466</v>
      </c>
      <c r="Q97" s="14" t="s">
        <v>572</v>
      </c>
      <c r="R97" s="94" t="s">
        <v>571</v>
      </c>
      <c r="S97" s="14" t="s">
        <v>247</v>
      </c>
      <c r="T97" s="95" t="s">
        <v>378</v>
      </c>
      <c r="U97" s="34" t="s">
        <v>152</v>
      </c>
      <c r="V97" s="14" t="s">
        <v>127</v>
      </c>
    </row>
    <row r="98" spans="1:22" ht="42.75" customHeight="1" x14ac:dyDescent="0.25">
      <c r="A98" s="10">
        <v>93</v>
      </c>
      <c r="B98" s="38" t="s">
        <v>221</v>
      </c>
      <c r="C98" s="48" t="s">
        <v>222</v>
      </c>
      <c r="D98" s="39" t="s">
        <v>7</v>
      </c>
      <c r="E98" s="37" t="s">
        <v>16</v>
      </c>
      <c r="F98" s="39" t="s">
        <v>3</v>
      </c>
      <c r="G98" s="119">
        <v>112941177</v>
      </c>
      <c r="H98" s="119">
        <v>96000000</v>
      </c>
      <c r="I98" s="22" t="s">
        <v>132</v>
      </c>
      <c r="J98" s="22" t="s">
        <v>132</v>
      </c>
      <c r="K98" s="15" t="s">
        <v>231</v>
      </c>
      <c r="L98" s="94" t="s">
        <v>391</v>
      </c>
      <c r="M98" s="15" t="s">
        <v>231</v>
      </c>
      <c r="N98" s="94" t="s">
        <v>391</v>
      </c>
      <c r="O98" s="15" t="s">
        <v>232</v>
      </c>
      <c r="P98" s="96" t="s">
        <v>379</v>
      </c>
      <c r="Q98" s="15" t="s">
        <v>236</v>
      </c>
      <c r="R98" s="96" t="s">
        <v>379</v>
      </c>
      <c r="S98" s="15" t="s">
        <v>247</v>
      </c>
      <c r="T98" s="95" t="s">
        <v>378</v>
      </c>
      <c r="U98" s="15" t="s">
        <v>152</v>
      </c>
      <c r="V98" s="15" t="s">
        <v>156</v>
      </c>
    </row>
    <row r="99" spans="1:22" ht="57.75" customHeight="1" x14ac:dyDescent="0.25">
      <c r="A99" s="10">
        <v>94</v>
      </c>
      <c r="B99" s="38" t="s">
        <v>223</v>
      </c>
      <c r="C99" s="48" t="s">
        <v>91</v>
      </c>
      <c r="D99" s="39" t="s">
        <v>7</v>
      </c>
      <c r="E99" s="37" t="s">
        <v>16</v>
      </c>
      <c r="F99" s="39" t="s">
        <v>3</v>
      </c>
      <c r="G99" s="119">
        <v>14725609</v>
      </c>
      <c r="H99" s="119">
        <v>12516768</v>
      </c>
      <c r="I99" s="22" t="s">
        <v>251</v>
      </c>
      <c r="J99" s="22" t="s">
        <v>378</v>
      </c>
      <c r="K99" s="15" t="s">
        <v>233</v>
      </c>
      <c r="L99" s="95" t="s">
        <v>378</v>
      </c>
      <c r="M99" s="15" t="s">
        <v>233</v>
      </c>
      <c r="N99" s="95" t="s">
        <v>378</v>
      </c>
      <c r="O99" s="15" t="s">
        <v>127</v>
      </c>
      <c r="P99" s="95" t="s">
        <v>378</v>
      </c>
      <c r="Q99" s="15" t="s">
        <v>156</v>
      </c>
      <c r="R99" s="95" t="s">
        <v>378</v>
      </c>
      <c r="S99" s="15" t="s">
        <v>156</v>
      </c>
      <c r="T99" s="95" t="s">
        <v>378</v>
      </c>
      <c r="U99" s="15" t="s">
        <v>161</v>
      </c>
      <c r="V99" s="15" t="s">
        <v>161</v>
      </c>
    </row>
    <row r="100" spans="1:22" ht="67.5" customHeight="1" x14ac:dyDescent="0.25">
      <c r="A100" s="10">
        <v>95</v>
      </c>
      <c r="B100" s="53" t="s">
        <v>48</v>
      </c>
      <c r="C100" s="52" t="s">
        <v>94</v>
      </c>
      <c r="D100" s="39" t="s">
        <v>7</v>
      </c>
      <c r="E100" s="37" t="s">
        <v>16</v>
      </c>
      <c r="F100" s="39" t="s">
        <v>3</v>
      </c>
      <c r="G100" s="119">
        <v>87191324</v>
      </c>
      <c r="H100" s="119">
        <v>74112625</v>
      </c>
      <c r="I100" s="38" t="s">
        <v>237</v>
      </c>
      <c r="J100" s="29" t="s">
        <v>478</v>
      </c>
      <c r="K100" s="15" t="s">
        <v>236</v>
      </c>
      <c r="L100" s="94" t="s">
        <v>398</v>
      </c>
      <c r="M100" s="40" t="s">
        <v>236</v>
      </c>
      <c r="N100" s="94" t="s">
        <v>398</v>
      </c>
      <c r="O100" s="15" t="s">
        <v>247</v>
      </c>
      <c r="P100" s="95" t="s">
        <v>378</v>
      </c>
      <c r="Q100" s="15" t="s">
        <v>127</v>
      </c>
      <c r="R100" s="95" t="s">
        <v>378</v>
      </c>
      <c r="S100" s="40" t="s">
        <v>127</v>
      </c>
      <c r="T100" s="95" t="s">
        <v>378</v>
      </c>
      <c r="U100" s="40" t="s">
        <v>152</v>
      </c>
      <c r="V100" s="15" t="s">
        <v>161</v>
      </c>
    </row>
    <row r="101" spans="1:22" ht="37.5" customHeight="1" x14ac:dyDescent="0.25">
      <c r="A101" s="10">
        <v>96</v>
      </c>
      <c r="B101" s="49" t="s">
        <v>49</v>
      </c>
      <c r="C101" s="51" t="s">
        <v>95</v>
      </c>
      <c r="D101" s="33" t="s">
        <v>7</v>
      </c>
      <c r="E101" s="35" t="s">
        <v>16</v>
      </c>
      <c r="F101" s="33" t="s">
        <v>3</v>
      </c>
      <c r="G101" s="122">
        <v>13511489</v>
      </c>
      <c r="H101" s="122">
        <v>11484765</v>
      </c>
      <c r="I101" s="32" t="s">
        <v>237</v>
      </c>
      <c r="J101" s="29" t="s">
        <v>478</v>
      </c>
      <c r="K101" s="14" t="s">
        <v>232</v>
      </c>
      <c r="L101" s="94" t="s">
        <v>574</v>
      </c>
      <c r="M101" s="14" t="s">
        <v>232</v>
      </c>
      <c r="N101" s="94" t="s">
        <v>574</v>
      </c>
      <c r="O101" s="34" t="s">
        <v>236</v>
      </c>
      <c r="P101" s="94" t="s">
        <v>575</v>
      </c>
      <c r="Q101" s="14" t="s">
        <v>127</v>
      </c>
      <c r="R101" s="95" t="s">
        <v>378</v>
      </c>
      <c r="S101" s="34" t="s">
        <v>127</v>
      </c>
      <c r="T101" s="95" t="s">
        <v>378</v>
      </c>
      <c r="U101" s="34" t="s">
        <v>152</v>
      </c>
      <c r="V101" s="14" t="s">
        <v>306</v>
      </c>
    </row>
    <row r="102" spans="1:22" ht="47.25" customHeight="1" x14ac:dyDescent="0.25">
      <c r="A102" s="10">
        <v>97</v>
      </c>
      <c r="B102" s="38" t="s">
        <v>157</v>
      </c>
      <c r="C102" s="55" t="s">
        <v>160</v>
      </c>
      <c r="D102" s="39" t="s">
        <v>7</v>
      </c>
      <c r="E102" s="37" t="s">
        <v>16</v>
      </c>
      <c r="F102" s="39" t="s">
        <v>3</v>
      </c>
      <c r="G102" s="119">
        <v>88364076</v>
      </c>
      <c r="H102" s="119">
        <v>75109464</v>
      </c>
      <c r="I102" s="38" t="s">
        <v>237</v>
      </c>
      <c r="J102" s="38" t="s">
        <v>478</v>
      </c>
      <c r="K102" s="15" t="s">
        <v>132</v>
      </c>
      <c r="L102" s="15" t="s">
        <v>132</v>
      </c>
      <c r="M102" s="15" t="s">
        <v>153</v>
      </c>
      <c r="N102" s="94" t="s">
        <v>393</v>
      </c>
      <c r="O102" s="15" t="s">
        <v>232</v>
      </c>
      <c r="P102" s="96" t="s">
        <v>379</v>
      </c>
      <c r="Q102" s="15" t="s">
        <v>247</v>
      </c>
      <c r="R102" s="95" t="s">
        <v>378</v>
      </c>
      <c r="S102" s="15" t="s">
        <v>233</v>
      </c>
      <c r="T102" s="95" t="s">
        <v>378</v>
      </c>
      <c r="U102" s="15" t="s">
        <v>152</v>
      </c>
      <c r="V102" s="15" t="s">
        <v>156</v>
      </c>
    </row>
    <row r="103" spans="1:22" ht="37.5" customHeight="1" x14ac:dyDescent="0.25">
      <c r="A103" s="10">
        <v>98</v>
      </c>
      <c r="B103" s="38" t="s">
        <v>158</v>
      </c>
      <c r="C103" s="55" t="s">
        <v>159</v>
      </c>
      <c r="D103" s="39" t="s">
        <v>7</v>
      </c>
      <c r="E103" s="37" t="s">
        <v>16</v>
      </c>
      <c r="F103" s="39" t="s">
        <v>3</v>
      </c>
      <c r="G103" s="119">
        <v>8345106</v>
      </c>
      <c r="H103" s="119">
        <v>7093340</v>
      </c>
      <c r="I103" s="38" t="s">
        <v>237</v>
      </c>
      <c r="J103" s="38" t="s">
        <v>478</v>
      </c>
      <c r="K103" s="15" t="s">
        <v>233</v>
      </c>
      <c r="L103" s="95" t="s">
        <v>378</v>
      </c>
      <c r="M103" s="15" t="s">
        <v>233</v>
      </c>
      <c r="N103" s="95" t="s">
        <v>378</v>
      </c>
      <c r="O103" s="15" t="s">
        <v>304</v>
      </c>
      <c r="P103" s="95" t="s">
        <v>378</v>
      </c>
      <c r="Q103" s="15" t="s">
        <v>156</v>
      </c>
      <c r="R103" s="95" t="s">
        <v>378</v>
      </c>
      <c r="S103" s="15" t="s">
        <v>156</v>
      </c>
      <c r="T103" s="95" t="s">
        <v>378</v>
      </c>
      <c r="U103" s="15" t="s">
        <v>152</v>
      </c>
      <c r="V103" s="15" t="s">
        <v>161</v>
      </c>
    </row>
    <row r="104" spans="1:22" ht="69.75" customHeight="1" x14ac:dyDescent="0.25">
      <c r="A104" s="10">
        <v>99</v>
      </c>
      <c r="B104" s="32" t="s">
        <v>217</v>
      </c>
      <c r="C104" s="50" t="s">
        <v>218</v>
      </c>
      <c r="D104" s="33" t="s">
        <v>7</v>
      </c>
      <c r="E104" s="35" t="s">
        <v>16</v>
      </c>
      <c r="F104" s="33" t="s">
        <v>3</v>
      </c>
      <c r="G104" s="122">
        <v>54603887</v>
      </c>
      <c r="H104" s="122">
        <v>46413304</v>
      </c>
      <c r="I104" s="32" t="s">
        <v>237</v>
      </c>
      <c r="J104" s="32" t="s">
        <v>478</v>
      </c>
      <c r="K104" s="14" t="s">
        <v>236</v>
      </c>
      <c r="L104" s="94" t="s">
        <v>464</v>
      </c>
      <c r="M104" s="14" t="s">
        <v>236</v>
      </c>
      <c r="N104" s="94" t="s">
        <v>464</v>
      </c>
      <c r="O104" s="14" t="s">
        <v>304</v>
      </c>
      <c r="P104" s="95" t="s">
        <v>378</v>
      </c>
      <c r="Q104" s="14" t="s">
        <v>156</v>
      </c>
      <c r="R104" s="95" t="s">
        <v>378</v>
      </c>
      <c r="S104" s="14" t="s">
        <v>305</v>
      </c>
      <c r="T104" s="95" t="s">
        <v>378</v>
      </c>
      <c r="U104" s="34" t="s">
        <v>152</v>
      </c>
      <c r="V104" s="14" t="s">
        <v>306</v>
      </c>
    </row>
    <row r="105" spans="1:22" ht="114.75" customHeight="1" x14ac:dyDescent="0.25">
      <c r="A105" s="10">
        <v>100</v>
      </c>
      <c r="B105" s="32" t="s">
        <v>219</v>
      </c>
      <c r="C105" s="50" t="s">
        <v>220</v>
      </c>
      <c r="D105" s="33" t="s">
        <v>7</v>
      </c>
      <c r="E105" s="35" t="s">
        <v>16</v>
      </c>
      <c r="F105" s="33" t="s">
        <v>3</v>
      </c>
      <c r="G105" s="122">
        <v>44357210</v>
      </c>
      <c r="H105" s="122">
        <v>37703628</v>
      </c>
      <c r="I105" s="32" t="s">
        <v>476</v>
      </c>
      <c r="J105" s="32" t="s">
        <v>479</v>
      </c>
      <c r="K105" s="14" t="s">
        <v>233</v>
      </c>
      <c r="L105" s="95" t="s">
        <v>378</v>
      </c>
      <c r="M105" s="14" t="s">
        <v>233</v>
      </c>
      <c r="N105" s="95" t="s">
        <v>378</v>
      </c>
      <c r="O105" s="14" t="s">
        <v>127</v>
      </c>
      <c r="P105" s="95" t="s">
        <v>378</v>
      </c>
      <c r="Q105" s="14" t="s">
        <v>156</v>
      </c>
      <c r="R105" s="95" t="s">
        <v>378</v>
      </c>
      <c r="S105" s="14" t="s">
        <v>156</v>
      </c>
      <c r="T105" s="95" t="s">
        <v>378</v>
      </c>
      <c r="U105" s="14" t="s">
        <v>152</v>
      </c>
      <c r="V105" s="14" t="s">
        <v>161</v>
      </c>
    </row>
    <row r="106" spans="1:22" ht="66.75" customHeight="1" x14ac:dyDescent="0.25">
      <c r="A106" s="10">
        <v>101</v>
      </c>
      <c r="B106" s="53" t="s">
        <v>50</v>
      </c>
      <c r="C106" s="52" t="s">
        <v>96</v>
      </c>
      <c r="D106" s="39" t="s">
        <v>7</v>
      </c>
      <c r="E106" s="37" t="s">
        <v>16</v>
      </c>
      <c r="F106" s="39" t="s">
        <v>3</v>
      </c>
      <c r="G106" s="119">
        <v>256999769</v>
      </c>
      <c r="H106" s="119">
        <v>218449803</v>
      </c>
      <c r="I106" s="38" t="s">
        <v>237</v>
      </c>
      <c r="J106" s="38" t="s">
        <v>478</v>
      </c>
      <c r="K106" s="15" t="s">
        <v>132</v>
      </c>
      <c r="L106" s="15" t="s">
        <v>132</v>
      </c>
      <c r="M106" s="15" t="s">
        <v>154</v>
      </c>
      <c r="N106" s="94" t="s">
        <v>392</v>
      </c>
      <c r="O106" s="15" t="s">
        <v>230</v>
      </c>
      <c r="P106" s="94" t="s">
        <v>428</v>
      </c>
      <c r="Q106" s="15" t="s">
        <v>367</v>
      </c>
      <c r="R106" s="94" t="s">
        <v>487</v>
      </c>
      <c r="S106" s="15" t="s">
        <v>410</v>
      </c>
      <c r="T106" s="94" t="s">
        <v>470</v>
      </c>
      <c r="U106" s="15" t="s">
        <v>152</v>
      </c>
      <c r="V106" s="15" t="s">
        <v>235</v>
      </c>
    </row>
    <row r="107" spans="1:22" ht="57" customHeight="1" x14ac:dyDescent="0.25">
      <c r="A107" s="10">
        <v>102</v>
      </c>
      <c r="B107" s="32" t="s">
        <v>214</v>
      </c>
      <c r="C107" s="50" t="s">
        <v>215</v>
      </c>
      <c r="D107" s="33" t="s">
        <v>7</v>
      </c>
      <c r="E107" s="35" t="s">
        <v>16</v>
      </c>
      <c r="F107" s="33" t="s">
        <v>3</v>
      </c>
      <c r="G107" s="122">
        <v>407810999</v>
      </c>
      <c r="H107" s="122">
        <v>346639348</v>
      </c>
      <c r="I107" s="32" t="s">
        <v>237</v>
      </c>
      <c r="J107" s="32" t="s">
        <v>478</v>
      </c>
      <c r="K107" s="14" t="s">
        <v>232</v>
      </c>
      <c r="L107" s="96" t="s">
        <v>379</v>
      </c>
      <c r="M107" s="14" t="s">
        <v>232</v>
      </c>
      <c r="N107" s="96" t="s">
        <v>379</v>
      </c>
      <c r="O107" s="14" t="s">
        <v>236</v>
      </c>
      <c r="P107" s="96" t="s">
        <v>379</v>
      </c>
      <c r="Q107" s="14" t="s">
        <v>127</v>
      </c>
      <c r="R107" s="95" t="s">
        <v>378</v>
      </c>
      <c r="S107" s="14" t="s">
        <v>127</v>
      </c>
      <c r="T107" s="95" t="s">
        <v>378</v>
      </c>
      <c r="U107" s="34" t="s">
        <v>152</v>
      </c>
      <c r="V107" s="14" t="s">
        <v>156</v>
      </c>
    </row>
    <row r="108" spans="1:22" ht="42" customHeight="1" x14ac:dyDescent="0.25">
      <c r="A108" s="10">
        <v>103</v>
      </c>
      <c r="B108" s="32" t="s">
        <v>216</v>
      </c>
      <c r="C108" s="50" t="s">
        <v>269</v>
      </c>
      <c r="D108" s="33" t="s">
        <v>7</v>
      </c>
      <c r="E108" s="35" t="s">
        <v>16</v>
      </c>
      <c r="F108" s="33" t="s">
        <v>3</v>
      </c>
      <c r="G108" s="122">
        <v>126221197</v>
      </c>
      <c r="H108" s="122">
        <v>107288018</v>
      </c>
      <c r="I108" s="32" t="s">
        <v>237</v>
      </c>
      <c r="J108" s="32" t="s">
        <v>478</v>
      </c>
      <c r="K108" s="14" t="s">
        <v>235</v>
      </c>
      <c r="L108" s="94" t="s">
        <v>398</v>
      </c>
      <c r="M108" s="14" t="s">
        <v>235</v>
      </c>
      <c r="N108" s="94" t="s">
        <v>398</v>
      </c>
      <c r="O108" s="14" t="s">
        <v>232</v>
      </c>
      <c r="P108" s="96" t="s">
        <v>379</v>
      </c>
      <c r="Q108" s="14" t="s">
        <v>247</v>
      </c>
      <c r="R108" s="95" t="s">
        <v>378</v>
      </c>
      <c r="S108" s="14" t="s">
        <v>233</v>
      </c>
      <c r="T108" s="95" t="s">
        <v>378</v>
      </c>
      <c r="U108" s="34" t="s">
        <v>152</v>
      </c>
      <c r="V108" s="14" t="s">
        <v>161</v>
      </c>
    </row>
    <row r="109" spans="1:22" ht="106.5" customHeight="1" x14ac:dyDescent="0.25">
      <c r="A109" s="10">
        <v>104</v>
      </c>
      <c r="B109" s="53" t="s">
        <v>52</v>
      </c>
      <c r="C109" s="52" t="s">
        <v>51</v>
      </c>
      <c r="D109" s="39" t="s">
        <v>7</v>
      </c>
      <c r="E109" s="37" t="s">
        <v>16</v>
      </c>
      <c r="F109" s="39" t="s">
        <v>4</v>
      </c>
      <c r="G109" s="119">
        <v>277032428</v>
      </c>
      <c r="H109" s="119">
        <v>235477563</v>
      </c>
      <c r="I109" s="38" t="s">
        <v>477</v>
      </c>
      <c r="J109" s="38" t="s">
        <v>480</v>
      </c>
      <c r="K109" s="15" t="s">
        <v>233</v>
      </c>
      <c r="L109" s="95" t="s">
        <v>378</v>
      </c>
      <c r="M109" s="15" t="s">
        <v>153</v>
      </c>
      <c r="N109" s="94" t="s">
        <v>393</v>
      </c>
      <c r="O109" s="15" t="s">
        <v>127</v>
      </c>
      <c r="P109" s="95" t="s">
        <v>378</v>
      </c>
      <c r="Q109" s="15" t="s">
        <v>156</v>
      </c>
      <c r="R109" s="95" t="s">
        <v>378</v>
      </c>
      <c r="S109" s="15" t="s">
        <v>156</v>
      </c>
      <c r="T109" s="95" t="s">
        <v>378</v>
      </c>
      <c r="U109" s="15" t="s">
        <v>152</v>
      </c>
      <c r="V109" s="45" t="s">
        <v>306</v>
      </c>
    </row>
    <row r="110" spans="1:22" ht="94.5" customHeight="1" x14ac:dyDescent="0.25">
      <c r="A110" s="10">
        <v>105</v>
      </c>
      <c r="B110" s="49" t="s">
        <v>6</v>
      </c>
      <c r="C110" s="51" t="s">
        <v>86</v>
      </c>
      <c r="D110" s="33" t="s">
        <v>7</v>
      </c>
      <c r="E110" s="35" t="s">
        <v>2</v>
      </c>
      <c r="F110" s="33" t="s">
        <v>5</v>
      </c>
      <c r="G110" s="122">
        <v>11759617</v>
      </c>
      <c r="H110" s="122">
        <v>9995674</v>
      </c>
      <c r="I110" s="63" t="s">
        <v>239</v>
      </c>
      <c r="J110" s="63" t="s">
        <v>558</v>
      </c>
      <c r="K110" s="14" t="s">
        <v>247</v>
      </c>
      <c r="L110" s="94" t="s">
        <v>463</v>
      </c>
      <c r="M110" s="14" t="s">
        <v>247</v>
      </c>
      <c r="N110" s="94" t="s">
        <v>463</v>
      </c>
      <c r="O110" s="14" t="s">
        <v>247</v>
      </c>
      <c r="P110" s="94" t="s">
        <v>468</v>
      </c>
      <c r="Q110" s="14" t="s">
        <v>233</v>
      </c>
      <c r="R110" s="95" t="s">
        <v>378</v>
      </c>
      <c r="S110" s="14" t="s">
        <v>156</v>
      </c>
      <c r="T110" s="95" t="s">
        <v>378</v>
      </c>
      <c r="U110" s="14" t="s">
        <v>156</v>
      </c>
      <c r="V110" s="14" t="s">
        <v>161</v>
      </c>
    </row>
    <row r="111" spans="1:22" ht="150.75" customHeight="1" x14ac:dyDescent="0.25">
      <c r="A111" s="10">
        <v>106</v>
      </c>
      <c r="B111" s="49" t="s">
        <v>98</v>
      </c>
      <c r="C111" s="51" t="s">
        <v>122</v>
      </c>
      <c r="D111" s="33" t="s">
        <v>7</v>
      </c>
      <c r="E111" s="35" t="s">
        <v>2</v>
      </c>
      <c r="F111" s="33" t="s">
        <v>5</v>
      </c>
      <c r="G111" s="122">
        <v>5175000</v>
      </c>
      <c r="H111" s="122">
        <v>4398750</v>
      </c>
      <c r="I111" s="68" t="s">
        <v>249</v>
      </c>
      <c r="J111" s="68" t="s">
        <v>448</v>
      </c>
      <c r="K111" s="14" t="s">
        <v>127</v>
      </c>
      <c r="L111" s="95" t="s">
        <v>378</v>
      </c>
      <c r="M111" s="14" t="s">
        <v>127</v>
      </c>
      <c r="N111" s="95" t="s">
        <v>378</v>
      </c>
      <c r="O111" s="34" t="s">
        <v>127</v>
      </c>
      <c r="P111" s="95" t="s">
        <v>378</v>
      </c>
      <c r="Q111" s="14" t="s">
        <v>156</v>
      </c>
      <c r="R111" s="95" t="s">
        <v>378</v>
      </c>
      <c r="S111" s="14" t="s">
        <v>156</v>
      </c>
      <c r="T111" s="95" t="s">
        <v>378</v>
      </c>
      <c r="U111" s="14" t="s">
        <v>162</v>
      </c>
      <c r="V111" s="14" t="s">
        <v>162</v>
      </c>
    </row>
    <row r="112" spans="1:22" ht="149.25" customHeight="1" x14ac:dyDescent="0.25">
      <c r="A112" s="10">
        <v>107</v>
      </c>
      <c r="B112" s="53" t="s">
        <v>99</v>
      </c>
      <c r="C112" s="52" t="s">
        <v>112</v>
      </c>
      <c r="D112" s="39" t="s">
        <v>7</v>
      </c>
      <c r="E112" s="37" t="s">
        <v>2</v>
      </c>
      <c r="F112" s="39" t="s">
        <v>5</v>
      </c>
      <c r="G112" s="119">
        <v>4232693</v>
      </c>
      <c r="H112" s="119">
        <v>3597789</v>
      </c>
      <c r="I112" s="64" t="s">
        <v>249</v>
      </c>
      <c r="J112" s="103" t="s">
        <v>448</v>
      </c>
      <c r="K112" s="40" t="s">
        <v>127</v>
      </c>
      <c r="L112" s="95" t="s">
        <v>378</v>
      </c>
      <c r="M112" s="40" t="s">
        <v>127</v>
      </c>
      <c r="N112" s="95" t="s">
        <v>378</v>
      </c>
      <c r="O112" s="15" t="s">
        <v>127</v>
      </c>
      <c r="P112" s="95" t="s">
        <v>378</v>
      </c>
      <c r="Q112" s="15" t="s">
        <v>161</v>
      </c>
      <c r="R112" s="95" t="s">
        <v>378</v>
      </c>
      <c r="S112" s="40" t="s">
        <v>161</v>
      </c>
      <c r="T112" s="95" t="s">
        <v>378</v>
      </c>
      <c r="U112" s="15" t="s">
        <v>162</v>
      </c>
      <c r="V112" s="40" t="s">
        <v>162</v>
      </c>
    </row>
    <row r="113" spans="1:22" ht="75.75" customHeight="1" x14ac:dyDescent="0.25">
      <c r="A113" s="10">
        <v>108</v>
      </c>
      <c r="B113" s="27" t="s">
        <v>28</v>
      </c>
      <c r="C113" s="52" t="s">
        <v>126</v>
      </c>
      <c r="D113" s="38" t="s">
        <v>7</v>
      </c>
      <c r="E113" s="21" t="s">
        <v>12</v>
      </c>
      <c r="F113" s="38" t="s">
        <v>4</v>
      </c>
      <c r="G113" s="119">
        <v>137540840</v>
      </c>
      <c r="H113" s="119">
        <v>116909714</v>
      </c>
      <c r="I113" s="22" t="s">
        <v>253</v>
      </c>
      <c r="J113" s="22" t="s">
        <v>582</v>
      </c>
      <c r="K113" s="45" t="s">
        <v>234</v>
      </c>
      <c r="L113" s="94" t="s">
        <v>394</v>
      </c>
      <c r="M113" s="45" t="s">
        <v>234</v>
      </c>
      <c r="N113" s="94" t="s">
        <v>394</v>
      </c>
      <c r="O113" s="45" t="s">
        <v>234</v>
      </c>
      <c r="P113" s="94" t="s">
        <v>473</v>
      </c>
      <c r="Q113" s="15" t="s">
        <v>247</v>
      </c>
      <c r="R113" s="95" t="s">
        <v>378</v>
      </c>
      <c r="S113" s="45" t="s">
        <v>233</v>
      </c>
      <c r="T113" s="95" t="s">
        <v>378</v>
      </c>
      <c r="U113" s="15" t="s">
        <v>152</v>
      </c>
      <c r="V113" s="15" t="s">
        <v>156</v>
      </c>
    </row>
    <row r="114" spans="1:22" ht="36" customHeight="1" x14ac:dyDescent="0.25">
      <c r="A114" s="10">
        <v>109</v>
      </c>
      <c r="B114" s="27" t="s">
        <v>29</v>
      </c>
      <c r="C114" s="52" t="s">
        <v>289</v>
      </c>
      <c r="D114" s="38" t="s">
        <v>7</v>
      </c>
      <c r="E114" s="21" t="s">
        <v>12</v>
      </c>
      <c r="F114" s="38" t="s">
        <v>4</v>
      </c>
      <c r="G114" s="119">
        <v>14000000</v>
      </c>
      <c r="H114" s="119">
        <v>11900000</v>
      </c>
      <c r="I114" s="22" t="s">
        <v>253</v>
      </c>
      <c r="J114" s="22" t="s">
        <v>379</v>
      </c>
      <c r="K114" s="45" t="s">
        <v>247</v>
      </c>
      <c r="L114" s="94" t="s">
        <v>579</v>
      </c>
      <c r="M114" s="45" t="s">
        <v>247</v>
      </c>
      <c r="N114" s="94" t="s">
        <v>579</v>
      </c>
      <c r="O114" s="45" t="s">
        <v>233</v>
      </c>
      <c r="P114" s="95" t="s">
        <v>378</v>
      </c>
      <c r="Q114" s="110" t="s">
        <v>127</v>
      </c>
      <c r="R114" s="95" t="s">
        <v>378</v>
      </c>
      <c r="S114" s="45" t="s">
        <v>127</v>
      </c>
      <c r="T114" s="95" t="s">
        <v>378</v>
      </c>
      <c r="U114" s="15" t="s">
        <v>152</v>
      </c>
      <c r="V114" s="15" t="s">
        <v>161</v>
      </c>
    </row>
    <row r="115" spans="1:22" ht="87" customHeight="1" x14ac:dyDescent="0.25">
      <c r="A115" s="10">
        <v>110</v>
      </c>
      <c r="B115" s="53" t="s">
        <v>9</v>
      </c>
      <c r="C115" s="52" t="s">
        <v>111</v>
      </c>
      <c r="D115" s="38" t="s">
        <v>7</v>
      </c>
      <c r="E115" s="21" t="s">
        <v>12</v>
      </c>
      <c r="F115" s="38" t="s">
        <v>4</v>
      </c>
      <c r="G115" s="119">
        <v>69431461</v>
      </c>
      <c r="H115" s="119">
        <v>59016742</v>
      </c>
      <c r="I115" s="23" t="s">
        <v>132</v>
      </c>
      <c r="J115" s="23" t="s">
        <v>132</v>
      </c>
      <c r="K115" s="15" t="s">
        <v>234</v>
      </c>
      <c r="L115" s="94" t="s">
        <v>402</v>
      </c>
      <c r="M115" s="15" t="s">
        <v>234</v>
      </c>
      <c r="N115" s="94" t="s">
        <v>402</v>
      </c>
      <c r="O115" s="15" t="s">
        <v>234</v>
      </c>
      <c r="P115" s="94" t="s">
        <v>403</v>
      </c>
      <c r="Q115" s="15" t="s">
        <v>236</v>
      </c>
      <c r="R115" s="94" t="s">
        <v>565</v>
      </c>
      <c r="S115" s="15" t="s">
        <v>233</v>
      </c>
      <c r="T115" s="95" t="s">
        <v>378</v>
      </c>
      <c r="U115" s="15" t="s">
        <v>152</v>
      </c>
      <c r="V115" s="15" t="s">
        <v>127</v>
      </c>
    </row>
    <row r="116" spans="1:22" ht="89.25" customHeight="1" x14ac:dyDescent="0.25">
      <c r="A116" s="10">
        <v>111</v>
      </c>
      <c r="B116" s="49" t="s">
        <v>39</v>
      </c>
      <c r="C116" s="51" t="s">
        <v>336</v>
      </c>
      <c r="D116" s="33" t="s">
        <v>7</v>
      </c>
      <c r="E116" s="35" t="s">
        <v>12</v>
      </c>
      <c r="F116" s="33" t="s">
        <v>4</v>
      </c>
      <c r="G116" s="122">
        <v>18466857</v>
      </c>
      <c r="H116" s="122">
        <v>15696829</v>
      </c>
      <c r="I116" s="178" t="s">
        <v>326</v>
      </c>
      <c r="J116" s="178" t="s">
        <v>378</v>
      </c>
      <c r="K116" s="14" t="s">
        <v>232</v>
      </c>
      <c r="L116" s="96" t="s">
        <v>379</v>
      </c>
      <c r="M116" s="14" t="s">
        <v>232</v>
      </c>
      <c r="N116" s="96" t="s">
        <v>379</v>
      </c>
      <c r="O116" s="14" t="s">
        <v>232</v>
      </c>
      <c r="P116" s="96" t="s">
        <v>379</v>
      </c>
      <c r="Q116" s="14" t="s">
        <v>127</v>
      </c>
      <c r="R116" s="95" t="s">
        <v>378</v>
      </c>
      <c r="S116" s="14" t="s">
        <v>127</v>
      </c>
      <c r="T116" s="95" t="s">
        <v>378</v>
      </c>
      <c r="U116" s="14" t="s">
        <v>545</v>
      </c>
      <c r="V116" s="14" t="s">
        <v>156</v>
      </c>
    </row>
    <row r="117" spans="1:22" ht="89.25" customHeight="1" x14ac:dyDescent="0.25">
      <c r="A117" s="10">
        <v>112</v>
      </c>
      <c r="B117" s="49" t="s">
        <v>39</v>
      </c>
      <c r="C117" s="51" t="s">
        <v>337</v>
      </c>
      <c r="D117" s="33" t="s">
        <v>7</v>
      </c>
      <c r="E117" s="35" t="s">
        <v>12</v>
      </c>
      <c r="F117" s="33" t="s">
        <v>4</v>
      </c>
      <c r="G117" s="122">
        <v>18466857</v>
      </c>
      <c r="H117" s="122">
        <v>15696829</v>
      </c>
      <c r="I117" s="179"/>
      <c r="J117" s="179"/>
      <c r="K117" s="14" t="s">
        <v>232</v>
      </c>
      <c r="L117" s="96" t="s">
        <v>379</v>
      </c>
      <c r="M117" s="14" t="s">
        <v>232</v>
      </c>
      <c r="N117" s="96" t="s">
        <v>379</v>
      </c>
      <c r="O117" s="14" t="s">
        <v>232</v>
      </c>
      <c r="P117" s="96" t="s">
        <v>379</v>
      </c>
      <c r="Q117" s="14" t="s">
        <v>127</v>
      </c>
      <c r="R117" s="95" t="s">
        <v>378</v>
      </c>
      <c r="S117" s="14" t="s">
        <v>127</v>
      </c>
      <c r="T117" s="95" t="s">
        <v>378</v>
      </c>
      <c r="U117" s="14" t="s">
        <v>156</v>
      </c>
      <c r="V117" s="14" t="s">
        <v>156</v>
      </c>
    </row>
    <row r="118" spans="1:22" ht="43.5" customHeight="1" x14ac:dyDescent="0.25">
      <c r="A118" s="10">
        <v>113</v>
      </c>
      <c r="B118" s="49" t="s">
        <v>43</v>
      </c>
      <c r="C118" s="51" t="s">
        <v>338</v>
      </c>
      <c r="D118" s="33" t="s">
        <v>7</v>
      </c>
      <c r="E118" s="35" t="s">
        <v>12</v>
      </c>
      <c r="F118" s="33" t="s">
        <v>4</v>
      </c>
      <c r="G118" s="122">
        <v>1310848</v>
      </c>
      <c r="H118" s="122">
        <v>1114221</v>
      </c>
      <c r="I118" s="34" t="s">
        <v>132</v>
      </c>
      <c r="J118" s="34" t="s">
        <v>132</v>
      </c>
      <c r="K118" s="34" t="s">
        <v>132</v>
      </c>
      <c r="L118" s="94" t="s">
        <v>406</v>
      </c>
      <c r="M118" s="34" t="s">
        <v>132</v>
      </c>
      <c r="N118" s="94" t="s">
        <v>406</v>
      </c>
      <c r="O118" s="14" t="s">
        <v>243</v>
      </c>
      <c r="P118" s="94" t="s">
        <v>407</v>
      </c>
      <c r="Q118" s="14" t="s">
        <v>368</v>
      </c>
      <c r="R118" s="94" t="s">
        <v>487</v>
      </c>
      <c r="S118" s="14" t="s">
        <v>245</v>
      </c>
      <c r="T118" s="94" t="s">
        <v>408</v>
      </c>
      <c r="U118" s="14" t="s">
        <v>152</v>
      </c>
      <c r="V118" s="14" t="s">
        <v>231</v>
      </c>
    </row>
    <row r="119" spans="1:22" ht="43.5" customHeight="1" x14ac:dyDescent="0.25">
      <c r="A119" s="10">
        <v>114</v>
      </c>
      <c r="B119" s="49" t="s">
        <v>43</v>
      </c>
      <c r="C119" s="51" t="s">
        <v>339</v>
      </c>
      <c r="D119" s="33" t="s">
        <v>7</v>
      </c>
      <c r="E119" s="35" t="s">
        <v>12</v>
      </c>
      <c r="F119" s="33" t="s">
        <v>4</v>
      </c>
      <c r="G119" s="122">
        <v>32733629</v>
      </c>
      <c r="H119" s="122">
        <v>27823584</v>
      </c>
      <c r="I119" s="63" t="s">
        <v>240</v>
      </c>
      <c r="J119" s="108" t="s">
        <v>378</v>
      </c>
      <c r="K119" s="14" t="s">
        <v>233</v>
      </c>
      <c r="L119" s="95" t="s">
        <v>378</v>
      </c>
      <c r="M119" s="14" t="s">
        <v>127</v>
      </c>
      <c r="N119" s="95" t="s">
        <v>378</v>
      </c>
      <c r="O119" s="14" t="s">
        <v>127</v>
      </c>
      <c r="P119" s="95" t="s">
        <v>378</v>
      </c>
      <c r="Q119" s="14" t="s">
        <v>156</v>
      </c>
      <c r="R119" s="95" t="s">
        <v>378</v>
      </c>
      <c r="S119" s="14" t="s">
        <v>156</v>
      </c>
      <c r="T119" s="95" t="s">
        <v>378</v>
      </c>
      <c r="U119" s="14" t="s">
        <v>161</v>
      </c>
      <c r="V119" s="14" t="s">
        <v>161</v>
      </c>
    </row>
    <row r="120" spans="1:22" ht="92.25" customHeight="1" x14ac:dyDescent="0.25">
      <c r="A120" s="10">
        <v>115</v>
      </c>
      <c r="B120" s="32" t="s">
        <v>194</v>
      </c>
      <c r="C120" s="50" t="s">
        <v>195</v>
      </c>
      <c r="D120" s="33" t="s">
        <v>163</v>
      </c>
      <c r="E120" s="35" t="s">
        <v>12</v>
      </c>
      <c r="F120" s="33" t="s">
        <v>3</v>
      </c>
      <c r="G120" s="122">
        <v>6444810</v>
      </c>
      <c r="H120" s="122">
        <v>5478088</v>
      </c>
      <c r="I120" s="68" t="s">
        <v>330</v>
      </c>
      <c r="J120" s="29" t="s">
        <v>447</v>
      </c>
      <c r="K120" s="14" t="s">
        <v>246</v>
      </c>
      <c r="L120" s="96" t="s">
        <v>379</v>
      </c>
      <c r="M120" s="14" t="s">
        <v>232</v>
      </c>
      <c r="N120" s="96" t="s">
        <v>379</v>
      </c>
      <c r="O120" s="14" t="s">
        <v>232</v>
      </c>
      <c r="P120" s="96" t="s">
        <v>379</v>
      </c>
      <c r="Q120" s="14" t="s">
        <v>156</v>
      </c>
      <c r="R120" s="95" t="s">
        <v>378</v>
      </c>
      <c r="S120" s="14" t="s">
        <v>156</v>
      </c>
      <c r="T120" s="95" t="s">
        <v>378</v>
      </c>
      <c r="U120" s="14" t="s">
        <v>161</v>
      </c>
      <c r="V120" s="14" t="s">
        <v>161</v>
      </c>
    </row>
    <row r="121" spans="1:22" ht="92.25" customHeight="1" x14ac:dyDescent="0.25">
      <c r="A121" s="10">
        <v>116</v>
      </c>
      <c r="B121" s="32" t="s">
        <v>197</v>
      </c>
      <c r="C121" s="50" t="s">
        <v>196</v>
      </c>
      <c r="D121" s="33" t="s">
        <v>163</v>
      </c>
      <c r="E121" s="35" t="s">
        <v>12</v>
      </c>
      <c r="F121" s="33" t="s">
        <v>3</v>
      </c>
      <c r="G121" s="122">
        <v>42193134</v>
      </c>
      <c r="H121" s="122">
        <v>35864164</v>
      </c>
      <c r="I121" s="68" t="s">
        <v>330</v>
      </c>
      <c r="J121" s="29" t="s">
        <v>447</v>
      </c>
      <c r="K121" s="14" t="s">
        <v>246</v>
      </c>
      <c r="L121" s="96" t="s">
        <v>379</v>
      </c>
      <c r="M121" s="14" t="s">
        <v>232</v>
      </c>
      <c r="N121" s="96" t="s">
        <v>379</v>
      </c>
      <c r="O121" s="14" t="s">
        <v>232</v>
      </c>
      <c r="P121" s="96" t="s">
        <v>379</v>
      </c>
      <c r="Q121" s="14" t="s">
        <v>156</v>
      </c>
      <c r="R121" s="95" t="s">
        <v>378</v>
      </c>
      <c r="S121" s="14" t="s">
        <v>156</v>
      </c>
      <c r="T121" s="95" t="s">
        <v>378</v>
      </c>
      <c r="U121" s="14" t="s">
        <v>161</v>
      </c>
      <c r="V121" s="14" t="s">
        <v>161</v>
      </c>
    </row>
    <row r="122" spans="1:22" ht="251.25" customHeight="1" x14ac:dyDescent="0.25">
      <c r="A122" s="10">
        <v>117</v>
      </c>
      <c r="B122" s="53" t="s">
        <v>45</v>
      </c>
      <c r="C122" s="52" t="s">
        <v>93</v>
      </c>
      <c r="D122" s="39" t="s">
        <v>7</v>
      </c>
      <c r="E122" s="37" t="s">
        <v>12</v>
      </c>
      <c r="F122" s="39" t="s">
        <v>3</v>
      </c>
      <c r="G122" s="119">
        <v>148910808</v>
      </c>
      <c r="H122" s="119">
        <v>126574186</v>
      </c>
      <c r="I122" s="69" t="s">
        <v>371</v>
      </c>
      <c r="J122" s="106" t="s">
        <v>378</v>
      </c>
      <c r="K122" s="40" t="s">
        <v>127</v>
      </c>
      <c r="L122" s="97" t="s">
        <v>378</v>
      </c>
      <c r="M122" s="40" t="s">
        <v>127</v>
      </c>
      <c r="N122" s="97" t="s">
        <v>378</v>
      </c>
      <c r="O122" s="40" t="s">
        <v>127</v>
      </c>
      <c r="P122" s="97" t="s">
        <v>378</v>
      </c>
      <c r="Q122" s="40" t="s">
        <v>156</v>
      </c>
      <c r="R122" s="95" t="s">
        <v>378</v>
      </c>
      <c r="S122" s="15" t="s">
        <v>156</v>
      </c>
      <c r="T122" s="95" t="s">
        <v>378</v>
      </c>
      <c r="U122" s="15" t="s">
        <v>231</v>
      </c>
      <c r="V122" s="15" t="s">
        <v>161</v>
      </c>
    </row>
    <row r="123" spans="1:22" ht="39.75" customHeight="1" x14ac:dyDescent="0.25">
      <c r="A123" s="10">
        <v>118</v>
      </c>
      <c r="B123" s="32" t="s">
        <v>198</v>
      </c>
      <c r="C123" s="50" t="s">
        <v>201</v>
      </c>
      <c r="D123" s="33" t="s">
        <v>7</v>
      </c>
      <c r="E123" s="35" t="s">
        <v>12</v>
      </c>
      <c r="F123" s="33" t="s">
        <v>4</v>
      </c>
      <c r="G123" s="122">
        <v>4000000</v>
      </c>
      <c r="H123" s="122">
        <v>3400000</v>
      </c>
      <c r="I123" s="31" t="s">
        <v>132</v>
      </c>
      <c r="J123" s="31" t="s">
        <v>132</v>
      </c>
      <c r="K123" s="14" t="s">
        <v>235</v>
      </c>
      <c r="L123" s="96" t="s">
        <v>379</v>
      </c>
      <c r="M123" s="14" t="s">
        <v>235</v>
      </c>
      <c r="N123" s="96" t="s">
        <v>379</v>
      </c>
      <c r="O123" s="14" t="s">
        <v>235</v>
      </c>
      <c r="P123" s="96" t="s">
        <v>379</v>
      </c>
      <c r="Q123" s="14" t="s">
        <v>236</v>
      </c>
      <c r="R123" s="96" t="s">
        <v>379</v>
      </c>
      <c r="S123" s="14" t="s">
        <v>247</v>
      </c>
      <c r="T123" s="95" t="s">
        <v>378</v>
      </c>
      <c r="U123" s="14" t="s">
        <v>127</v>
      </c>
      <c r="V123" s="14" t="s">
        <v>127</v>
      </c>
    </row>
    <row r="124" spans="1:22" ht="63" customHeight="1" x14ac:dyDescent="0.25">
      <c r="A124" s="10">
        <v>119</v>
      </c>
      <c r="B124" s="32" t="s">
        <v>200</v>
      </c>
      <c r="C124" s="50" t="s">
        <v>202</v>
      </c>
      <c r="D124" s="33" t="s">
        <v>7</v>
      </c>
      <c r="E124" s="35" t="s">
        <v>12</v>
      </c>
      <c r="F124" s="33" t="s">
        <v>4</v>
      </c>
      <c r="G124" s="122">
        <v>13647059</v>
      </c>
      <c r="H124" s="122">
        <v>11600000</v>
      </c>
      <c r="I124" s="43" t="s">
        <v>315</v>
      </c>
      <c r="J124" s="31" t="s">
        <v>132</v>
      </c>
      <c r="K124" s="14" t="s">
        <v>164</v>
      </c>
      <c r="L124" s="95" t="s">
        <v>378</v>
      </c>
      <c r="M124" s="14" t="s">
        <v>165</v>
      </c>
      <c r="N124" s="95" t="s">
        <v>378</v>
      </c>
      <c r="O124" s="14" t="s">
        <v>165</v>
      </c>
      <c r="P124" s="95" t="s">
        <v>378</v>
      </c>
      <c r="Q124" s="14" t="s">
        <v>171</v>
      </c>
      <c r="R124" s="95" t="s">
        <v>378</v>
      </c>
      <c r="S124" s="14" t="s">
        <v>171</v>
      </c>
      <c r="T124" s="95" t="s">
        <v>378</v>
      </c>
      <c r="U124" s="14" t="s">
        <v>173</v>
      </c>
      <c r="V124" s="14" t="s">
        <v>173</v>
      </c>
    </row>
    <row r="125" spans="1:22" ht="39.75" customHeight="1" x14ac:dyDescent="0.25">
      <c r="A125" s="10">
        <v>120</v>
      </c>
      <c r="B125" s="38" t="s">
        <v>203</v>
      </c>
      <c r="C125" s="48" t="s">
        <v>204</v>
      </c>
      <c r="D125" s="39" t="s">
        <v>7</v>
      </c>
      <c r="E125" s="37" t="s">
        <v>12</v>
      </c>
      <c r="F125" s="39" t="s">
        <v>3</v>
      </c>
      <c r="G125" s="119">
        <v>9500000</v>
      </c>
      <c r="H125" s="119">
        <v>8075000</v>
      </c>
      <c r="I125" s="22" t="s">
        <v>132</v>
      </c>
      <c r="J125" s="22" t="s">
        <v>132</v>
      </c>
      <c r="K125" s="15" t="s">
        <v>244</v>
      </c>
      <c r="L125" s="94" t="s">
        <v>409</v>
      </c>
      <c r="M125" s="15" t="s">
        <v>244</v>
      </c>
      <c r="N125" s="94" t="s">
        <v>409</v>
      </c>
      <c r="O125" s="40" t="s">
        <v>230</v>
      </c>
      <c r="P125" s="94" t="s">
        <v>405</v>
      </c>
      <c r="Q125" s="15" t="s">
        <v>236</v>
      </c>
      <c r="R125" s="96" t="s">
        <v>379</v>
      </c>
      <c r="S125" s="15" t="s">
        <v>247</v>
      </c>
      <c r="T125" s="95" t="s">
        <v>378</v>
      </c>
      <c r="U125" s="15" t="s">
        <v>127</v>
      </c>
      <c r="V125" s="15" t="s">
        <v>127</v>
      </c>
    </row>
    <row r="126" spans="1:22" ht="49.5" customHeight="1" x14ac:dyDescent="0.25">
      <c r="A126" s="10">
        <v>121</v>
      </c>
      <c r="B126" s="38" t="s">
        <v>199</v>
      </c>
      <c r="C126" s="48" t="s">
        <v>316</v>
      </c>
      <c r="D126" s="39" t="s">
        <v>7</v>
      </c>
      <c r="E126" s="37" t="s">
        <v>12</v>
      </c>
      <c r="F126" s="39" t="s">
        <v>3</v>
      </c>
      <c r="G126" s="119">
        <v>16643483</v>
      </c>
      <c r="H126" s="119">
        <v>14146960</v>
      </c>
      <c r="I126" s="22" t="s">
        <v>132</v>
      </c>
      <c r="J126" s="22" t="s">
        <v>132</v>
      </c>
      <c r="K126" s="144" t="s">
        <v>232</v>
      </c>
      <c r="L126" s="98" t="s">
        <v>379</v>
      </c>
      <c r="M126" s="144" t="s">
        <v>232</v>
      </c>
      <c r="N126" s="98" t="s">
        <v>379</v>
      </c>
      <c r="O126" s="144" t="s">
        <v>236</v>
      </c>
      <c r="P126" s="96" t="s">
        <v>379</v>
      </c>
      <c r="Q126" s="111" t="s">
        <v>127</v>
      </c>
      <c r="R126" s="95" t="s">
        <v>378</v>
      </c>
      <c r="S126" s="144" t="s">
        <v>127</v>
      </c>
      <c r="T126" s="100" t="s">
        <v>378</v>
      </c>
      <c r="U126" s="143" t="s">
        <v>127</v>
      </c>
      <c r="V126" s="143" t="s">
        <v>156</v>
      </c>
    </row>
    <row r="127" spans="1:22" ht="70.5" customHeight="1" x14ac:dyDescent="0.25">
      <c r="A127" s="10">
        <v>122</v>
      </c>
      <c r="B127" s="49" t="s">
        <v>70</v>
      </c>
      <c r="C127" s="51" t="s">
        <v>342</v>
      </c>
      <c r="D127" s="33" t="s">
        <v>7</v>
      </c>
      <c r="E127" s="35" t="s">
        <v>12</v>
      </c>
      <c r="F127" s="33" t="s">
        <v>4</v>
      </c>
      <c r="G127" s="122">
        <v>108398439</v>
      </c>
      <c r="H127" s="122">
        <v>92138673</v>
      </c>
      <c r="I127" s="31" t="s">
        <v>132</v>
      </c>
      <c r="J127" s="31" t="s">
        <v>132</v>
      </c>
      <c r="K127" s="34" t="s">
        <v>234</v>
      </c>
      <c r="L127" s="94" t="s">
        <v>395</v>
      </c>
      <c r="M127" s="34" t="s">
        <v>234</v>
      </c>
      <c r="N127" s="94" t="s">
        <v>395</v>
      </c>
      <c r="O127" s="34" t="s">
        <v>234</v>
      </c>
      <c r="P127" s="94" t="s">
        <v>395</v>
      </c>
      <c r="Q127" s="14" t="s">
        <v>247</v>
      </c>
      <c r="R127" s="94" t="s">
        <v>575</v>
      </c>
      <c r="S127" s="14" t="s">
        <v>127</v>
      </c>
      <c r="T127" s="95" t="s">
        <v>378</v>
      </c>
      <c r="U127" s="14" t="s">
        <v>152</v>
      </c>
      <c r="V127" s="176" t="s">
        <v>156</v>
      </c>
    </row>
    <row r="128" spans="1:22" ht="56.25" customHeight="1" x14ac:dyDescent="0.25">
      <c r="A128" s="10">
        <v>123</v>
      </c>
      <c r="B128" s="49" t="s">
        <v>70</v>
      </c>
      <c r="C128" s="51" t="s">
        <v>343</v>
      </c>
      <c r="D128" s="33" t="s">
        <v>7</v>
      </c>
      <c r="E128" s="35" t="s">
        <v>12</v>
      </c>
      <c r="F128" s="33" t="s">
        <v>4</v>
      </c>
      <c r="G128" s="122">
        <v>108398439</v>
      </c>
      <c r="H128" s="122">
        <v>92138673</v>
      </c>
      <c r="I128" s="31" t="s">
        <v>132</v>
      </c>
      <c r="J128" s="31" t="s">
        <v>132</v>
      </c>
      <c r="K128" s="34" t="s">
        <v>234</v>
      </c>
      <c r="L128" s="94" t="s">
        <v>395</v>
      </c>
      <c r="M128" s="34" t="s">
        <v>234</v>
      </c>
      <c r="N128" s="94" t="s">
        <v>395</v>
      </c>
      <c r="O128" s="34" t="s">
        <v>234</v>
      </c>
      <c r="P128" s="94" t="s">
        <v>395</v>
      </c>
      <c r="Q128" s="14" t="s">
        <v>247</v>
      </c>
      <c r="R128" s="94" t="s">
        <v>575</v>
      </c>
      <c r="S128" s="14" t="s">
        <v>127</v>
      </c>
      <c r="T128" s="95" t="s">
        <v>378</v>
      </c>
      <c r="U128" s="14" t="s">
        <v>152</v>
      </c>
      <c r="V128" s="176" t="s">
        <v>156</v>
      </c>
    </row>
    <row r="129" spans="1:34" ht="56.25" customHeight="1" x14ac:dyDescent="0.25">
      <c r="A129" s="10">
        <v>124</v>
      </c>
      <c r="B129" s="49" t="s">
        <v>70</v>
      </c>
      <c r="C129" s="51" t="s">
        <v>344</v>
      </c>
      <c r="D129" s="33" t="s">
        <v>7</v>
      </c>
      <c r="E129" s="35" t="s">
        <v>12</v>
      </c>
      <c r="F129" s="33" t="s">
        <v>4</v>
      </c>
      <c r="G129" s="122">
        <v>61467089</v>
      </c>
      <c r="H129" s="122">
        <v>52247026</v>
      </c>
      <c r="I129" s="31" t="s">
        <v>132</v>
      </c>
      <c r="J129" s="31" t="s">
        <v>132</v>
      </c>
      <c r="K129" s="34" t="s">
        <v>234</v>
      </c>
      <c r="L129" s="94" t="s">
        <v>395</v>
      </c>
      <c r="M129" s="34" t="s">
        <v>234</v>
      </c>
      <c r="N129" s="94" t="s">
        <v>395</v>
      </c>
      <c r="O129" s="34" t="s">
        <v>234</v>
      </c>
      <c r="P129" s="94" t="s">
        <v>395</v>
      </c>
      <c r="Q129" s="14" t="s">
        <v>247</v>
      </c>
      <c r="R129" s="94" t="s">
        <v>575</v>
      </c>
      <c r="S129" s="14" t="s">
        <v>127</v>
      </c>
      <c r="T129" s="95" t="s">
        <v>378</v>
      </c>
      <c r="U129" s="14" t="s">
        <v>152</v>
      </c>
      <c r="V129" s="176" t="s">
        <v>156</v>
      </c>
    </row>
    <row r="130" spans="1:34" ht="138.75" customHeight="1" x14ac:dyDescent="0.25">
      <c r="A130" s="10">
        <v>125</v>
      </c>
      <c r="B130" s="53" t="s">
        <v>8</v>
      </c>
      <c r="C130" s="52" t="s">
        <v>87</v>
      </c>
      <c r="D130" s="39" t="s">
        <v>7</v>
      </c>
      <c r="E130" s="37" t="s">
        <v>15</v>
      </c>
      <c r="F130" s="39" t="s">
        <v>5</v>
      </c>
      <c r="G130" s="119">
        <v>9491392</v>
      </c>
      <c r="H130" s="119">
        <v>8067683</v>
      </c>
      <c r="I130" s="64" t="s">
        <v>303</v>
      </c>
      <c r="J130" s="64" t="s">
        <v>386</v>
      </c>
      <c r="K130" s="15" t="s">
        <v>230</v>
      </c>
      <c r="L130" s="94" t="s">
        <v>440</v>
      </c>
      <c r="M130" s="15" t="s">
        <v>230</v>
      </c>
      <c r="N130" s="94" t="s">
        <v>432</v>
      </c>
      <c r="O130" s="15" t="s">
        <v>234</v>
      </c>
      <c r="P130" s="94" t="s">
        <v>413</v>
      </c>
      <c r="Q130" s="15" t="s">
        <v>384</v>
      </c>
      <c r="R130" s="94" t="s">
        <v>487</v>
      </c>
      <c r="S130" s="15" t="s">
        <v>236</v>
      </c>
      <c r="T130" s="94" t="s">
        <v>551</v>
      </c>
      <c r="U130" s="15" t="s">
        <v>233</v>
      </c>
      <c r="V130" s="15" t="s">
        <v>233</v>
      </c>
    </row>
    <row r="131" spans="1:34" ht="106.5" customHeight="1" x14ac:dyDescent="0.25">
      <c r="A131" s="10">
        <v>126</v>
      </c>
      <c r="B131" s="53" t="s">
        <v>100</v>
      </c>
      <c r="C131" s="52" t="s">
        <v>113</v>
      </c>
      <c r="D131" s="39" t="s">
        <v>7</v>
      </c>
      <c r="E131" s="37" t="s">
        <v>19</v>
      </c>
      <c r="F131" s="39" t="s">
        <v>5</v>
      </c>
      <c r="G131" s="119">
        <v>4352315</v>
      </c>
      <c r="H131" s="119">
        <v>3699467</v>
      </c>
      <c r="I131" s="18" t="s">
        <v>132</v>
      </c>
      <c r="J131" s="18" t="s">
        <v>132</v>
      </c>
      <c r="K131" s="40" t="s">
        <v>132</v>
      </c>
      <c r="L131" s="40" t="s">
        <v>132</v>
      </c>
      <c r="M131" s="40" t="s">
        <v>132</v>
      </c>
      <c r="N131" s="40" t="s">
        <v>132</v>
      </c>
      <c r="O131" s="40" t="s">
        <v>152</v>
      </c>
      <c r="P131" s="94" t="s">
        <v>421</v>
      </c>
      <c r="Q131" s="15" t="s">
        <v>324</v>
      </c>
      <c r="R131" s="94" t="s">
        <v>487</v>
      </c>
      <c r="S131" s="45" t="s">
        <v>247</v>
      </c>
      <c r="T131" s="95" t="s">
        <v>378</v>
      </c>
      <c r="U131" s="44" t="s">
        <v>456</v>
      </c>
      <c r="V131" s="45" t="s">
        <v>497</v>
      </c>
    </row>
    <row r="132" spans="1:34" ht="39" customHeight="1" x14ac:dyDescent="0.25">
      <c r="A132" s="10">
        <v>127</v>
      </c>
      <c r="B132" s="59" t="s">
        <v>283</v>
      </c>
      <c r="C132" s="51" t="s">
        <v>284</v>
      </c>
      <c r="D132" s="33" t="s">
        <v>7</v>
      </c>
      <c r="E132" s="35" t="s">
        <v>19</v>
      </c>
      <c r="F132" s="33" t="s">
        <v>5</v>
      </c>
      <c r="G132" s="122">
        <v>16692798</v>
      </c>
      <c r="H132" s="122">
        <v>14188878</v>
      </c>
      <c r="I132" s="28" t="s">
        <v>132</v>
      </c>
      <c r="J132" s="28" t="s">
        <v>132</v>
      </c>
      <c r="K132" s="14" t="s">
        <v>236</v>
      </c>
      <c r="L132" s="94" t="s">
        <v>574</v>
      </c>
      <c r="M132" s="14" t="s">
        <v>236</v>
      </c>
      <c r="N132" s="94" t="s">
        <v>574</v>
      </c>
      <c r="O132" s="14" t="s">
        <v>247</v>
      </c>
      <c r="P132" s="94" t="s">
        <v>578</v>
      </c>
      <c r="Q132" s="14" t="s">
        <v>127</v>
      </c>
      <c r="R132" s="95" t="s">
        <v>378</v>
      </c>
      <c r="S132" s="14" t="s">
        <v>127</v>
      </c>
      <c r="T132" s="95" t="s">
        <v>378</v>
      </c>
      <c r="U132" s="14" t="s">
        <v>127</v>
      </c>
      <c r="V132" s="14" t="s">
        <v>156</v>
      </c>
    </row>
    <row r="133" spans="1:34" ht="37.5" customHeight="1" x14ac:dyDescent="0.25">
      <c r="A133" s="10">
        <v>128</v>
      </c>
      <c r="B133" s="59" t="s">
        <v>285</v>
      </c>
      <c r="C133" s="51" t="s">
        <v>286</v>
      </c>
      <c r="D133" s="33" t="s">
        <v>163</v>
      </c>
      <c r="E133" s="35" t="s">
        <v>19</v>
      </c>
      <c r="F133" s="33" t="s">
        <v>5</v>
      </c>
      <c r="G133" s="122">
        <v>38949860</v>
      </c>
      <c r="H133" s="122">
        <v>33107381</v>
      </c>
      <c r="I133" s="28" t="s">
        <v>132</v>
      </c>
      <c r="J133" s="28" t="s">
        <v>132</v>
      </c>
      <c r="K133" s="14" t="s">
        <v>236</v>
      </c>
      <c r="L133" s="94" t="s">
        <v>574</v>
      </c>
      <c r="M133" s="14" t="s">
        <v>236</v>
      </c>
      <c r="N133" s="94" t="s">
        <v>574</v>
      </c>
      <c r="O133" s="14" t="s">
        <v>247</v>
      </c>
      <c r="P133" s="94" t="s">
        <v>578</v>
      </c>
      <c r="Q133" s="14" t="s">
        <v>127</v>
      </c>
      <c r="R133" s="95" t="s">
        <v>378</v>
      </c>
      <c r="S133" s="34" t="s">
        <v>127</v>
      </c>
      <c r="T133" s="95" t="s">
        <v>378</v>
      </c>
      <c r="U133" s="34" t="s">
        <v>127</v>
      </c>
      <c r="V133" s="14" t="s">
        <v>156</v>
      </c>
    </row>
    <row r="134" spans="1:34" ht="68.25" customHeight="1" x14ac:dyDescent="0.25">
      <c r="A134" s="10">
        <v>129</v>
      </c>
      <c r="B134" s="53" t="s">
        <v>101</v>
      </c>
      <c r="C134" s="52" t="s">
        <v>123</v>
      </c>
      <c r="D134" s="39" t="s">
        <v>7</v>
      </c>
      <c r="E134" s="37" t="s">
        <v>19</v>
      </c>
      <c r="F134" s="39" t="s">
        <v>5</v>
      </c>
      <c r="G134" s="119">
        <v>9960103</v>
      </c>
      <c r="H134" s="119">
        <v>8466087</v>
      </c>
      <c r="I134" s="67" t="s">
        <v>238</v>
      </c>
      <c r="J134" s="18" t="s">
        <v>378</v>
      </c>
      <c r="K134" s="40" t="s">
        <v>236</v>
      </c>
      <c r="L134" s="96" t="s">
        <v>379</v>
      </c>
      <c r="M134" s="40" t="s">
        <v>236</v>
      </c>
      <c r="N134" s="96" t="s">
        <v>379</v>
      </c>
      <c r="O134" s="15" t="s">
        <v>247</v>
      </c>
      <c r="P134" s="95" t="s">
        <v>378</v>
      </c>
      <c r="Q134" s="15" t="s">
        <v>156</v>
      </c>
      <c r="R134" s="95" t="s">
        <v>378</v>
      </c>
      <c r="S134" s="40" t="s">
        <v>156</v>
      </c>
      <c r="T134" s="95" t="s">
        <v>378</v>
      </c>
      <c r="U134" s="45" t="s">
        <v>161</v>
      </c>
      <c r="V134" s="45" t="s">
        <v>161</v>
      </c>
    </row>
    <row r="135" spans="1:34" ht="38.25" customHeight="1" x14ac:dyDescent="0.25">
      <c r="A135" s="10">
        <v>130</v>
      </c>
      <c r="B135" s="49" t="s">
        <v>102</v>
      </c>
      <c r="C135" s="51" t="s">
        <v>124</v>
      </c>
      <c r="D135" s="33" t="s">
        <v>7</v>
      </c>
      <c r="E135" s="35" t="s">
        <v>19</v>
      </c>
      <c r="F135" s="33" t="s">
        <v>5</v>
      </c>
      <c r="G135" s="122">
        <v>22765950</v>
      </c>
      <c r="H135" s="122">
        <v>19351057</v>
      </c>
      <c r="I135" s="71" t="s">
        <v>238</v>
      </c>
      <c r="J135" s="28" t="s">
        <v>378</v>
      </c>
      <c r="K135" s="14" t="s">
        <v>236</v>
      </c>
      <c r="L135" s="96" t="s">
        <v>379</v>
      </c>
      <c r="M135" s="14" t="s">
        <v>236</v>
      </c>
      <c r="N135" s="96" t="s">
        <v>379</v>
      </c>
      <c r="O135" s="14" t="s">
        <v>247</v>
      </c>
      <c r="P135" s="95" t="s">
        <v>378</v>
      </c>
      <c r="Q135" s="14" t="s">
        <v>127</v>
      </c>
      <c r="R135" s="95" t="s">
        <v>378</v>
      </c>
      <c r="S135" s="34" t="s">
        <v>127</v>
      </c>
      <c r="T135" s="95" t="s">
        <v>378</v>
      </c>
      <c r="U135" s="14" t="s">
        <v>156</v>
      </c>
      <c r="V135" s="14" t="s">
        <v>156</v>
      </c>
    </row>
    <row r="136" spans="1:34" ht="70.5" customHeight="1" x14ac:dyDescent="0.25">
      <c r="A136" s="10">
        <v>131</v>
      </c>
      <c r="B136" s="49" t="s">
        <v>103</v>
      </c>
      <c r="C136" s="51" t="s">
        <v>84</v>
      </c>
      <c r="D136" s="33" t="s">
        <v>7</v>
      </c>
      <c r="E136" s="35" t="s">
        <v>19</v>
      </c>
      <c r="F136" s="33" t="s">
        <v>4</v>
      </c>
      <c r="G136" s="122">
        <v>178983828</v>
      </c>
      <c r="H136" s="122">
        <v>152136253</v>
      </c>
      <c r="I136" s="71" t="s">
        <v>238</v>
      </c>
      <c r="J136" s="28" t="s">
        <v>378</v>
      </c>
      <c r="K136" s="33" t="s">
        <v>127</v>
      </c>
      <c r="L136" s="95" t="s">
        <v>378</v>
      </c>
      <c r="M136" s="33" t="s">
        <v>127</v>
      </c>
      <c r="N136" s="95" t="s">
        <v>378</v>
      </c>
      <c r="O136" s="32" t="s">
        <v>127</v>
      </c>
      <c r="P136" s="95" t="s">
        <v>378</v>
      </c>
      <c r="Q136" s="14" t="s">
        <v>161</v>
      </c>
      <c r="R136" s="95" t="s">
        <v>378</v>
      </c>
      <c r="S136" s="33" t="s">
        <v>161</v>
      </c>
      <c r="T136" s="95" t="s">
        <v>378</v>
      </c>
      <c r="U136" s="33" t="s">
        <v>162</v>
      </c>
      <c r="V136" s="33" t="s">
        <v>162</v>
      </c>
    </row>
    <row r="137" spans="1:34" ht="45.75" customHeight="1" x14ac:dyDescent="0.25">
      <c r="A137" s="10">
        <v>132</v>
      </c>
      <c r="B137" s="53" t="s">
        <v>44</v>
      </c>
      <c r="C137" s="52" t="s">
        <v>92</v>
      </c>
      <c r="D137" s="39" t="s">
        <v>7</v>
      </c>
      <c r="E137" s="37" t="s">
        <v>10</v>
      </c>
      <c r="F137" s="39" t="s">
        <v>4</v>
      </c>
      <c r="G137" s="119">
        <v>43390019</v>
      </c>
      <c r="H137" s="119">
        <v>36881516</v>
      </c>
      <c r="I137" s="67" t="s">
        <v>241</v>
      </c>
      <c r="J137" s="18" t="s">
        <v>378</v>
      </c>
      <c r="K137" s="40" t="s">
        <v>233</v>
      </c>
      <c r="L137" s="94" t="s">
        <v>397</v>
      </c>
      <c r="M137" s="15" t="s">
        <v>127</v>
      </c>
      <c r="N137" s="94" t="s">
        <v>397</v>
      </c>
      <c r="O137" s="15" t="s">
        <v>127</v>
      </c>
      <c r="P137" s="95" t="s">
        <v>378</v>
      </c>
      <c r="Q137" s="15" t="s">
        <v>156</v>
      </c>
      <c r="R137" s="95" t="s">
        <v>378</v>
      </c>
      <c r="S137" s="15" t="s">
        <v>156</v>
      </c>
      <c r="T137" s="95" t="s">
        <v>378</v>
      </c>
      <c r="U137" s="15" t="s">
        <v>161</v>
      </c>
      <c r="V137" s="45" t="s">
        <v>161</v>
      </c>
    </row>
    <row r="139" spans="1:34" x14ac:dyDescent="0.25">
      <c r="A139" s="9"/>
      <c r="B139" s="199" t="s">
        <v>377</v>
      </c>
      <c r="C139" s="199"/>
      <c r="D139" s="199"/>
      <c r="E139" s="199"/>
      <c r="F139" s="199"/>
      <c r="G139" s="199"/>
      <c r="H139" s="199"/>
      <c r="I139" s="199"/>
      <c r="J139" s="199"/>
      <c r="K139" s="199"/>
      <c r="L139" s="199"/>
      <c r="M139" s="199"/>
      <c r="N139" s="199"/>
      <c r="O139" s="199"/>
      <c r="P139" s="199"/>
      <c r="Q139" s="199"/>
      <c r="R139" s="199"/>
      <c r="S139" s="199"/>
      <c r="T139" s="199"/>
      <c r="U139" s="199"/>
      <c r="V139" s="11"/>
      <c r="W139" s="9"/>
      <c r="X139" s="9"/>
      <c r="Y139" s="9"/>
      <c r="Z139" s="9"/>
      <c r="AA139" s="9"/>
      <c r="AB139" s="9"/>
      <c r="AC139" s="9"/>
      <c r="AD139" s="9"/>
      <c r="AE139" s="9"/>
      <c r="AF139" s="9"/>
      <c r="AG139" s="9"/>
      <c r="AH139" s="9"/>
    </row>
    <row r="140" spans="1:34" x14ac:dyDescent="0.25">
      <c r="A140" s="9"/>
      <c r="B140" s="202" t="s">
        <v>443</v>
      </c>
      <c r="C140" s="202"/>
      <c r="D140" s="202"/>
      <c r="E140" s="202"/>
      <c r="F140" s="202"/>
      <c r="G140" s="202"/>
      <c r="H140" s="202"/>
      <c r="I140" s="202"/>
      <c r="J140" s="202"/>
      <c r="K140" s="202"/>
      <c r="L140" s="202"/>
      <c r="M140" s="202"/>
      <c r="N140" s="202"/>
      <c r="O140" s="202"/>
      <c r="P140" s="202"/>
      <c r="Q140" s="202"/>
      <c r="R140" s="202"/>
      <c r="S140" s="202"/>
      <c r="T140" s="202"/>
      <c r="U140" s="202"/>
      <c r="V140" s="11"/>
      <c r="W140" s="9"/>
      <c r="X140" s="9"/>
      <c r="Y140" s="9"/>
      <c r="Z140" s="9"/>
      <c r="AA140" s="9"/>
      <c r="AB140" s="9"/>
      <c r="AC140" s="9"/>
      <c r="AD140" s="9"/>
      <c r="AE140" s="9"/>
      <c r="AF140" s="9"/>
      <c r="AG140" s="9"/>
      <c r="AH140" s="9"/>
    </row>
    <row r="141" spans="1:34" x14ac:dyDescent="0.25">
      <c r="A141" s="9"/>
      <c r="B141" s="196"/>
      <c r="C141" s="196"/>
      <c r="D141" s="196"/>
      <c r="E141" s="196"/>
      <c r="F141" s="196"/>
      <c r="G141" s="196"/>
      <c r="H141" s="196"/>
      <c r="I141" s="196"/>
      <c r="J141" s="196"/>
      <c r="K141" s="196"/>
      <c r="L141" s="196"/>
      <c r="M141" s="196"/>
      <c r="N141" s="196"/>
      <c r="O141" s="196"/>
      <c r="P141" s="196"/>
      <c r="Q141" s="196"/>
      <c r="R141" s="196"/>
      <c r="S141" s="196"/>
      <c r="T141" s="196"/>
      <c r="U141" s="196"/>
      <c r="V141" s="11"/>
      <c r="W141" s="9"/>
      <c r="X141" s="9"/>
      <c r="Y141" s="9"/>
      <c r="Z141" s="9"/>
      <c r="AA141" s="9"/>
      <c r="AB141" s="9"/>
      <c r="AC141" s="9"/>
      <c r="AD141" s="9"/>
      <c r="AE141" s="9"/>
      <c r="AF141" s="9"/>
      <c r="AG141" s="9"/>
      <c r="AH141" s="9"/>
    </row>
    <row r="142" spans="1:34" x14ac:dyDescent="0.25">
      <c r="A142" s="9"/>
      <c r="B142" s="94"/>
      <c r="C142" s="9" t="s">
        <v>491</v>
      </c>
      <c r="D142" s="9"/>
      <c r="E142" s="9"/>
      <c r="F142" s="9"/>
      <c r="G142" s="9"/>
      <c r="H142" s="9"/>
      <c r="I142" s="9"/>
      <c r="J142" s="9"/>
      <c r="K142" s="9"/>
      <c r="L142" s="9"/>
      <c r="M142" s="9"/>
      <c r="N142" s="9"/>
      <c r="O142" s="9"/>
      <c r="P142" s="9"/>
      <c r="Q142" s="9"/>
      <c r="R142" s="9"/>
      <c r="S142" s="11"/>
      <c r="T142" s="11"/>
      <c r="U142" s="11"/>
      <c r="V142" s="11"/>
      <c r="W142" s="9"/>
      <c r="X142" s="9"/>
      <c r="Y142" s="9"/>
      <c r="Z142" s="9"/>
      <c r="AA142" s="9"/>
      <c r="AB142" s="9"/>
      <c r="AC142" s="9"/>
      <c r="AD142" s="9"/>
      <c r="AE142" s="9"/>
      <c r="AF142" s="9"/>
      <c r="AG142" s="9"/>
      <c r="AH142" s="9"/>
    </row>
    <row r="143" spans="1:34" x14ac:dyDescent="0.25">
      <c r="A143" s="9"/>
      <c r="B143" s="96"/>
      <c r="C143" s="9" t="s">
        <v>492</v>
      </c>
      <c r="D143" s="9"/>
      <c r="E143" s="9"/>
      <c r="F143" s="9"/>
      <c r="G143" s="9"/>
      <c r="H143" s="9"/>
      <c r="I143" s="9"/>
      <c r="J143" s="9"/>
      <c r="K143" s="9"/>
      <c r="L143" s="9"/>
      <c r="M143" s="9"/>
      <c r="N143" s="9"/>
      <c r="O143" s="9"/>
      <c r="P143" s="9"/>
      <c r="Q143" s="9"/>
      <c r="R143" s="9"/>
      <c r="S143" s="11"/>
      <c r="T143" s="11"/>
      <c r="U143" s="11"/>
      <c r="V143" s="11"/>
      <c r="W143" s="9"/>
      <c r="X143" s="9"/>
      <c r="Y143" s="9"/>
      <c r="Z143" s="9"/>
      <c r="AA143" s="9"/>
      <c r="AB143" s="9"/>
      <c r="AC143" s="9"/>
      <c r="AD143" s="9"/>
      <c r="AE143" s="9"/>
      <c r="AF143" s="9"/>
      <c r="AG143" s="9"/>
      <c r="AH143" s="9"/>
    </row>
    <row r="144" spans="1:34" x14ac:dyDescent="0.25">
      <c r="A144" s="9"/>
      <c r="B144" s="95"/>
      <c r="C144" s="9" t="s">
        <v>493</v>
      </c>
      <c r="D144" s="9"/>
      <c r="E144" s="9"/>
      <c r="F144" s="9"/>
      <c r="G144" s="9"/>
      <c r="H144" s="9"/>
      <c r="I144" s="9"/>
      <c r="J144" s="9"/>
      <c r="K144" s="9"/>
      <c r="L144" s="9"/>
      <c r="M144" s="9"/>
      <c r="N144" s="9"/>
      <c r="O144" s="9"/>
      <c r="P144" s="9"/>
      <c r="Q144" s="9"/>
      <c r="R144" s="9"/>
      <c r="S144" s="11"/>
      <c r="T144" s="11"/>
      <c r="U144" s="11"/>
      <c r="V144" s="11"/>
      <c r="W144" s="9"/>
      <c r="X144" s="9"/>
      <c r="Y144" s="9"/>
      <c r="Z144" s="9"/>
      <c r="AA144" s="9"/>
      <c r="AB144" s="9"/>
      <c r="AC144" s="9"/>
      <c r="AD144" s="9"/>
      <c r="AE144" s="9"/>
      <c r="AF144" s="9"/>
      <c r="AG144" s="9"/>
      <c r="AH144" s="9"/>
    </row>
    <row r="145" spans="1:34" x14ac:dyDescent="0.25">
      <c r="A145" s="9"/>
      <c r="B145" s="113"/>
      <c r="C145" s="9"/>
      <c r="D145" s="9"/>
      <c r="E145" s="9"/>
      <c r="F145" s="9"/>
      <c r="G145" s="9"/>
      <c r="H145" s="9"/>
      <c r="I145" s="9"/>
      <c r="J145" s="9"/>
      <c r="K145" s="9"/>
      <c r="L145" s="9"/>
      <c r="M145" s="9"/>
      <c r="N145" s="9"/>
      <c r="O145" s="9"/>
      <c r="P145" s="9"/>
      <c r="Q145" s="9"/>
      <c r="R145" s="9"/>
      <c r="S145" s="11"/>
      <c r="T145" s="11"/>
      <c r="U145" s="11"/>
      <c r="V145" s="11"/>
      <c r="W145" s="9"/>
      <c r="X145" s="9"/>
      <c r="Y145" s="9"/>
      <c r="Z145" s="9"/>
      <c r="AA145" s="9"/>
      <c r="AB145" s="9"/>
      <c r="AC145" s="9"/>
      <c r="AD145" s="9"/>
      <c r="AE145" s="9"/>
      <c r="AF145" s="9"/>
      <c r="AG145" s="9"/>
      <c r="AH145" s="9"/>
    </row>
    <row r="146" spans="1:34" ht="31.5" x14ac:dyDescent="0.5">
      <c r="A146" s="9"/>
      <c r="B146" s="74"/>
      <c r="C146" s="75"/>
      <c r="D146" s="2"/>
      <c r="E146" s="2"/>
      <c r="F146" s="2"/>
      <c r="G146" s="2"/>
      <c r="H146" s="2"/>
      <c r="I146" s="92" t="s">
        <v>387</v>
      </c>
      <c r="J146" s="92"/>
      <c r="K146" s="77"/>
      <c r="L146" s="77"/>
      <c r="M146" s="74"/>
      <c r="N146" s="74"/>
      <c r="O146" s="74"/>
      <c r="P146" s="74"/>
      <c r="Q146" s="78"/>
      <c r="R146" s="78"/>
      <c r="S146" s="92" t="s">
        <v>388</v>
      </c>
      <c r="T146" s="76"/>
      <c r="U146" s="2"/>
      <c r="V146" s="2"/>
      <c r="AH146" s="91"/>
    </row>
    <row r="147" spans="1:34" ht="23.25" x14ac:dyDescent="0.35">
      <c r="A147" s="9"/>
      <c r="B147" s="87" t="s">
        <v>591</v>
      </c>
      <c r="C147" s="88"/>
      <c r="D147" s="2"/>
      <c r="E147" s="2"/>
      <c r="F147" s="2"/>
      <c r="G147" s="2"/>
      <c r="H147" s="2"/>
      <c r="I147" s="2"/>
      <c r="J147" s="2"/>
      <c r="K147" s="2"/>
      <c r="L147" s="2"/>
      <c r="M147" s="2"/>
      <c r="N147" s="2"/>
      <c r="O147" s="2"/>
      <c r="P147" s="2"/>
      <c r="Q147" s="2"/>
      <c r="R147" s="2"/>
      <c r="S147" s="2"/>
      <c r="T147" s="2"/>
      <c r="U147" s="2"/>
      <c r="V147" s="2"/>
      <c r="W147" s="81"/>
      <c r="X147" s="81"/>
      <c r="Y147" s="82"/>
      <c r="Z147" s="82"/>
      <c r="AA147" s="83"/>
      <c r="AB147" s="83"/>
      <c r="AC147" s="83"/>
      <c r="AD147" s="83"/>
      <c r="AE147" s="89"/>
      <c r="AF147" s="89"/>
      <c r="AG147" s="84"/>
      <c r="AH147" s="84"/>
    </row>
    <row r="148" spans="1:34" ht="23.25" x14ac:dyDescent="0.35">
      <c r="A148" s="9"/>
      <c r="B148" s="87" t="s">
        <v>498</v>
      </c>
      <c r="C148" s="88"/>
      <c r="D148" s="78"/>
      <c r="E148" s="78"/>
      <c r="F148" s="78"/>
      <c r="G148" s="78"/>
      <c r="H148" s="78"/>
      <c r="I148" s="78"/>
      <c r="J148" s="78"/>
      <c r="K148" s="78"/>
      <c r="L148" s="78"/>
      <c r="M148" s="78"/>
      <c r="N148" s="78"/>
      <c r="O148" s="78"/>
      <c r="P148" s="78"/>
      <c r="Q148" s="78"/>
      <c r="R148" s="78"/>
      <c r="S148" s="78"/>
      <c r="T148" s="78"/>
      <c r="U148" s="78"/>
      <c r="V148" s="78"/>
      <c r="W148" s="78"/>
      <c r="X148" s="78"/>
      <c r="Y148" s="78"/>
      <c r="Z148" s="78"/>
      <c r="AA148" s="85"/>
      <c r="AB148" s="85"/>
      <c r="AC148" s="85"/>
      <c r="AD148" s="85"/>
      <c r="AE148" s="78"/>
      <c r="AF148" s="78"/>
      <c r="AG148" s="78"/>
      <c r="AH148" s="86"/>
    </row>
    <row r="149" spans="1:34" ht="23.25" x14ac:dyDescent="0.35">
      <c r="A149" s="9"/>
      <c r="B149" s="87" t="s">
        <v>499</v>
      </c>
      <c r="C149" s="88"/>
      <c r="D149" s="78"/>
      <c r="E149" s="78"/>
      <c r="F149" s="78"/>
      <c r="G149" s="78"/>
      <c r="H149" s="78"/>
      <c r="I149" s="78"/>
      <c r="J149" s="78"/>
      <c r="K149" s="78"/>
      <c r="L149" s="78"/>
      <c r="M149" s="78"/>
      <c r="N149" s="78"/>
      <c r="O149" s="78"/>
      <c r="P149" s="78"/>
      <c r="Q149" s="78"/>
      <c r="R149" s="78"/>
      <c r="S149" s="78"/>
      <c r="T149" s="78"/>
      <c r="U149" s="78"/>
      <c r="V149" s="78"/>
      <c r="W149" s="78"/>
      <c r="X149" s="78"/>
      <c r="Y149" s="78"/>
      <c r="Z149" s="78"/>
      <c r="AA149" s="85"/>
      <c r="AB149" s="85"/>
      <c r="AC149" s="85"/>
      <c r="AD149" s="85"/>
      <c r="AE149" s="78"/>
      <c r="AF149" s="78"/>
      <c r="AG149" s="78"/>
      <c r="AH149" s="86"/>
    </row>
    <row r="150" spans="1:34" x14ac:dyDescent="0.25">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row>
    <row r="151" spans="1:34" x14ac:dyDescent="0.25">
      <c r="A151" s="9"/>
      <c r="B151" s="62"/>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row>
  </sheetData>
  <mergeCells count="30">
    <mergeCell ref="Q1:V1"/>
    <mergeCell ref="B2:V2"/>
    <mergeCell ref="A3:A4"/>
    <mergeCell ref="B3:B4"/>
    <mergeCell ref="C3:C4"/>
    <mergeCell ref="D3:D4"/>
    <mergeCell ref="E3:E4"/>
    <mergeCell ref="G3:G4"/>
    <mergeCell ref="H3:H4"/>
    <mergeCell ref="I6:I11"/>
    <mergeCell ref="J6:J11"/>
    <mergeCell ref="X4:X5"/>
    <mergeCell ref="M3:N3"/>
    <mergeCell ref="O3:Q3"/>
    <mergeCell ref="S3:T3"/>
    <mergeCell ref="U3:U4"/>
    <mergeCell ref="V3:V4"/>
    <mergeCell ref="K3:L3"/>
    <mergeCell ref="I3:J3"/>
    <mergeCell ref="I35:I39"/>
    <mergeCell ref="J35:J39"/>
    <mergeCell ref="I12:I15"/>
    <mergeCell ref="J12:J15"/>
    <mergeCell ref="I18:I19"/>
    <mergeCell ref="J18:J19"/>
    <mergeCell ref="I116:I117"/>
    <mergeCell ref="J116:J117"/>
    <mergeCell ref="B139:U139"/>
    <mergeCell ref="B140:U140"/>
    <mergeCell ref="B141:U141"/>
  </mergeCells>
  <dataValidations count="1">
    <dataValidation type="list" errorStyle="warning" allowBlank="1" showInputMessage="1" showErrorMessage="1" errorTitle="Izvēle tikai no saraksta!" error="Lūdzu izvēlēties vienu no vērtībām sarakstā." sqref="I118:J118">
      <formula1>$D$160:$D$188</formula1>
    </dataValidation>
  </dataValidations>
  <pageMargins left="0.7" right="0.7" top="0.75" bottom="0.75" header="0.3" footer="0.3"/>
  <pageSetup paperSize="9" scale="42"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B050"/>
  </sheetPr>
  <dimension ref="A1:P49"/>
  <sheetViews>
    <sheetView topLeftCell="A4" workbookViewId="0">
      <selection activeCell="K34" sqref="K34"/>
    </sheetView>
  </sheetViews>
  <sheetFormatPr defaultRowHeight="15.75" x14ac:dyDescent="0.25"/>
  <cols>
    <col min="4" max="10" width="10.875" bestFit="1" customWidth="1"/>
    <col min="11" max="11" width="12.375" bestFit="1" customWidth="1"/>
  </cols>
  <sheetData>
    <row r="1" spans="1:16" s="2" customFormat="1" x14ac:dyDescent="0.25"/>
    <row r="2" spans="1:16" s="2" customFormat="1" x14ac:dyDescent="0.25">
      <c r="B2" s="2" t="s">
        <v>3</v>
      </c>
      <c r="C2" s="2">
        <v>1349414695</v>
      </c>
      <c r="D2" s="2">
        <v>167454594</v>
      </c>
      <c r="E2" s="2">
        <v>175995293</v>
      </c>
      <c r="F2" s="2">
        <v>185012112</v>
      </c>
      <c r="G2" s="2">
        <v>193047173</v>
      </c>
      <c r="H2" s="2">
        <v>200965711</v>
      </c>
      <c r="I2" s="2">
        <v>209486800</v>
      </c>
      <c r="J2" s="2">
        <v>217453012</v>
      </c>
    </row>
    <row r="3" spans="1:16" s="2" customFormat="1" x14ac:dyDescent="0.25">
      <c r="B3" s="2" t="s">
        <v>66</v>
      </c>
      <c r="C3" s="2">
        <v>3039807880</v>
      </c>
      <c r="D3" s="2">
        <v>378783956</v>
      </c>
      <c r="E3" s="2">
        <v>396914108</v>
      </c>
      <c r="F3" s="2">
        <v>416196653</v>
      </c>
      <c r="G3" s="2">
        <v>433973068</v>
      </c>
      <c r="H3" s="2">
        <v>452283532</v>
      </c>
      <c r="I3" s="2">
        <v>471132651</v>
      </c>
      <c r="J3" s="2">
        <v>490523912</v>
      </c>
    </row>
    <row r="4" spans="1:16" s="2" customFormat="1" x14ac:dyDescent="0.25">
      <c r="B4" s="2" t="s">
        <v>53</v>
      </c>
      <c r="C4" s="2">
        <v>29010639</v>
      </c>
      <c r="D4" s="2">
        <v>16298112</v>
      </c>
      <c r="E4" s="2">
        <v>12712527</v>
      </c>
      <c r="F4" s="2">
        <v>0</v>
      </c>
      <c r="G4" s="2">
        <v>0</v>
      </c>
      <c r="H4" s="2">
        <v>0</v>
      </c>
      <c r="I4" s="2">
        <v>0</v>
      </c>
      <c r="J4" s="2">
        <v>0</v>
      </c>
    </row>
    <row r="5" spans="1:16" x14ac:dyDescent="0.25">
      <c r="D5" t="b">
        <f>D3=D9+D12</f>
        <v>1</v>
      </c>
      <c r="E5" s="2" t="b">
        <f t="shared" ref="E5:J5" si="0">E3=E9+E12</f>
        <v>1</v>
      </c>
      <c r="F5" s="2" t="b">
        <f t="shared" si="0"/>
        <v>1</v>
      </c>
      <c r="G5" s="2" t="b">
        <f t="shared" si="0"/>
        <v>1</v>
      </c>
      <c r="H5" s="2" t="b">
        <f t="shared" si="0"/>
        <v>1</v>
      </c>
      <c r="I5" s="2" t="b">
        <f t="shared" si="0"/>
        <v>1</v>
      </c>
      <c r="J5" s="2" t="b">
        <f t="shared" si="0"/>
        <v>1</v>
      </c>
    </row>
    <row r="6" spans="1:16" x14ac:dyDescent="0.25">
      <c r="D6" t="b">
        <f>D2=D18</f>
        <v>1</v>
      </c>
      <c r="E6" s="2" t="b">
        <f t="shared" ref="E6:J6" si="1">E2=E18</f>
        <v>1</v>
      </c>
      <c r="F6" s="2" t="b">
        <f t="shared" si="1"/>
        <v>1</v>
      </c>
      <c r="G6" s="2" t="b">
        <f t="shared" si="1"/>
        <v>1</v>
      </c>
      <c r="H6" s="2" t="b">
        <f t="shared" si="1"/>
        <v>1</v>
      </c>
      <c r="I6" s="2" t="b">
        <f t="shared" si="1"/>
        <v>1</v>
      </c>
      <c r="J6" s="2" t="b">
        <f t="shared" si="1"/>
        <v>1</v>
      </c>
    </row>
    <row r="7" spans="1:16" s="2" customFormat="1" x14ac:dyDescent="0.25"/>
    <row r="8" spans="1:16" x14ac:dyDescent="0.25">
      <c r="A8" t="s">
        <v>22</v>
      </c>
      <c r="B8" t="s">
        <v>23</v>
      </c>
      <c r="C8" t="s">
        <v>59</v>
      </c>
      <c r="D8" t="s">
        <v>73</v>
      </c>
      <c r="E8" t="s">
        <v>74</v>
      </c>
      <c r="F8" t="s">
        <v>75</v>
      </c>
      <c r="G8" t="s">
        <v>76</v>
      </c>
      <c r="H8" t="s">
        <v>77</v>
      </c>
      <c r="I8" t="s">
        <v>78</v>
      </c>
      <c r="J8" t="s">
        <v>79</v>
      </c>
      <c r="K8" t="s">
        <v>80</v>
      </c>
    </row>
    <row r="9" spans="1:16" x14ac:dyDescent="0.25">
      <c r="A9" t="s">
        <v>60</v>
      </c>
      <c r="B9" s="3" t="s">
        <v>4</v>
      </c>
      <c r="C9" s="3" t="s">
        <v>57</v>
      </c>
      <c r="D9" s="4">
        <f>D10+D11</f>
        <v>299214930</v>
      </c>
      <c r="E9" s="4">
        <f t="shared" ref="E9:J9" si="2">E10+E11</f>
        <v>313536583</v>
      </c>
      <c r="F9" s="4">
        <f t="shared" si="2"/>
        <v>328768552</v>
      </c>
      <c r="G9" s="4">
        <f t="shared" si="2"/>
        <v>342810774</v>
      </c>
      <c r="H9" s="4">
        <f t="shared" si="2"/>
        <v>357274862</v>
      </c>
      <c r="I9" s="4">
        <f t="shared" si="2"/>
        <v>372164452</v>
      </c>
      <c r="J9" s="4">
        <f t="shared" si="2"/>
        <v>387482299</v>
      </c>
      <c r="K9" s="4">
        <f>D9+E9+F9+G9+H9+I9+J9</f>
        <v>2401252452</v>
      </c>
    </row>
    <row r="10" spans="1:16" x14ac:dyDescent="0.25">
      <c r="B10" t="s">
        <v>71</v>
      </c>
      <c r="C10" t="s">
        <v>57</v>
      </c>
      <c r="D10" s="1">
        <v>281262034</v>
      </c>
      <c r="E10" s="1">
        <v>294724388</v>
      </c>
      <c r="F10" s="1">
        <v>309042439</v>
      </c>
      <c r="G10" s="1">
        <v>322242128</v>
      </c>
      <c r="H10" s="1">
        <v>335838370</v>
      </c>
      <c r="I10" s="1">
        <v>349834585</v>
      </c>
      <c r="J10" s="1">
        <v>364233361</v>
      </c>
      <c r="K10" s="4">
        <f t="shared" ref="K10:K20" si="3">D10+E10+F10+G10+H10+I10+J10</f>
        <v>2257177305</v>
      </c>
    </row>
    <row r="11" spans="1:16" x14ac:dyDescent="0.25">
      <c r="B11" t="s">
        <v>72</v>
      </c>
      <c r="C11" t="s">
        <v>57</v>
      </c>
      <c r="D11" s="1">
        <v>17952896</v>
      </c>
      <c r="E11" s="1">
        <v>18812195</v>
      </c>
      <c r="F11" s="1">
        <v>19726113</v>
      </c>
      <c r="G11" s="1">
        <v>20568646</v>
      </c>
      <c r="H11" s="1">
        <v>21436492</v>
      </c>
      <c r="I11" s="1">
        <v>22329867</v>
      </c>
      <c r="J11" s="1">
        <v>23248938</v>
      </c>
      <c r="K11" s="4">
        <f t="shared" si="3"/>
        <v>144075147</v>
      </c>
      <c r="M11" s="2"/>
    </row>
    <row r="12" spans="1:16" x14ac:dyDescent="0.25">
      <c r="A12" t="s">
        <v>61</v>
      </c>
      <c r="B12" s="3" t="s">
        <v>5</v>
      </c>
      <c r="C12" s="3" t="s">
        <v>57</v>
      </c>
      <c r="D12" s="4">
        <v>79569026</v>
      </c>
      <c r="E12" s="4">
        <v>83377525</v>
      </c>
      <c r="F12" s="4">
        <v>87428101</v>
      </c>
      <c r="G12" s="4">
        <v>91162294</v>
      </c>
      <c r="H12" s="4">
        <v>95008670</v>
      </c>
      <c r="I12" s="4">
        <v>98968199</v>
      </c>
      <c r="J12" s="4">
        <v>103041613</v>
      </c>
      <c r="K12" s="4">
        <f t="shared" si="3"/>
        <v>638555428</v>
      </c>
    </row>
    <row r="13" spans="1:16" x14ac:dyDescent="0.25">
      <c r="B13" t="s">
        <v>71</v>
      </c>
      <c r="C13" t="s">
        <v>57</v>
      </c>
      <c r="D13" s="1">
        <v>75772771</v>
      </c>
      <c r="E13" s="1">
        <v>79137625</v>
      </c>
      <c r="F13" s="1">
        <v>82182416</v>
      </c>
      <c r="G13" s="1">
        <v>85692556</v>
      </c>
      <c r="H13" s="1">
        <v>89308150</v>
      </c>
      <c r="I13" s="1">
        <v>93030107</v>
      </c>
      <c r="J13" s="1">
        <v>96859116</v>
      </c>
      <c r="K13" s="4">
        <f t="shared" si="3"/>
        <v>601982741</v>
      </c>
      <c r="L13" s="5">
        <f>D13/D12</f>
        <v>0.95228978924537799</v>
      </c>
      <c r="M13" s="5">
        <f t="shared" ref="M13:O13" si="4">E13/E12</f>
        <v>0.94914816672718461</v>
      </c>
      <c r="N13" s="5">
        <f t="shared" si="4"/>
        <v>0.94000001212424822</v>
      </c>
      <c r="O13" s="5">
        <f t="shared" si="4"/>
        <v>0.93999999605099893</v>
      </c>
      <c r="P13" s="5">
        <f>K13/K12</f>
        <v>0.94272590068719919</v>
      </c>
    </row>
    <row r="14" spans="1:16" x14ac:dyDescent="0.25">
      <c r="B14" t="s">
        <v>72</v>
      </c>
      <c r="C14" t="s">
        <v>57</v>
      </c>
      <c r="D14" s="1">
        <v>3796255</v>
      </c>
      <c r="E14" s="1">
        <v>4239900</v>
      </c>
      <c r="F14" s="1">
        <v>5245685</v>
      </c>
      <c r="G14" s="1">
        <v>5469738</v>
      </c>
      <c r="H14" s="1">
        <v>5700520</v>
      </c>
      <c r="I14" s="1">
        <v>5938092</v>
      </c>
      <c r="J14" s="1">
        <v>6182497</v>
      </c>
      <c r="K14" s="4">
        <f t="shared" si="3"/>
        <v>36572687</v>
      </c>
    </row>
    <row r="15" spans="1:16" x14ac:dyDescent="0.25">
      <c r="A15" t="s">
        <v>62</v>
      </c>
      <c r="B15" s="3" t="s">
        <v>58</v>
      </c>
      <c r="C15" s="3" t="s">
        <v>65</v>
      </c>
      <c r="D15" s="4">
        <v>16298112.000000002</v>
      </c>
      <c r="E15" s="4">
        <v>12712526.999999998</v>
      </c>
      <c r="F15" s="4">
        <v>0</v>
      </c>
      <c r="G15" s="4">
        <v>0</v>
      </c>
      <c r="H15" s="4">
        <v>0</v>
      </c>
      <c r="I15" s="4">
        <v>0</v>
      </c>
      <c r="J15" s="4">
        <v>0</v>
      </c>
      <c r="K15" s="4">
        <f t="shared" si="3"/>
        <v>29010639</v>
      </c>
    </row>
    <row r="16" spans="1:16" x14ac:dyDescent="0.25">
      <c r="B16" t="s">
        <v>71</v>
      </c>
      <c r="C16" t="s">
        <v>65</v>
      </c>
      <c r="D16" s="1">
        <v>16298112.000000002</v>
      </c>
      <c r="E16" s="1">
        <v>12712526.999999998</v>
      </c>
      <c r="F16" s="1">
        <v>0</v>
      </c>
      <c r="G16" s="1">
        <v>0</v>
      </c>
      <c r="H16" s="1">
        <v>0</v>
      </c>
      <c r="I16" s="1">
        <v>0</v>
      </c>
      <c r="J16" s="1">
        <v>0</v>
      </c>
      <c r="K16" s="4">
        <f t="shared" si="3"/>
        <v>29010639</v>
      </c>
    </row>
    <row r="17" spans="1:11" x14ac:dyDescent="0.25">
      <c r="B17" t="s">
        <v>72</v>
      </c>
      <c r="C17" t="s">
        <v>65</v>
      </c>
      <c r="D17" s="1" t="s">
        <v>65</v>
      </c>
      <c r="E17" s="1" t="s">
        <v>65</v>
      </c>
      <c r="F17" s="1" t="s">
        <v>65</v>
      </c>
      <c r="G17" s="1" t="s">
        <v>65</v>
      </c>
      <c r="H17" s="1" t="s">
        <v>65</v>
      </c>
      <c r="I17" s="1" t="s">
        <v>65</v>
      </c>
      <c r="J17" s="1" t="s">
        <v>65</v>
      </c>
      <c r="K17" s="4"/>
    </row>
    <row r="18" spans="1:11" x14ac:dyDescent="0.25">
      <c r="A18" t="s">
        <v>63</v>
      </c>
      <c r="B18" s="3" t="s">
        <v>3</v>
      </c>
      <c r="C18" s="3" t="s">
        <v>65</v>
      </c>
      <c r="D18" s="4">
        <v>167454594</v>
      </c>
      <c r="E18" s="4">
        <v>175995293</v>
      </c>
      <c r="F18" s="4">
        <v>185012112</v>
      </c>
      <c r="G18" s="4">
        <v>193047173</v>
      </c>
      <c r="H18" s="4">
        <v>200965711</v>
      </c>
      <c r="I18" s="4">
        <v>209486800</v>
      </c>
      <c r="J18" s="4">
        <v>217453012</v>
      </c>
      <c r="K18" s="4">
        <f t="shared" si="3"/>
        <v>1349414695</v>
      </c>
    </row>
    <row r="19" spans="1:11" x14ac:dyDescent="0.25">
      <c r="B19" t="s">
        <v>71</v>
      </c>
      <c r="C19" t="s">
        <v>65</v>
      </c>
      <c r="D19" s="1">
        <v>157407318</v>
      </c>
      <c r="E19" s="1">
        <v>165435575</v>
      </c>
      <c r="F19" s="1">
        <v>173911385</v>
      </c>
      <c r="G19" s="1">
        <v>181464343</v>
      </c>
      <c r="H19" s="1">
        <v>188907768</v>
      </c>
      <c r="I19" s="1">
        <v>196917592</v>
      </c>
      <c r="J19" s="1">
        <v>204405831</v>
      </c>
      <c r="K19" s="4">
        <f t="shared" si="3"/>
        <v>1268449812</v>
      </c>
    </row>
    <row r="20" spans="1:11" x14ac:dyDescent="0.25">
      <c r="B20" t="s">
        <v>72</v>
      </c>
      <c r="C20" t="s">
        <v>65</v>
      </c>
      <c r="D20" s="1">
        <v>10047276</v>
      </c>
      <c r="E20" s="1">
        <v>10559718</v>
      </c>
      <c r="F20" s="1">
        <v>11100727</v>
      </c>
      <c r="G20" s="1">
        <v>11582830</v>
      </c>
      <c r="H20" s="1">
        <v>12057943</v>
      </c>
      <c r="I20" s="1">
        <v>12569208</v>
      </c>
      <c r="J20" s="1">
        <v>13047181</v>
      </c>
      <c r="K20" s="4">
        <f t="shared" si="3"/>
        <v>80964883</v>
      </c>
    </row>
    <row r="21" spans="1:11" x14ac:dyDescent="0.25">
      <c r="A21" t="s">
        <v>64</v>
      </c>
      <c r="B21" t="s">
        <v>21</v>
      </c>
      <c r="D21" s="1">
        <f>D9+D12+D15+D18</f>
        <v>562536662</v>
      </c>
      <c r="E21" s="1">
        <f t="shared" ref="E21:K21" si="5">E9+E12+E15+E18</f>
        <v>585621928</v>
      </c>
      <c r="F21" s="1">
        <f t="shared" si="5"/>
        <v>601208765</v>
      </c>
      <c r="G21" s="1">
        <f t="shared" si="5"/>
        <v>627020241</v>
      </c>
      <c r="H21" s="1">
        <f t="shared" si="5"/>
        <v>653249243</v>
      </c>
      <c r="I21" s="1">
        <f t="shared" si="5"/>
        <v>680619451</v>
      </c>
      <c r="J21" s="1">
        <f t="shared" si="5"/>
        <v>707976924</v>
      </c>
      <c r="K21" s="1">
        <f t="shared" si="5"/>
        <v>4418233214</v>
      </c>
    </row>
    <row r="23" spans="1:11" x14ac:dyDescent="0.25">
      <c r="D23" s="1">
        <f>D9</f>
        <v>299214930</v>
      </c>
      <c r="E23" s="1">
        <f t="shared" ref="E23:J23" si="6">E9</f>
        <v>313536583</v>
      </c>
      <c r="F23" s="1">
        <f t="shared" si="6"/>
        <v>328768552</v>
      </c>
      <c r="G23" s="1">
        <f t="shared" si="6"/>
        <v>342810774</v>
      </c>
      <c r="H23" s="1">
        <f t="shared" si="6"/>
        <v>357274862</v>
      </c>
      <c r="I23" s="1">
        <f t="shared" si="6"/>
        <v>372164452</v>
      </c>
      <c r="J23" s="1">
        <f t="shared" si="6"/>
        <v>387482299</v>
      </c>
      <c r="K23" s="1">
        <f>SUM(D23:J23)</f>
        <v>2401252452</v>
      </c>
    </row>
    <row r="24" spans="1:11" x14ac:dyDescent="0.25">
      <c r="D24" s="1">
        <f>ROUND((D23*0.94),0)</f>
        <v>281262034</v>
      </c>
      <c r="E24" s="1">
        <f t="shared" ref="E24:J24" si="7">ROUND((E23*0.94),0)</f>
        <v>294724388</v>
      </c>
      <c r="F24" s="1">
        <f t="shared" si="7"/>
        <v>309042439</v>
      </c>
      <c r="G24" s="1">
        <f t="shared" si="7"/>
        <v>322242128</v>
      </c>
      <c r="H24" s="1">
        <f t="shared" si="7"/>
        <v>335838370</v>
      </c>
      <c r="I24" s="1">
        <f t="shared" si="7"/>
        <v>349834585</v>
      </c>
      <c r="J24" s="1">
        <f t="shared" si="7"/>
        <v>364233361</v>
      </c>
      <c r="K24" s="1">
        <f t="shared" ref="K24:K35" si="8">SUM(D24:J24)</f>
        <v>2257177305</v>
      </c>
    </row>
    <row r="25" spans="1:11" x14ac:dyDescent="0.25">
      <c r="D25" s="1">
        <f>ROUND((D23*0.06),0)</f>
        <v>17952896</v>
      </c>
      <c r="E25" s="1">
        <f t="shared" ref="E25:J25" si="9">ROUND((E23*0.06),0)</f>
        <v>18812195</v>
      </c>
      <c r="F25" s="1">
        <f t="shared" si="9"/>
        <v>19726113</v>
      </c>
      <c r="G25" s="1">
        <f t="shared" si="9"/>
        <v>20568646</v>
      </c>
      <c r="H25" s="1">
        <f t="shared" si="9"/>
        <v>21436492</v>
      </c>
      <c r="I25" s="1">
        <f t="shared" si="9"/>
        <v>22329867</v>
      </c>
      <c r="J25" s="1">
        <f t="shared" si="9"/>
        <v>23248938</v>
      </c>
      <c r="K25" s="1">
        <f t="shared" si="8"/>
        <v>144075147</v>
      </c>
    </row>
    <row r="26" spans="1:11" x14ac:dyDescent="0.25">
      <c r="D26" s="1">
        <f t="shared" ref="D26:J26" si="10">D12</f>
        <v>79569026</v>
      </c>
      <c r="E26" s="1">
        <f t="shared" si="10"/>
        <v>83377525</v>
      </c>
      <c r="F26" s="1">
        <f t="shared" si="10"/>
        <v>87428101</v>
      </c>
      <c r="G26" s="1">
        <f t="shared" si="10"/>
        <v>91162294</v>
      </c>
      <c r="H26" s="1">
        <f t="shared" si="10"/>
        <v>95008670</v>
      </c>
      <c r="I26" s="1">
        <f t="shared" si="10"/>
        <v>98968199</v>
      </c>
      <c r="J26" s="1">
        <f t="shared" si="10"/>
        <v>103041613</v>
      </c>
      <c r="K26" s="1">
        <f t="shared" si="8"/>
        <v>638555428</v>
      </c>
    </row>
    <row r="27" spans="1:11" x14ac:dyDescent="0.25">
      <c r="D27" s="1">
        <f>ROUND(((D26-D29)*0.94+D29),0)</f>
        <v>75772771</v>
      </c>
      <c r="E27" s="1">
        <f>ROUND(((E26-E29)*0.94+E29),0)</f>
        <v>79137625</v>
      </c>
      <c r="F27" s="4">
        <f t="shared" ref="F27" si="11">ROUND((F26*0.94),0)</f>
        <v>82182415</v>
      </c>
      <c r="G27" s="1">
        <f t="shared" ref="G27" si="12">ROUND((G26*0.94),0)</f>
        <v>85692556</v>
      </c>
      <c r="H27" s="1">
        <f t="shared" ref="H27" si="13">ROUND((H26*0.94),0)</f>
        <v>89308150</v>
      </c>
      <c r="I27" s="1">
        <f t="shared" ref="I27" si="14">ROUND((I26*0.94),0)</f>
        <v>93030107</v>
      </c>
      <c r="J27" s="1">
        <f t="shared" ref="J27" si="15">ROUND((J26*0.94),0)</f>
        <v>96859116</v>
      </c>
      <c r="K27" s="1">
        <f t="shared" si="8"/>
        <v>601982740</v>
      </c>
    </row>
    <row r="28" spans="1:11" x14ac:dyDescent="0.25">
      <c r="D28" s="1">
        <f>ROUND(((D26-D29)*0.06),0)</f>
        <v>3796255</v>
      </c>
      <c r="E28" s="1">
        <f>ROUND(((E26-E29)*0.06),0)</f>
        <v>4239900</v>
      </c>
      <c r="F28" s="4">
        <f t="shared" ref="F28:J28" si="16">ROUND((F26*0.06),0)</f>
        <v>5245686</v>
      </c>
      <c r="G28" s="1">
        <f t="shared" si="16"/>
        <v>5469738</v>
      </c>
      <c r="H28" s="1">
        <f t="shared" si="16"/>
        <v>5700520</v>
      </c>
      <c r="I28" s="1">
        <f t="shared" si="16"/>
        <v>5938092</v>
      </c>
      <c r="J28" s="1">
        <f t="shared" si="16"/>
        <v>6182497</v>
      </c>
      <c r="K28" s="4">
        <f t="shared" si="8"/>
        <v>36572688</v>
      </c>
    </row>
    <row r="29" spans="1:11" x14ac:dyDescent="0.25">
      <c r="D29" s="1">
        <f t="shared" ref="D29:J29" si="17">D15</f>
        <v>16298112.000000002</v>
      </c>
      <c r="E29" s="1">
        <f t="shared" si="17"/>
        <v>12712526.999999998</v>
      </c>
      <c r="F29" s="1">
        <f t="shared" si="17"/>
        <v>0</v>
      </c>
      <c r="G29" s="1">
        <f t="shared" si="17"/>
        <v>0</v>
      </c>
      <c r="H29" s="1">
        <f t="shared" si="17"/>
        <v>0</v>
      </c>
      <c r="I29" s="1">
        <f t="shared" si="17"/>
        <v>0</v>
      </c>
      <c r="J29" s="1">
        <f t="shared" si="17"/>
        <v>0</v>
      </c>
      <c r="K29" s="1">
        <f t="shared" si="8"/>
        <v>29010639</v>
      </c>
    </row>
    <row r="30" spans="1:11" x14ac:dyDescent="0.25">
      <c r="D30" s="1">
        <f t="shared" ref="D30:J30" si="18">D16</f>
        <v>16298112.000000002</v>
      </c>
      <c r="E30" s="1">
        <f t="shared" si="18"/>
        <v>12712526.999999998</v>
      </c>
      <c r="F30" s="1">
        <f t="shared" si="18"/>
        <v>0</v>
      </c>
      <c r="G30" s="1">
        <f t="shared" si="18"/>
        <v>0</v>
      </c>
      <c r="H30" s="1">
        <f t="shared" si="18"/>
        <v>0</v>
      </c>
      <c r="I30" s="1">
        <f t="shared" si="18"/>
        <v>0</v>
      </c>
      <c r="J30" s="1">
        <f t="shared" si="18"/>
        <v>0</v>
      </c>
      <c r="K30" s="1">
        <f t="shared" si="8"/>
        <v>29010639</v>
      </c>
    </row>
    <row r="31" spans="1:11" x14ac:dyDescent="0.25">
      <c r="D31" s="1" t="str">
        <f t="shared" ref="D31:J31" si="19">D17</f>
        <v>N/A</v>
      </c>
      <c r="E31" s="1" t="str">
        <f t="shared" si="19"/>
        <v>N/A</v>
      </c>
      <c r="F31" s="1" t="str">
        <f t="shared" si="19"/>
        <v>N/A</v>
      </c>
      <c r="G31" s="1" t="str">
        <f t="shared" si="19"/>
        <v>N/A</v>
      </c>
      <c r="H31" s="1" t="str">
        <f t="shared" si="19"/>
        <v>N/A</v>
      </c>
      <c r="I31" s="1" t="str">
        <f t="shared" si="19"/>
        <v>N/A</v>
      </c>
      <c r="J31" s="1" t="str">
        <f t="shared" si="19"/>
        <v>N/A</v>
      </c>
      <c r="K31" s="1">
        <f t="shared" si="8"/>
        <v>0</v>
      </c>
    </row>
    <row r="32" spans="1:11" x14ac:dyDescent="0.25">
      <c r="D32" s="1">
        <f t="shared" ref="D32:J32" si="20">D18</f>
        <v>167454594</v>
      </c>
      <c r="E32" s="1">
        <f t="shared" si="20"/>
        <v>175995293</v>
      </c>
      <c r="F32" s="1">
        <f t="shared" si="20"/>
        <v>185012112</v>
      </c>
      <c r="G32" s="1">
        <f t="shared" si="20"/>
        <v>193047173</v>
      </c>
      <c r="H32" s="1">
        <f t="shared" si="20"/>
        <v>200965711</v>
      </c>
      <c r="I32" s="1">
        <f t="shared" si="20"/>
        <v>209486800</v>
      </c>
      <c r="J32" s="1">
        <f t="shared" si="20"/>
        <v>217453012</v>
      </c>
      <c r="K32" s="1">
        <f t="shared" si="8"/>
        <v>1349414695</v>
      </c>
    </row>
    <row r="33" spans="4:11" x14ac:dyDescent="0.25">
      <c r="D33" s="1">
        <f>ROUND((D32*0.94),0)</f>
        <v>157407318</v>
      </c>
      <c r="E33" s="1">
        <f t="shared" ref="E33" si="21">ROUND((E32*0.94),0)</f>
        <v>165435575</v>
      </c>
      <c r="F33" s="1">
        <f t="shared" ref="F33" si="22">ROUND((F32*0.94),0)</f>
        <v>173911385</v>
      </c>
      <c r="G33" s="1">
        <f t="shared" ref="G33" si="23">ROUND((G32*0.94),0)</f>
        <v>181464343</v>
      </c>
      <c r="H33" s="1">
        <f t="shared" ref="H33" si="24">ROUND((H32*0.94),0)</f>
        <v>188907768</v>
      </c>
      <c r="I33" s="1">
        <f t="shared" ref="I33" si="25">ROUND((I32*0.94),0)</f>
        <v>196917592</v>
      </c>
      <c r="J33" s="1">
        <f t="shared" ref="J33" si="26">ROUND((J32*0.94),0)</f>
        <v>204405831</v>
      </c>
      <c r="K33" s="1">
        <f t="shared" si="8"/>
        <v>1268449812</v>
      </c>
    </row>
    <row r="34" spans="4:11" x14ac:dyDescent="0.25">
      <c r="D34" s="1">
        <f>ROUND((D32*0.06),0)</f>
        <v>10047276</v>
      </c>
      <c r="E34" s="1">
        <f t="shared" ref="E34:J34" si="27">ROUND((E32*0.06),0)</f>
        <v>10559718</v>
      </c>
      <c r="F34" s="1">
        <f t="shared" si="27"/>
        <v>11100727</v>
      </c>
      <c r="G34" s="1">
        <f t="shared" si="27"/>
        <v>11582830</v>
      </c>
      <c r="H34" s="1">
        <f t="shared" si="27"/>
        <v>12057943</v>
      </c>
      <c r="I34" s="1">
        <f t="shared" si="27"/>
        <v>12569208</v>
      </c>
      <c r="J34" s="1">
        <f t="shared" si="27"/>
        <v>13047181</v>
      </c>
      <c r="K34" s="4">
        <f t="shared" si="8"/>
        <v>80964883</v>
      </c>
    </row>
    <row r="35" spans="4:11" x14ac:dyDescent="0.25">
      <c r="D35" s="1">
        <f>D23+D26+D29+D32</f>
        <v>562536662</v>
      </c>
      <c r="E35" s="1">
        <f t="shared" ref="E35:J35" si="28">E23+E26+E29+E32</f>
        <v>585621928</v>
      </c>
      <c r="F35" s="1">
        <f t="shared" si="28"/>
        <v>601208765</v>
      </c>
      <c r="G35" s="1">
        <f t="shared" si="28"/>
        <v>627020241</v>
      </c>
      <c r="H35" s="1">
        <f t="shared" si="28"/>
        <v>653249243</v>
      </c>
      <c r="I35" s="1">
        <f t="shared" si="28"/>
        <v>680619451</v>
      </c>
      <c r="J35" s="1">
        <f t="shared" si="28"/>
        <v>707976924</v>
      </c>
      <c r="K35" s="1">
        <f t="shared" si="8"/>
        <v>4418233214</v>
      </c>
    </row>
    <row r="37" spans="4:11" x14ac:dyDescent="0.25">
      <c r="D37" t="b">
        <f>D23=D9</f>
        <v>1</v>
      </c>
      <c r="E37" s="2" t="b">
        <f t="shared" ref="E37:K37" si="29">E23=E9</f>
        <v>1</v>
      </c>
      <c r="F37" s="2" t="b">
        <f t="shared" si="29"/>
        <v>1</v>
      </c>
      <c r="G37" s="2" t="b">
        <f t="shared" si="29"/>
        <v>1</v>
      </c>
      <c r="H37" s="2" t="b">
        <f t="shared" si="29"/>
        <v>1</v>
      </c>
      <c r="I37" s="2" t="b">
        <f t="shared" si="29"/>
        <v>1</v>
      </c>
      <c r="J37" s="2" t="b">
        <f t="shared" si="29"/>
        <v>1</v>
      </c>
      <c r="K37" s="2" t="b">
        <f t="shared" si="29"/>
        <v>1</v>
      </c>
    </row>
    <row r="38" spans="4:11" x14ac:dyDescent="0.25">
      <c r="D38" s="2" t="b">
        <f t="shared" ref="D38:K38" si="30">D24=D10</f>
        <v>1</v>
      </c>
      <c r="E38" s="2" t="b">
        <f t="shared" si="30"/>
        <v>1</v>
      </c>
      <c r="F38" s="2" t="b">
        <f t="shared" si="30"/>
        <v>1</v>
      </c>
      <c r="G38" s="2" t="b">
        <f t="shared" si="30"/>
        <v>1</v>
      </c>
      <c r="H38" s="2" t="b">
        <f t="shared" si="30"/>
        <v>1</v>
      </c>
      <c r="I38" s="2" t="b">
        <f t="shared" si="30"/>
        <v>1</v>
      </c>
      <c r="J38" s="2" t="b">
        <f t="shared" si="30"/>
        <v>1</v>
      </c>
      <c r="K38" s="2" t="b">
        <f t="shared" si="30"/>
        <v>1</v>
      </c>
    </row>
    <row r="39" spans="4:11" x14ac:dyDescent="0.25">
      <c r="D39" s="2" t="b">
        <f t="shared" ref="D39:K39" si="31">D25=D11</f>
        <v>1</v>
      </c>
      <c r="E39" s="2" t="b">
        <f t="shared" si="31"/>
        <v>1</v>
      </c>
      <c r="F39" s="2" t="b">
        <f t="shared" si="31"/>
        <v>1</v>
      </c>
      <c r="G39" s="2" t="b">
        <f t="shared" si="31"/>
        <v>1</v>
      </c>
      <c r="H39" s="2" t="b">
        <f t="shared" si="31"/>
        <v>1</v>
      </c>
      <c r="I39" s="2" t="b">
        <f t="shared" si="31"/>
        <v>1</v>
      </c>
      <c r="J39" s="2" t="b">
        <f t="shared" si="31"/>
        <v>1</v>
      </c>
      <c r="K39" s="2" t="b">
        <f t="shared" si="31"/>
        <v>1</v>
      </c>
    </row>
    <row r="40" spans="4:11" x14ac:dyDescent="0.25">
      <c r="D40" s="2" t="b">
        <f t="shared" ref="D40:K40" si="32">D26=D12</f>
        <v>1</v>
      </c>
      <c r="E40" s="2" t="b">
        <f t="shared" si="32"/>
        <v>1</v>
      </c>
      <c r="F40" s="2" t="b">
        <f t="shared" si="32"/>
        <v>1</v>
      </c>
      <c r="G40" s="2" t="b">
        <f t="shared" si="32"/>
        <v>1</v>
      </c>
      <c r="H40" s="2" t="b">
        <f t="shared" si="32"/>
        <v>1</v>
      </c>
      <c r="I40" s="2" t="b">
        <f t="shared" si="32"/>
        <v>1</v>
      </c>
      <c r="J40" s="2" t="b">
        <f t="shared" si="32"/>
        <v>1</v>
      </c>
      <c r="K40" s="2" t="b">
        <f t="shared" si="32"/>
        <v>1</v>
      </c>
    </row>
    <row r="41" spans="4:11" x14ac:dyDescent="0.25">
      <c r="D41" s="2" t="b">
        <f t="shared" ref="D41:K41" si="33">D27=D13</f>
        <v>1</v>
      </c>
      <c r="E41" s="2" t="b">
        <f t="shared" si="33"/>
        <v>1</v>
      </c>
      <c r="F41" s="2" t="b">
        <f t="shared" si="33"/>
        <v>0</v>
      </c>
      <c r="G41" s="2" t="b">
        <f t="shared" si="33"/>
        <v>1</v>
      </c>
      <c r="H41" s="2" t="b">
        <f t="shared" si="33"/>
        <v>1</v>
      </c>
      <c r="I41" s="2" t="b">
        <f t="shared" si="33"/>
        <v>1</v>
      </c>
      <c r="J41" s="2" t="b">
        <f t="shared" si="33"/>
        <v>1</v>
      </c>
      <c r="K41" s="2" t="b">
        <f t="shared" si="33"/>
        <v>0</v>
      </c>
    </row>
    <row r="42" spans="4:11" x14ac:dyDescent="0.25">
      <c r="D42" s="2" t="b">
        <f t="shared" ref="D42:K42" si="34">D28=D14</f>
        <v>1</v>
      </c>
      <c r="E42" s="2" t="b">
        <f t="shared" si="34"/>
        <v>1</v>
      </c>
      <c r="F42" s="2" t="b">
        <f t="shared" si="34"/>
        <v>0</v>
      </c>
      <c r="G42" s="2" t="b">
        <f t="shared" si="34"/>
        <v>1</v>
      </c>
      <c r="H42" s="2" t="b">
        <f t="shared" si="34"/>
        <v>1</v>
      </c>
      <c r="I42" s="2" t="b">
        <f t="shared" si="34"/>
        <v>1</v>
      </c>
      <c r="J42" s="2" t="b">
        <f t="shared" si="34"/>
        <v>1</v>
      </c>
      <c r="K42" s="2" t="b">
        <f t="shared" si="34"/>
        <v>0</v>
      </c>
    </row>
    <row r="43" spans="4:11" x14ac:dyDescent="0.25">
      <c r="D43" s="2" t="b">
        <f t="shared" ref="D43:K43" si="35">D29=D15</f>
        <v>1</v>
      </c>
      <c r="E43" s="2" t="b">
        <f t="shared" si="35"/>
        <v>1</v>
      </c>
      <c r="F43" s="2" t="b">
        <f t="shared" si="35"/>
        <v>1</v>
      </c>
      <c r="G43" s="2" t="b">
        <f t="shared" si="35"/>
        <v>1</v>
      </c>
      <c r="H43" s="2" t="b">
        <f t="shared" si="35"/>
        <v>1</v>
      </c>
      <c r="I43" s="2" t="b">
        <f t="shared" si="35"/>
        <v>1</v>
      </c>
      <c r="J43" s="2" t="b">
        <f t="shared" si="35"/>
        <v>1</v>
      </c>
      <c r="K43" s="2" t="b">
        <f t="shared" si="35"/>
        <v>1</v>
      </c>
    </row>
    <row r="44" spans="4:11" x14ac:dyDescent="0.25">
      <c r="D44" s="2" t="b">
        <f t="shared" ref="D44:K44" si="36">D30=D16</f>
        <v>1</v>
      </c>
      <c r="E44" s="2" t="b">
        <f t="shared" si="36"/>
        <v>1</v>
      </c>
      <c r="F44" s="2" t="b">
        <f t="shared" si="36"/>
        <v>1</v>
      </c>
      <c r="G44" s="2" t="b">
        <f t="shared" si="36"/>
        <v>1</v>
      </c>
      <c r="H44" s="2" t="b">
        <f t="shared" si="36"/>
        <v>1</v>
      </c>
      <c r="I44" s="2" t="b">
        <f t="shared" si="36"/>
        <v>1</v>
      </c>
      <c r="J44" s="2" t="b">
        <f t="shared" si="36"/>
        <v>1</v>
      </c>
      <c r="K44" s="2" t="b">
        <f t="shared" si="36"/>
        <v>1</v>
      </c>
    </row>
    <row r="45" spans="4:11" x14ac:dyDescent="0.25">
      <c r="D45" s="2" t="b">
        <f t="shared" ref="D45:K45" si="37">D31=D17</f>
        <v>1</v>
      </c>
      <c r="E45" s="2" t="b">
        <f t="shared" si="37"/>
        <v>1</v>
      </c>
      <c r="F45" s="2" t="b">
        <f t="shared" si="37"/>
        <v>1</v>
      </c>
      <c r="G45" s="2" t="b">
        <f t="shared" si="37"/>
        <v>1</v>
      </c>
      <c r="H45" s="2" t="b">
        <f t="shared" si="37"/>
        <v>1</v>
      </c>
      <c r="I45" s="2" t="b">
        <f t="shared" si="37"/>
        <v>1</v>
      </c>
      <c r="J45" s="2" t="b">
        <f t="shared" si="37"/>
        <v>1</v>
      </c>
      <c r="K45" s="2" t="b">
        <f t="shared" si="37"/>
        <v>1</v>
      </c>
    </row>
    <row r="46" spans="4:11" x14ac:dyDescent="0.25">
      <c r="D46" s="2" t="b">
        <f t="shared" ref="D46:K46" si="38">D32=D18</f>
        <v>1</v>
      </c>
      <c r="E46" s="2" t="b">
        <f t="shared" si="38"/>
        <v>1</v>
      </c>
      <c r="F46" s="2" t="b">
        <f t="shared" si="38"/>
        <v>1</v>
      </c>
      <c r="G46" s="2" t="b">
        <f t="shared" si="38"/>
        <v>1</v>
      </c>
      <c r="H46" s="2" t="b">
        <f t="shared" si="38"/>
        <v>1</v>
      </c>
      <c r="I46" s="2" t="b">
        <f t="shared" si="38"/>
        <v>1</v>
      </c>
      <c r="J46" s="2" t="b">
        <f t="shared" si="38"/>
        <v>1</v>
      </c>
      <c r="K46" s="2" t="b">
        <f t="shared" si="38"/>
        <v>1</v>
      </c>
    </row>
    <row r="47" spans="4:11" x14ac:dyDescent="0.25">
      <c r="D47" s="2" t="b">
        <f t="shared" ref="D47:K47" si="39">D33=D19</f>
        <v>1</v>
      </c>
      <c r="E47" s="2" t="b">
        <f t="shared" si="39"/>
        <v>1</v>
      </c>
      <c r="F47" s="2" t="b">
        <f t="shared" si="39"/>
        <v>1</v>
      </c>
      <c r="G47" s="2" t="b">
        <f t="shared" si="39"/>
        <v>1</v>
      </c>
      <c r="H47" s="2" t="b">
        <f t="shared" si="39"/>
        <v>1</v>
      </c>
      <c r="I47" s="2" t="b">
        <f t="shared" si="39"/>
        <v>1</v>
      </c>
      <c r="J47" s="2" t="b">
        <f t="shared" si="39"/>
        <v>1</v>
      </c>
      <c r="K47" s="2" t="b">
        <f t="shared" si="39"/>
        <v>1</v>
      </c>
    </row>
    <row r="48" spans="4:11" x14ac:dyDescent="0.25">
      <c r="D48" s="2" t="b">
        <f t="shared" ref="D48:K49" si="40">D34=D20</f>
        <v>1</v>
      </c>
      <c r="E48" s="2" t="b">
        <f t="shared" si="40"/>
        <v>1</v>
      </c>
      <c r="F48" s="2" t="b">
        <f t="shared" si="40"/>
        <v>1</v>
      </c>
      <c r="G48" s="2" t="b">
        <f t="shared" si="40"/>
        <v>1</v>
      </c>
      <c r="H48" s="2" t="b">
        <f t="shared" si="40"/>
        <v>1</v>
      </c>
      <c r="I48" s="2" t="b">
        <f t="shared" si="40"/>
        <v>1</v>
      </c>
      <c r="J48" s="2" t="b">
        <f t="shared" si="40"/>
        <v>1</v>
      </c>
      <c r="K48" s="2" t="b">
        <f t="shared" si="40"/>
        <v>1</v>
      </c>
    </row>
    <row r="49" spans="4:11" x14ac:dyDescent="0.25">
      <c r="D49" s="2" t="b">
        <f t="shared" si="40"/>
        <v>1</v>
      </c>
      <c r="E49" s="2" t="b">
        <f t="shared" si="40"/>
        <v>1</v>
      </c>
      <c r="F49" s="2" t="b">
        <f t="shared" si="40"/>
        <v>1</v>
      </c>
      <c r="G49" s="2" t="b">
        <f t="shared" si="40"/>
        <v>1</v>
      </c>
      <c r="H49" s="2" t="b">
        <f t="shared" si="40"/>
        <v>1</v>
      </c>
      <c r="I49" s="2" t="b">
        <f t="shared" si="40"/>
        <v>1</v>
      </c>
      <c r="J49" s="2" t="b">
        <f t="shared" si="40"/>
        <v>1</v>
      </c>
      <c r="K49" s="2" t="b">
        <f t="shared" si="40"/>
        <v>1</v>
      </c>
    </row>
  </sheetData>
  <pageMargins left="0.7" right="0.7" top="0.75" bottom="0.75" header="0.3" footer="0.3"/>
  <pageSetup paperSize="9"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AADC7BA972ED344AAB55DF5B3BF82320" ma:contentTypeVersion="2" ma:contentTypeDescription="Izveidot jaunu dokumentu." ma:contentTypeScope="" ma:versionID="0ac0b1dfbca8af933388fb203f946801">
  <xsd:schema xmlns:xsd="http://www.w3.org/2001/XMLSchema" xmlns:xs="http://www.w3.org/2001/XMLSchema" xmlns:p="http://schemas.microsoft.com/office/2006/metadata/properties" targetNamespace="http://schemas.microsoft.com/office/2006/metadata/properties" ma:root="true" ma:fieldsID="e4db33db44e48f8f107466a912c3a54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9187FFD-47B9-4A95-8F2D-D7F5E71D8D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9D9BB743-2B3A-43D8-87C3-5F1670A6C40A}">
  <ds:schemaRefs>
    <ds:schemaRef ds:uri="http://schemas.microsoft.com/sharepoint/v3/contenttype/forms"/>
  </ds:schemaRefs>
</ds:datastoreItem>
</file>

<file path=customXml/itemProps3.xml><?xml version="1.0" encoding="utf-8"?>
<ds:datastoreItem xmlns:ds="http://schemas.openxmlformats.org/officeDocument/2006/customXml" ds:itemID="{91D60C38-2F4C-4B3E-A0A9-D4A307D943C1}">
  <ds:schemaRefs>
    <ds:schemaRef ds:uri="http://schemas.microsoft.com/office/infopath/2007/PartnerControls"/>
    <ds:schemaRef ds:uri="http://www.w3.org/XML/1998/namespace"/>
    <ds:schemaRef ds:uri="http://purl.org/dc/terms/"/>
    <ds:schemaRef ds:uri="http://purl.org/dc/elements/1.1/"/>
    <ds:schemaRef ds:uri="http://purl.org/dc/dcmitype/"/>
    <ds:schemaRef ds:uri="http://schemas.microsoft.com/office/2006/documentManagement/type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DPP</vt:lpstr>
      <vt:lpstr>ministriju dalījums </vt:lpstr>
      <vt:lpstr>pa gadiem aktuālais</vt:lpstr>
      <vt:lpstr>DPP!Print_Area</vt:lpstr>
      <vt:lpstr>DPP!Print_Titles</vt:lpstr>
    </vt:vector>
  </TitlesOfParts>
  <Company>Finanšu ministrija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Boriss Kņigins</dc:creator>
  <cp:lastModifiedBy>Ieva Ziepniece</cp:lastModifiedBy>
  <cp:lastPrinted>2015-11-30T12:40:52Z</cp:lastPrinted>
  <dcterms:created xsi:type="dcterms:W3CDTF">2013-05-20T05:28:43Z</dcterms:created>
  <dcterms:modified xsi:type="dcterms:W3CDTF">2015-11-30T12:42:09Z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0x010100AADC7BA972ED344AAB55DF5B3BF82320</vt:lpwstr>
  </property>
</Properties>
</file>