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x\FUD\IEVIEŠANAS UZRAUDZĪBA\ZIŅOJUMI_MAKSĀJUMU PROGNOZES EK\VI cet.ziņoj.par ES fondu apguvi\1 - MK\2013.gads\24. - 01.03.2014\Precizets_pec_nosutisanas_AI_SI\Pielikumi\"/>
    </mc:Choice>
  </mc:AlternateContent>
  <bookViews>
    <workbookView xWindow="240" yWindow="105" windowWidth="20580" windowHeight="8070"/>
  </bookViews>
  <sheets>
    <sheet name="ĀSAM pa gadiem" sheetId="4" r:id="rId1"/>
  </sheets>
  <definedNames>
    <definedName name="_xlnm.Print_Area" localSheetId="0">'ĀSAM pa gadiem'!$A$2:$I$44</definedName>
    <definedName name="_xlnm.Print_Titles" localSheetId="0">'ĀSAM pa gadiem'!$8:$9</definedName>
  </definedNames>
  <calcPr calcId="152511"/>
</workbook>
</file>

<file path=xl/calcChain.xml><?xml version="1.0" encoding="utf-8"?>
<calcChain xmlns="http://schemas.openxmlformats.org/spreadsheetml/2006/main">
  <c r="G26" i="4" l="1"/>
  <c r="F26" i="4"/>
  <c r="F14" i="4" l="1"/>
  <c r="F12" i="4"/>
  <c r="F11" i="4"/>
  <c r="F37" i="4" l="1"/>
  <c r="H37" i="4"/>
  <c r="G37" i="4"/>
</calcChain>
</file>

<file path=xl/sharedStrings.xml><?xml version="1.0" encoding="utf-8"?>
<sst xmlns="http://schemas.openxmlformats.org/spreadsheetml/2006/main" count="158" uniqueCount="112">
  <si>
    <t>Atbildīgā ministrija</t>
  </si>
  <si>
    <t>2014.-2020. perioda informācija</t>
  </si>
  <si>
    <t>VI viedoklis</t>
  </si>
  <si>
    <t>SAM Nr.</t>
  </si>
  <si>
    <t>SAM</t>
  </si>
  <si>
    <t>IZM</t>
  </si>
  <si>
    <t>EM</t>
  </si>
  <si>
    <t>4.2.1.</t>
  </si>
  <si>
    <t>VARAM</t>
  </si>
  <si>
    <t>SM</t>
  </si>
  <si>
    <t>6.3.1.</t>
  </si>
  <si>
    <t>LM</t>
  </si>
  <si>
    <t>VeM</t>
  </si>
  <si>
    <t>FM priekšlikums piešķirumam 2014.gadā, EUR</t>
  </si>
  <si>
    <t>1.1.1.</t>
  </si>
  <si>
    <t xml:space="preserve">LM </t>
  </si>
  <si>
    <t xml:space="preserve">KM </t>
  </si>
  <si>
    <t xml:space="preserve">7.5.3. </t>
  </si>
  <si>
    <t>8.1.3.</t>
  </si>
  <si>
    <t>Modernizēt profesionālās izglītības iestādes, nodrošinot mācību vides atbilstību tautsaimniecības nozaru attīstībai un uzlabojot profesionālās izglītības pieejamību</t>
  </si>
  <si>
    <t>E M</t>
  </si>
  <si>
    <t>1.2.2.</t>
  </si>
  <si>
    <t xml:space="preserve">Veicināt energoefektivitātes paaugstināšanu valsts un dzīvojamās ēkās (SAM atlases kārta – energoefektivitātes pasākumi dzīvojamās ēkās) </t>
  </si>
  <si>
    <t xml:space="preserve">3.1.1. </t>
  </si>
  <si>
    <t>Sekmēt finansējuma pieejamību komercdarbības attīstībai komersantiem dažādās attīstības stadijās un veicināt jaunu komersantu veidošanos (SAM atlases kārta – biznesa (reģionālie) inkubatori)</t>
  </si>
  <si>
    <t>2014.gada IV ceturksnis (iepirkumu izsludināšana tehnoloģiju inkubatoru atlasei), 2015.gada IV.cet.- tehnoloģiju inkubatoru pakalpojumu sniegšanai</t>
  </si>
  <si>
    <t>2014.gada III ceturksnis (iepirkumu izsludināšana biznesas inkubatoru atlasei), 2015.gada II.cet.- biznesa inkubatoru pakalpojumu sniegšanai</t>
  </si>
  <si>
    <t>7.1.1.</t>
  </si>
  <si>
    <t>Paaugstināt bezdarbnieku kvalifikāciju un prasmes atbilstoši darba tirgus pieprasījumam</t>
  </si>
  <si>
    <t>7.1.2.</t>
  </si>
  <si>
    <t>7.3.1.</t>
  </si>
  <si>
    <t>7.4.1.</t>
  </si>
  <si>
    <t>Palielināt nelabvēlīgākā situācijā esošu bezdarbnieku iekļaušanu darba tirgū, kā arī diskriminācijas riskiem pakļauto iedzīvotāju integrāciju sabiedrībā un darba tirgū</t>
  </si>
  <si>
    <t>7.5.1.</t>
  </si>
  <si>
    <t>7.5.2.</t>
  </si>
  <si>
    <t>Paaugstināt sociālo dienestu darba efektivitāti un darbinieku profesionalitāti</t>
  </si>
  <si>
    <t>2014.gada IV cet</t>
  </si>
  <si>
    <t>2014.gada I cet</t>
  </si>
  <si>
    <t>2014.gada II cet</t>
  </si>
  <si>
    <t>2014.gada III cet</t>
  </si>
  <si>
    <t>2015.gada I cet</t>
  </si>
  <si>
    <t>5.6.1.</t>
  </si>
  <si>
    <t xml:space="preserve">3.3.2. </t>
  </si>
  <si>
    <t>4.2.2.</t>
  </si>
  <si>
    <t>Atbilstoši pašvaldības integrētajām attīstības programmām sekmēt energoefektivitātes paaugstināšanu pašvaldību ēkās</t>
  </si>
  <si>
    <t>5.6.2.</t>
  </si>
  <si>
    <t>Teritoriju revitalizācija, reģenerējot degradētās teritorijas atbilstoši pašvaldību integrētajām attīstības programmām</t>
  </si>
  <si>
    <t>SAM finansējums kopā, EUR</t>
  </si>
  <si>
    <t xml:space="preserve">Statuss </t>
  </si>
  <si>
    <t>Izstrādē</t>
  </si>
  <si>
    <t xml:space="preserve">Netiek izstrādāts </t>
  </si>
  <si>
    <t xml:space="preserve">VARAM atsauca SAM ātrāku ieviešanu </t>
  </si>
  <si>
    <t>Atbalstīts</t>
  </si>
  <si>
    <t>Veicināt inovatīvu un tehnoloģiski intensīvu komersantu attīstību (SAM atlases kārta – tehnoloģiju inkubatori)</t>
  </si>
  <si>
    <t xml:space="preserve">5.2.1. </t>
  </si>
  <si>
    <t>6.1.5.</t>
  </si>
  <si>
    <t>Ministrijas priekšlikums piešķirumam 2014.gadā, EUR</t>
  </si>
  <si>
    <t>Palielināt privāto investīciju apjomu nacionālas un reģionālas nozīmes centros, veicot ieguldījumus uzņēmējdarbībai nozīmīgā infrastruktūrā atbilstoši pašvaldības integrētajām attīstības programmām</t>
  </si>
  <si>
    <t>Palielināt dažāda veida atkritumu atkārtotu izmantošanu, pārstrādi un reģenerāciju (SAM atlases kārta - Depozīta sistēma dzēriena iepakojumam)</t>
  </si>
  <si>
    <t>Veicināt pilsētas revitalizāciju, vides kvalitātes uzlabošanos un investīciju piesaistīšanu, veicot ilgtspējīgus ieguldījumus nacionālas nozīmes sabiedriskos objektos un multifunkcionālā sabiedriskā infrastruktūrā</t>
  </si>
  <si>
    <t>Valsts galveno autoceļu segu pārbūve, nestspējas palielināšana</t>
  </si>
  <si>
    <t>Palielināt reģionālo mobilitāti, uzlabojot valsts reģionālo autoceļu kvalitāti</t>
  </si>
  <si>
    <t xml:space="preserve">7.2.1.
</t>
  </si>
  <si>
    <t>Izveidot Darba tirgus apsteidzošo pārkārtojumu sistēmu, nodrošinot tās sasaisti ar Nodarbinātības barometru (SAM atlases kārta - Darba tirgus prognozēšanas un uzraudzības sistēmas attīstība un pasākumi starptautiskās darbaspēka mobilitātes uzlabošanai)</t>
  </si>
  <si>
    <t>Uzlabot darba drošību, īpaši, bīstamo nozaru uzņēmumos (SAM atlases kārta - Uzlabot darba vietu kvalitāti un veicināt reģistrēto nodarbinātību)</t>
  </si>
  <si>
    <t>Palielināt kvalitatīvu institucionālai aprūpei alternatīvu sociālo pakalpojumu dzīvesvietā un ģimeniskai videi pietuvinātu pakalpojumu pieejamību personām ar invaliditāti un bērniem (SAM atlases kārta - Deinstitucionalizācija”, trešā kārta „Samazināt bērna pamešanas novārtā un neatbilstošas aprūpes risku)</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</si>
  <si>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</si>
  <si>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 xml:space="preserve">Palielināt nodarbinātībā, izglītībā vai apmācībās neiesaistītu jauniešu nodarbinātību un izglītības ieguvi Jauniešu garantijas ietvaros (SAM 1.kartu „Aktīvās darba tirgus politikas pasākumu īstenošana jauniešu bezdarbnieku nodarbinātības veicināšanai” un 2.kārta „Sākotnējās profesionālās izglītības programmu īstenošana garantijas jauniešiem sistēmas ietvaros”) </t>
  </si>
  <si>
    <t>Palielināt Latvijas zinātnisko institūciju spēju piesaistīt ārējo finansējumu, ieguldot cilvēkresursos un infrastruktūrā (SAM atlases kārta - Individuālie granti jaunajiem zinātniekiem pēcdoktorantūras pētījumiem)</t>
  </si>
  <si>
    <r>
      <rPr>
        <b/>
        <sz val="11"/>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 Saskaņoti par kritērijiem un SAM ieviešanas nosacījumiem izteiktie iebildumi</t>
    </r>
  </si>
  <si>
    <r>
      <rPr>
        <b/>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 un atbilstoši ieviešanas grafikām SAM ieviešanas Ministru kabineta noteikumu izstrāde ir plānota 2014.gada IV ceturksnī</t>
    </r>
  </si>
  <si>
    <r>
      <rPr>
        <b/>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 un atbilstoši ieviešanas grafikam SAM ieviešanas MK noteikumu izstrāde ir plānota 2014.gada IV ceturksnī</t>
    </r>
  </si>
  <si>
    <r>
      <rPr>
        <b/>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 un atbilstoši ieviešanas grafikam SAM ieviešanas Ministru kabineta noteikumu izstrāde ir plānota 2014.gada IV ceturksnī</t>
    </r>
  </si>
  <si>
    <r>
      <rPr>
        <b/>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 un atbilstoši ieviešanas grafikām SAM ieviešanas Ministru kaboineta noteikumu izstrāde ir plānota 2014.gada IV ceturksnī</t>
    </r>
  </si>
  <si>
    <t>Izstrādē (kritērijus plānots apstiprināt Uzraudzības komitējas 2014.gada 28.marta sēdē)</t>
  </si>
  <si>
    <r>
      <rPr>
        <b/>
        <sz val="11"/>
        <color rgb="FFFF0000"/>
        <rFont val="Calibri"/>
        <family val="2"/>
        <charset val="186"/>
        <scheme val="minor"/>
      </rPr>
      <t>Nav atbalstāms</t>
    </r>
    <r>
      <rPr>
        <sz val="11"/>
        <rFont val="Calibri"/>
        <family val="2"/>
        <charset val="186"/>
        <scheme val="minor"/>
      </rPr>
      <t>, jo finansējums 2014.gadā nav nepieciešams un grafiks neliecina par nepieciešamību apstiprināt kā ātrāk uzsākamo
Īstenošanas nosacījumi:
• Darbības programmas "Izaugsme un nodarbinātība" apstiprināšana 
• Sasaiste ar Viedās specializācijas stratēģiju 
• Apstiprinājums Latvijas pētniecības un inovāciju stratēģiskā padomē</t>
    </r>
  </si>
  <si>
    <r>
      <rPr>
        <b/>
        <sz val="11"/>
        <color rgb="FFFF0000"/>
        <rFont val="Calibri"/>
        <family val="2"/>
        <charset val="186"/>
        <scheme val="minor"/>
      </rPr>
      <t>Nav atbalstāms:</t>
    </r>
    <r>
      <rPr>
        <sz val="11"/>
        <rFont val="Calibri"/>
        <family val="2"/>
        <charset val="186"/>
        <scheme val="minor"/>
      </rPr>
      <t xml:space="preserve">
• Prioritāri nepieciešams nodrošināt  2007.-2013.g. plānošanas perioda  pasākumu ieviešanu un N+2 principa izpildi Darbības programmas "Uzņēmējdarbība un inovāciijas" ietvaros 
• Nepieciešams Darbības programmas "Izaugsme un nodarbinātība" apstiprinājums un teritoriālā analīze</t>
    </r>
  </si>
  <si>
    <t>Pieteikts pēc Ministru kabineta 2014.gada 11.februāra sēdes</t>
  </si>
  <si>
    <t>Pieteikts pēc Ministru kabineta 2014.gada 11.februāra  sēdes</t>
  </si>
  <si>
    <t>Ministru kabineta Informatīvais ziņojums ir saskaņošanas procesā (VSS)</t>
  </si>
  <si>
    <t xml:space="preserve">Informatīvais ziņojums apstiprināts Ministru kabineta 2013.gada 17.decembra sēdē </t>
  </si>
  <si>
    <t>Ministru kabineta informatīvais ziņojums ir saskaņošanas procesā</t>
  </si>
  <si>
    <t>Pieteikts pēc Ministru kabineta 2014.gada  11.februāra sēdes
Izstrādē (kritērijus plānots apstiprināt Uzraudzības komitējas 2014.gada 28.marta sēdē)</t>
  </si>
  <si>
    <t xml:space="preserve">Pieteikts pēc Ministru kabineta  2014.gada  11.februāra  sēdes </t>
  </si>
  <si>
    <t>Pieteikts pēc Ministru kabineta 2014.gada  11.februāra  sēdes
Izstrādē (kritērijus plānots apstiprināt Uzraudzības komitējas 2014.gada 28.marta sēdē)</t>
  </si>
  <si>
    <t>2013.gadā apstiprinātie ātrāk uzsākamie SAM</t>
  </si>
  <si>
    <t>SAM, kuru ātrāku uzsākšanu atbildīgā ministrija atsauc</t>
  </si>
  <si>
    <t>Uzsākšanas ceturksnis</t>
  </si>
  <si>
    <t>Specifiskais atbalsta mērķis, kurā projektu iesniegumu atlasi nepieciešams uzsākt 2014.gadā pirms normatīvās bāzes apstiprināšanas</t>
  </si>
  <si>
    <r>
      <rPr>
        <b/>
        <sz val="11"/>
        <rFont val="Calibri"/>
        <family val="2"/>
        <charset val="186"/>
        <scheme val="minor"/>
      </rPr>
      <t>Konceptuāli atbalstāms</t>
    </r>
    <r>
      <rPr>
        <sz val="11"/>
        <rFont val="Calibri"/>
        <family val="2"/>
        <charset val="186"/>
        <scheme val="minor"/>
      </rPr>
      <t xml:space="preserve">
Īstenošanas nosacījumi:
•Darbības programmas "Izaugsme un nodarbinātība" apstiprināšana 
• Apstiprinājums Konsultatīvajā padomē valsts atbalsta programmu koordinācijai un pilnveidošanai
• Uzraudzības komitejas un Ministru kabineta finanšu instrumenta apstiprinājums</t>
    </r>
  </si>
  <si>
    <t>Pēc 2014.gada 11.februāra MK lēmuma pieteiktie ātrāk uzsākamie SAM</t>
  </si>
  <si>
    <t xml:space="preserve">5.pielikums
"Informatīvajam ziņojumam par Eiropas Savienības struktūrfondu un Kohēzijas fonda, Eiropas Ekonomikas zonas finanšu instrumenta, Norvēģijas finanšu instrumenta un Latvijas–Šveices sadarbības programmas apguvi līdz 2013.gada 31.decembrim"     </t>
  </si>
  <si>
    <t>6.1.3.</t>
  </si>
  <si>
    <t>6.1.2.</t>
  </si>
  <si>
    <t>4.5.1.</t>
  </si>
  <si>
    <t>Attīstīt videi draudzīga sabiedriskā transporta infrastruktūru</t>
  </si>
  <si>
    <t>Veicināt drošību un vides prasību ievērošanu starptautiskajā lidotā Rīga</t>
  </si>
  <si>
    <t>Nodrošināt nepieciešamo infrastruktūru uz Rīgas maģistrālajiem pārvadiem un novērst maģistrālo ielu fragmentāro raksturu</t>
  </si>
  <si>
    <r>
      <rPr>
        <b/>
        <sz val="11"/>
        <color rgb="FFFF0000"/>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 Kopējie SAM ieviešanas nosacījumi
• Pašvaldības attīstības plāns ar attiecīgajiem revitalizācijas pasākumiem
• Revitalizācijas projekti</t>
    </r>
  </si>
  <si>
    <r>
      <rPr>
        <b/>
        <sz val="11"/>
        <color rgb="FFFF0000"/>
        <rFont val="Calibri"/>
        <family val="2"/>
        <charset val="186"/>
        <scheme val="minor"/>
      </rPr>
      <t xml:space="preserve">Konceptuāli atbalstāms, </t>
    </r>
    <r>
      <rPr>
        <sz val="11"/>
        <color theme="1"/>
        <rFont val="Calibri"/>
        <family val="2"/>
        <charset val="186"/>
        <scheme val="minor"/>
      </rPr>
      <t>taču nav nepieciešams izvirzīt kā ātrāk uzsākamus SAM, jo finansējums 2014.gadā nav nepieciešams un pirms MK noteikumu izstrādāšanas, jānodrošina atbilstība ERAF regulā noteiktajam mehānismam, veicot ieguldījumus pilsētvides attīstībā, kā arī nepieciešams veikt teritoriālo analīzi un kartējumu, izstrādāt teritoriālo investīciju ieviešanas konceptu un izstrādāt teritoriju attīstības plānus.</t>
    </r>
    <r>
      <rPr>
        <sz val="11"/>
        <rFont val="Calibri"/>
        <family val="2"/>
        <charset val="186"/>
        <scheme val="minor"/>
      </rPr>
      <t xml:space="preserve">
</t>
    </r>
  </si>
  <si>
    <r>
      <rPr>
        <b/>
        <sz val="11"/>
        <color rgb="FFFF0000"/>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 Atbilstība Valsts autoceļu sakārtošanas programmai 2014.-2020.gadam</t>
    </r>
  </si>
  <si>
    <r>
      <rPr>
        <b/>
        <sz val="11"/>
        <color rgb="FFFF0000"/>
        <rFont val="Calibri"/>
        <family val="2"/>
        <charset val="186"/>
        <scheme val="minor"/>
      </rPr>
      <t>Konceptuāli atbalstāms</t>
    </r>
    <r>
      <rPr>
        <sz val="11"/>
        <rFont val="Calibri"/>
        <family val="2"/>
        <charset val="186"/>
        <scheme val="minor"/>
      </rPr>
      <t xml:space="preserve">
Īstenošanas nosacījumi:
• Atbilstība Valsts autoceļu sakārtošanas programmai 2014.-2020.gadam</t>
    </r>
  </si>
  <si>
    <r>
      <rPr>
        <b/>
        <sz val="11"/>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•IZM izstrādājusi kartējumu un kritērijus par infrastruktūras ieguldījumiem 2014-2020.gadā 
• Izpildīti 2014.gada 11.februāra Ministru kabineta protokola Nr.8 29.</t>
    </r>
    <r>
      <rPr>
        <sz val="11"/>
        <rFont val="Calibri"/>
        <family val="2"/>
        <charset val="186"/>
      </rPr>
      <t>§ uzdevumi; jānodrošina atbilstība ERAF regulā noteiktajam mehānismam, veicot ieguldījumus pilsētvides attīstībā</t>
    </r>
  </si>
  <si>
    <r>
      <rPr>
        <b/>
        <sz val="11"/>
        <color rgb="FFFF0000"/>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 Tikai pēc Eiropas Komisijas saskaņojuma. </t>
    </r>
    <r>
      <rPr>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t>
    </r>
  </si>
  <si>
    <r>
      <rPr>
        <b/>
        <sz val="11"/>
        <color rgb="FFFF0000"/>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 Tikai pēc Eiropas Komisijas saskaņojuma
• Jāsaskaņo valsts atbalsta paziņojums.  </t>
    </r>
    <r>
      <rPr>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t>
    </r>
  </si>
  <si>
    <r>
      <rPr>
        <b/>
        <sz val="11"/>
        <color rgb="FFFF0000"/>
        <rFont val="Calibri"/>
        <family val="2"/>
        <charset val="186"/>
        <scheme val="minor"/>
      </rPr>
      <t>Konceptuāli atbalstāms</t>
    </r>
    <r>
      <rPr>
        <b/>
        <sz val="11"/>
        <rFont val="Calibri"/>
        <family val="2"/>
        <charset val="186"/>
        <scheme val="minor"/>
      </rPr>
      <t>, tomēr jāņem vērā ES fondu ieviešanas progress 2007.-2013. gada plānošanas peirodā.</t>
    </r>
    <r>
      <rPr>
        <sz val="11"/>
        <rFont val="Calibri"/>
        <family val="2"/>
        <charset val="186"/>
        <scheme val="minor"/>
      </rPr>
      <t xml:space="preserve">
Īstenošanas nosacījumi:
• Darbības programmas "Izaugsme un nodarbinātība" apstiprināšana 
• Tikai pēc Eiropas Komisijas saskaņojuma. </t>
    </r>
    <r>
      <rPr>
        <sz val="11"/>
        <color rgb="FFFF0000"/>
        <rFont val="Calibri"/>
        <family val="2"/>
        <charset val="186"/>
        <scheme val="minor"/>
      </rPr>
      <t>Nav nepieciešams izvirzīt</t>
    </r>
    <r>
      <rPr>
        <sz val="11"/>
        <rFont val="Calibri"/>
        <family val="2"/>
        <charset val="186"/>
        <scheme val="minor"/>
      </rPr>
      <t xml:space="preserve"> kā ātrāk uzsākamus SAM, jo finansējums 2014.gadā nav nepieciešams</t>
    </r>
  </si>
  <si>
    <r>
      <rPr>
        <b/>
        <sz val="11"/>
        <color rgb="FFFF0000"/>
        <rFont val="Calibri"/>
        <family val="2"/>
        <charset val="186"/>
        <scheme val="minor"/>
      </rPr>
      <t>Konceptuāli atbalstāms</t>
    </r>
    <r>
      <rPr>
        <sz val="11"/>
        <rFont val="Calibri"/>
        <family val="2"/>
        <charset val="186"/>
        <scheme val="minor"/>
      </rPr>
      <t xml:space="preserve">
Īstenošanas nosacījumi:
• Darbības programmas "Izaugsme un nodarbinātība" apstiprināšana
• Skaidrība ar 2007.-2013.g. plānošanas perioda Darbības programmas "Uzņēmējdarbība un inovāciijas" apguvi
• Sasaiste ar Viedās specializācijas stratēģiju
• Apstiprinājums Latvijas pētniecības un inovāciju stratēģiskā padomē</t>
    </r>
  </si>
  <si>
    <t>Finanšu ministrs</t>
  </si>
  <si>
    <t>A.Vilks</t>
  </si>
  <si>
    <t>28.02.2014.</t>
  </si>
  <si>
    <t>A.Šluburs</t>
  </si>
  <si>
    <t>67083964; Arturs.Sluburs@fm.gov.lv</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</si>
</sst>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Times New Roman"/>
      <family val="2"/>
      <charset val="186"/>
    </font>
    <font>
      <sz val="11"/>
      <color theme="1"/>
      <name val="Calibri"/>
      <family val="2"/>
      <charset val="186"/>
      <scheme val="minor"/>
    </font>
    <font>
      <sz val="12"/>
      <color theme="1"/>
      <name val="Times New Roman"/>
      <family val="2"/>
      <charset val="186"/>
    </font>
    <font>
      <sz val="10"/>
      <name val="Arial"/>
      <family val="2"/>
      <charset val="186"/>
    </font>
    <font>
      <sz val="10"/>
      <name val="Helv"/>
    </font>
    <font>
      <sz val="10"/>
      <name val="Arial"/>
      <family val="2"/>
      <charset val="186"/>
    </font>
    <font>
      <sz val="11"/>
      <color theme="1"/>
      <name val="Calibri"/>
      <family val="2"/>
      <charset val="186"/>
      <scheme val="minor"/>
    </font>
    <font>
      <sz val="11"/>
      <name val="Arial"/>
      <family val="2"/>
      <charset val="186"/>
    </font>
    <font>
      <b/>
      <i/>
      <sz val="11"/>
      <name val="Calibri"/>
      <family val="2"/>
      <charset val="186"/>
      <scheme val="minor"/>
    </font>
    <font>
      <sz val="11"/>
      <color theme="1"/>
      <name val="Times New Roman"/>
      <family val="2"/>
      <charset val="186"/>
    </font>
    <font>
      <sz val="11"/>
      <name val="Calibri"/>
      <family val="2"/>
      <charset val="186"/>
      <scheme val="minor"/>
    </font>
    <font>
      <b/>
      <sz val="11"/>
      <name val="Calibri"/>
      <family val="2"/>
      <charset val="186"/>
      <scheme val="minor"/>
    </font>
    <font>
      <b/>
      <sz val="11"/>
      <color rgb="FFFF0000"/>
      <name val="Calibri"/>
      <family val="2"/>
      <charset val="186"/>
      <scheme val="minor"/>
    </font>
    <font>
      <sz val="11"/>
      <name val="Calibri"/>
      <family val="2"/>
      <charset val="186"/>
    </font>
    <font>
      <b/>
      <sz val="11"/>
      <name val="Times New Roman"/>
      <family val="1"/>
      <charset val="186"/>
    </font>
    <font>
      <b/>
      <sz val="14"/>
      <name val="Calibri"/>
      <family val="2"/>
      <charset val="186"/>
      <scheme val="minor"/>
    </font>
    <font>
      <sz val="11"/>
      <color rgb="FFFF0000"/>
      <name val="Calibri"/>
      <family val="2"/>
      <charset val="186"/>
      <scheme val="minor"/>
    </font>
    <font>
      <sz val="24"/>
      <color theme="1"/>
      <name val="Times New Roman"/>
      <family val="2"/>
      <charset val="186"/>
    </font>
    <font>
      <sz val="11"/>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6" fillId="0" borderId="0"/>
    <xf numFmtId="0" fontId="2" fillId="0" borderId="0"/>
    <xf numFmtId="0" fontId="4" fillId="0" borderId="0"/>
    <xf numFmtId="9" fontId="5" fillId="0" borderId="0" applyFont="0" applyFill="0" applyBorder="0" applyAlignment="0" applyProtection="0"/>
  </cellStyleXfs>
  <cellXfs count="79">
    <xf numFmtId="0" fontId="0" fillId="0" borderId="0" xfId="0"/>
    <xf numFmtId="0" fontId="7" fillId="0" borderId="0" xfId="1" applyFont="1"/>
    <xf numFmtId="0" fontId="8" fillId="0" borderId="0" xfId="1" applyFont="1"/>
    <xf numFmtId="0" fontId="9" fillId="0" borderId="0" xfId="0" applyFont="1"/>
    <xf numFmtId="0" fontId="8" fillId="2" borderId="1"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wrapText="1"/>
    </xf>
    <xf numFmtId="3" fontId="10" fillId="0" borderId="1" xfId="4" applyNumberFormat="1" applyFont="1" applyFill="1" applyBorder="1" applyAlignment="1">
      <alignment vertical="center" wrapText="1"/>
    </xf>
    <xf numFmtId="3" fontId="10" fillId="0" borderId="1" xfId="4" applyNumberFormat="1" applyFont="1" applyFill="1" applyBorder="1" applyAlignment="1">
      <alignment horizontal="left" vertical="center" wrapText="1"/>
    </xf>
    <xf numFmtId="3" fontId="10" fillId="0" borderId="1" xfId="1" applyNumberFormat="1" applyFont="1" applyFill="1" applyBorder="1" applyAlignment="1">
      <alignment horizontal="right" vertical="center"/>
    </xf>
    <xf numFmtId="3" fontId="10" fillId="0" borderId="1" xfId="1" applyNumberFormat="1" applyFont="1" applyFill="1" applyBorder="1" applyAlignment="1">
      <alignment horizontal="left" vertical="center" wrapText="1"/>
    </xf>
    <xf numFmtId="0" fontId="7" fillId="0" borderId="0" xfId="1" applyFont="1" applyFill="1"/>
    <xf numFmtId="0" fontId="9" fillId="0" borderId="0" xfId="0" applyFont="1" applyFill="1"/>
    <xf numFmtId="0" fontId="10" fillId="4" borderId="1" xfId="1" applyFont="1" applyFill="1" applyBorder="1" applyAlignment="1">
      <alignment horizontal="center" vertical="center"/>
    </xf>
    <xf numFmtId="0" fontId="10" fillId="4" borderId="1" xfId="1" applyFont="1" applyFill="1" applyBorder="1" applyAlignment="1">
      <alignment horizontal="center" vertical="center" wrapText="1"/>
    </xf>
    <xf numFmtId="3" fontId="10" fillId="4" borderId="1" xfId="4" applyNumberFormat="1" applyFont="1" applyFill="1" applyBorder="1" applyAlignment="1">
      <alignment vertical="center" wrapText="1"/>
    </xf>
    <xf numFmtId="3" fontId="10" fillId="4" borderId="1" xfId="1" applyNumberFormat="1" applyFont="1" applyFill="1" applyBorder="1" applyAlignment="1">
      <alignment horizontal="right" vertical="center"/>
    </xf>
    <xf numFmtId="3" fontId="10" fillId="4" borderId="1" xfId="1" applyNumberFormat="1" applyFont="1" applyFill="1" applyBorder="1" applyAlignment="1">
      <alignment horizontal="left"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3" fontId="10" fillId="0" borderId="1" xfId="1" applyNumberFormat="1" applyFont="1" applyBorder="1" applyAlignment="1">
      <alignment horizontal="right" vertical="center"/>
    </xf>
    <xf numFmtId="3" fontId="10" fillId="5" borderId="1" xfId="1" applyNumberFormat="1" applyFont="1" applyFill="1" applyBorder="1" applyAlignment="1">
      <alignment horizontal="right" vertical="center"/>
    </xf>
    <xf numFmtId="0" fontId="10" fillId="0" borderId="0" xfId="1" applyFont="1"/>
    <xf numFmtId="0" fontId="10" fillId="5" borderId="1" xfId="1" applyFont="1" applyFill="1" applyBorder="1" applyAlignment="1">
      <alignment horizontal="center" vertical="center"/>
    </xf>
    <xf numFmtId="0" fontId="10" fillId="5" borderId="1" xfId="1" applyFont="1" applyFill="1" applyBorder="1" applyAlignment="1">
      <alignment horizontal="center" vertical="center" wrapText="1"/>
    </xf>
    <xf numFmtId="3" fontId="10" fillId="5" borderId="1" xfId="4" applyNumberFormat="1" applyFont="1" applyFill="1" applyBorder="1" applyAlignment="1">
      <alignment horizontal="left" vertical="center" wrapText="1"/>
    </xf>
    <xf numFmtId="3" fontId="10" fillId="5" borderId="1" xfId="1" applyNumberFormat="1" applyFont="1" applyFill="1" applyBorder="1" applyAlignment="1">
      <alignment horizontal="left" vertical="center" wrapText="1"/>
    </xf>
    <xf numFmtId="3" fontId="10" fillId="0" borderId="1" xfId="4" applyNumberFormat="1" applyFont="1" applyFill="1" applyBorder="1" applyAlignment="1">
      <alignment horizontal="center" vertical="center" wrapText="1"/>
    </xf>
    <xf numFmtId="3" fontId="10" fillId="0" borderId="1" xfId="4" applyNumberFormat="1" applyFont="1" applyFill="1" applyBorder="1" applyAlignment="1">
      <alignment horizontal="right" vertical="center" wrapText="1"/>
    </xf>
    <xf numFmtId="3" fontId="10" fillId="0" borderId="1" xfId="1" applyNumberFormat="1" applyFont="1" applyBorder="1" applyAlignment="1">
      <alignment horizontal="left" vertical="center" wrapText="1"/>
    </xf>
    <xf numFmtId="0" fontId="10" fillId="0" borderId="1" xfId="1" applyFont="1" applyBorder="1" applyAlignment="1">
      <alignment horizontal="left" vertical="center" wrapText="1"/>
    </xf>
    <xf numFmtId="0" fontId="10" fillId="4" borderId="1" xfId="1" applyFont="1" applyFill="1" applyBorder="1" applyAlignment="1">
      <alignment horizontal="left" vertical="center" wrapText="1"/>
    </xf>
    <xf numFmtId="0" fontId="10" fillId="4" borderId="3" xfId="1" applyFont="1" applyFill="1" applyBorder="1" applyAlignment="1">
      <alignment horizontal="left" vertical="center" wrapText="1"/>
    </xf>
    <xf numFmtId="3" fontId="10" fillId="4" borderId="3" xfId="1" applyNumberFormat="1" applyFont="1" applyFill="1" applyBorder="1" applyAlignment="1">
      <alignment horizontal="left" vertical="center" wrapText="1"/>
    </xf>
    <xf numFmtId="3" fontId="10" fillId="4" borderId="1" xfId="4" applyNumberFormat="1" applyFont="1" applyFill="1" applyBorder="1" applyAlignment="1">
      <alignment horizontal="left" vertical="center" wrapText="1"/>
    </xf>
    <xf numFmtId="3" fontId="7" fillId="0" borderId="1" xfId="1" applyNumberFormat="1" applyFont="1" applyBorder="1" applyAlignment="1">
      <alignment horizontal="right" vertical="center"/>
    </xf>
    <xf numFmtId="3" fontId="10" fillId="0" borderId="2" xfId="1" applyNumberFormat="1" applyFont="1" applyBorder="1" applyAlignment="1">
      <alignment horizontal="right" vertical="center"/>
    </xf>
    <xf numFmtId="3" fontId="10" fillId="0" borderId="0" xfId="1" applyNumberFormat="1" applyFont="1" applyBorder="1"/>
    <xf numFmtId="3" fontId="9" fillId="0" borderId="0" xfId="0" applyNumberFormat="1" applyFont="1"/>
    <xf numFmtId="0" fontId="7" fillId="0" borderId="0" xfId="1" applyFont="1" applyAlignment="1">
      <alignment horizontal="center"/>
    </xf>
    <xf numFmtId="0" fontId="8" fillId="0" borderId="0" xfId="1" applyFont="1" applyAlignment="1">
      <alignment horizontal="center"/>
    </xf>
    <xf numFmtId="0" fontId="10" fillId="0" borderId="0" xfId="1" applyFont="1" applyFill="1"/>
    <xf numFmtId="3" fontId="10" fillId="0" borderId="0" xfId="1" applyNumberFormat="1" applyFont="1" applyFill="1"/>
    <xf numFmtId="3" fontId="10" fillId="0" borderId="0" xfId="1" applyNumberFormat="1" applyFont="1" applyFill="1" applyBorder="1" applyAlignment="1">
      <alignment horizontal="center" vertical="center"/>
    </xf>
    <xf numFmtId="3" fontId="10" fillId="0" borderId="0" xfId="1" applyNumberFormat="1" applyFont="1" applyFill="1" applyBorder="1" applyAlignment="1">
      <alignment horizontal="center"/>
    </xf>
    <xf numFmtId="3" fontId="10" fillId="0" borderId="0" xfId="1" applyNumberFormat="1" applyFont="1" applyFill="1" applyAlignment="1">
      <alignment horizontal="center" vertical="center"/>
    </xf>
    <xf numFmtId="0" fontId="8" fillId="0" borderId="0" xfId="1" applyFont="1" applyAlignment="1"/>
    <xf numFmtId="0" fontId="6" fillId="4" borderId="1" xfId="1" applyFont="1" applyFill="1" applyBorder="1" applyAlignment="1">
      <alignment horizontal="center" vertical="center"/>
    </xf>
    <xf numFmtId="0" fontId="6" fillId="4" borderId="1" xfId="1" applyFont="1" applyFill="1" applyBorder="1" applyAlignment="1">
      <alignment horizontal="center" vertical="center" wrapText="1"/>
    </xf>
    <xf numFmtId="14" fontId="6" fillId="4" borderId="1" xfId="1" applyNumberFormat="1" applyFont="1" applyFill="1" applyBorder="1" applyAlignment="1">
      <alignment horizontal="center" vertical="center"/>
    </xf>
    <xf numFmtId="0" fontId="7" fillId="0" borderId="1" xfId="1" applyFont="1" applyBorder="1" applyAlignment="1">
      <alignment horizontal="left"/>
    </xf>
    <xf numFmtId="0" fontId="7" fillId="3" borderId="1" xfId="1" applyFont="1" applyFill="1" applyBorder="1" applyAlignment="1">
      <alignment horizontal="left"/>
    </xf>
    <xf numFmtId="0" fontId="7" fillId="4" borderId="1" xfId="1" applyFont="1" applyFill="1" applyBorder="1" applyAlignment="1">
      <alignment horizontal="left"/>
    </xf>
    <xf numFmtId="0" fontId="8" fillId="2" borderId="5" xfId="1" applyFont="1" applyFill="1" applyBorder="1" applyAlignment="1">
      <alignment horizontal="center"/>
    </xf>
    <xf numFmtId="0" fontId="8" fillId="2" borderId="6" xfId="1" applyFont="1" applyFill="1" applyBorder="1" applyAlignment="1">
      <alignment horizontal="center"/>
    </xf>
    <xf numFmtId="3" fontId="10" fillId="0" borderId="3" xfId="1" applyNumberFormat="1" applyFont="1" applyBorder="1" applyAlignment="1">
      <alignment horizontal="left" vertical="center" wrapText="1"/>
    </xf>
    <xf numFmtId="3" fontId="10" fillId="0" borderId="4" xfId="1" applyNumberFormat="1" applyFont="1" applyBorder="1" applyAlignment="1">
      <alignment horizontal="left" vertical="center" wrapText="1"/>
    </xf>
    <xf numFmtId="3" fontId="10" fillId="0" borderId="2" xfId="1" applyNumberFormat="1" applyFont="1" applyBorder="1" applyAlignment="1">
      <alignment horizontal="left" vertical="center" wrapText="1"/>
    </xf>
    <xf numFmtId="3" fontId="10" fillId="0" borderId="3" xfId="4" applyNumberFormat="1" applyFont="1" applyFill="1" applyBorder="1" applyAlignment="1">
      <alignment horizontal="left" vertical="center" wrapText="1"/>
    </xf>
    <xf numFmtId="3" fontId="10" fillId="0" borderId="4" xfId="4" applyNumberFormat="1" applyFont="1" applyFill="1" applyBorder="1" applyAlignment="1">
      <alignment horizontal="left" vertical="center" wrapText="1"/>
    </xf>
    <xf numFmtId="3" fontId="10" fillId="0" borderId="2" xfId="4" applyNumberFormat="1" applyFont="1" applyFill="1" applyBorder="1" applyAlignment="1">
      <alignment horizontal="left" vertical="center" wrapText="1"/>
    </xf>
    <xf numFmtId="3" fontId="10" fillId="0" borderId="3" xfId="1" applyNumberFormat="1" applyFont="1" applyBorder="1" applyAlignment="1">
      <alignment horizontal="right" vertical="center"/>
    </xf>
    <xf numFmtId="3" fontId="10" fillId="0" borderId="4" xfId="1" applyNumberFormat="1" applyFont="1" applyBorder="1" applyAlignment="1">
      <alignment horizontal="right" vertical="center"/>
    </xf>
    <xf numFmtId="3" fontId="10" fillId="0" borderId="2" xfId="1" applyNumberFormat="1" applyFont="1" applyBorder="1" applyAlignment="1">
      <alignment horizontal="right"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15" fillId="0" borderId="0" xfId="1" applyFont="1" applyAlignment="1">
      <alignment horizontal="center" wrapText="1"/>
    </xf>
    <xf numFmtId="3" fontId="8" fillId="2" borderId="3" xfId="4" applyNumberFormat="1" applyFont="1" applyFill="1" applyBorder="1" applyAlignment="1">
      <alignment horizontal="center" vertical="center" wrapText="1"/>
    </xf>
    <xf numFmtId="3" fontId="8" fillId="2" borderId="2" xfId="4" applyNumberFormat="1" applyFont="1" applyFill="1" applyBorder="1" applyAlignment="1">
      <alignment horizontal="center"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3" fontId="10" fillId="0" borderId="1" xfId="4" applyNumberFormat="1" applyFont="1" applyFill="1" applyBorder="1" applyAlignment="1">
      <alignment horizontal="left" vertical="center" wrapText="1"/>
    </xf>
    <xf numFmtId="3" fontId="10" fillId="0" borderId="1" xfId="1" applyNumberFormat="1" applyFont="1" applyFill="1" applyBorder="1" applyAlignment="1">
      <alignment horizontal="right" vertical="center"/>
    </xf>
    <xf numFmtId="3" fontId="12" fillId="0" borderId="3" xfId="4" applyNumberFormat="1" applyFont="1" applyFill="1" applyBorder="1" applyAlignment="1">
      <alignment horizontal="left" vertical="center" wrapText="1"/>
    </xf>
    <xf numFmtId="3" fontId="16" fillId="0" borderId="4" xfId="4" applyNumberFormat="1" applyFont="1" applyFill="1" applyBorder="1" applyAlignment="1">
      <alignment horizontal="left" vertical="center" wrapText="1"/>
    </xf>
    <xf numFmtId="3" fontId="16" fillId="0" borderId="2" xfId="4" applyNumberFormat="1" applyFont="1" applyFill="1" applyBorder="1" applyAlignment="1">
      <alignment horizontal="left" vertical="center" wrapText="1"/>
    </xf>
    <xf numFmtId="0" fontId="17" fillId="0" borderId="0" xfId="0" applyFont="1"/>
    <xf numFmtId="0" fontId="17" fillId="0" borderId="0" xfId="0" applyFont="1" applyFill="1"/>
    <xf numFmtId="0" fontId="18" fillId="0" borderId="0" xfId="0" applyFont="1" applyFill="1"/>
  </cellXfs>
  <cellStyles count="6">
    <cellStyle name="Normal" xfId="0" builtinId="0"/>
    <cellStyle name="Normal 13" xfId="2"/>
    <cellStyle name="Normal 2" xfId="1"/>
    <cellStyle name="Normal 9" xfId="3"/>
    <cellStyle name="Normal_Sheet1" xfId="4"/>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44"/>
  <sheetViews>
    <sheetView tabSelected="1" view="pageBreakPreview" topLeftCell="A36" zoomScale="85" zoomScaleNormal="85" zoomScaleSheetLayoutView="85" workbookViewId="0">
      <selection activeCell="F39" sqref="F39"/>
    </sheetView>
  </sheetViews>
  <sheetFormatPr defaultRowHeight="15" x14ac:dyDescent="0.25"/>
  <cols>
    <col min="1" max="1" width="8.5" style="3" customWidth="1"/>
    <col min="2" max="2" width="9.25" style="3" customWidth="1"/>
    <col min="3" max="3" width="40.375" style="3" customWidth="1"/>
    <col min="4" max="4" width="23.75" style="3" customWidth="1"/>
    <col min="5" max="5" width="38" style="3" customWidth="1"/>
    <col min="6" max="6" width="13.125" style="3" customWidth="1"/>
    <col min="7" max="7" width="12.25" style="3" customWidth="1"/>
    <col min="8" max="8" width="12.625" style="3" customWidth="1"/>
    <col min="9" max="9" width="28.875" style="3" customWidth="1"/>
    <col min="10" max="16384" width="9" style="12"/>
  </cols>
  <sheetData>
    <row r="1" spans="1:10" ht="15.75" customHeight="1" x14ac:dyDescent="0.25">
      <c r="A1" s="46"/>
      <c r="B1" s="46"/>
      <c r="C1" s="46"/>
      <c r="D1" s="46"/>
      <c r="E1" s="46"/>
      <c r="F1" s="46"/>
      <c r="G1" s="46"/>
      <c r="H1" s="46"/>
      <c r="I1" s="39"/>
      <c r="J1" s="11"/>
    </row>
    <row r="2" spans="1:10" ht="15.75" customHeight="1" x14ac:dyDescent="0.25">
      <c r="A2" s="40"/>
      <c r="B2" s="40"/>
      <c r="C2" s="40"/>
      <c r="D2" s="40"/>
      <c r="E2" s="40"/>
      <c r="F2" s="40"/>
      <c r="G2" s="64" t="s">
        <v>91</v>
      </c>
      <c r="H2" s="65"/>
      <c r="I2" s="65"/>
      <c r="J2" s="11"/>
    </row>
    <row r="3" spans="1:10" ht="15.75" customHeight="1" x14ac:dyDescent="0.25">
      <c r="A3" s="40"/>
      <c r="B3" s="40"/>
      <c r="C3" s="40"/>
      <c r="D3" s="40"/>
      <c r="E3" s="40"/>
      <c r="F3" s="40"/>
      <c r="G3" s="65"/>
      <c r="H3" s="65"/>
      <c r="I3" s="65"/>
      <c r="J3" s="11"/>
    </row>
    <row r="4" spans="1:10" ht="15.75" customHeight="1" x14ac:dyDescent="0.25">
      <c r="A4" s="40"/>
      <c r="B4" s="40"/>
      <c r="C4" s="66" t="s">
        <v>88</v>
      </c>
      <c r="D4" s="66"/>
      <c r="E4" s="66"/>
      <c r="F4" s="40"/>
      <c r="G4" s="65"/>
      <c r="H4" s="65"/>
      <c r="I4" s="65"/>
      <c r="J4" s="11"/>
    </row>
    <row r="5" spans="1:10" ht="26.25" customHeight="1" x14ac:dyDescent="0.25">
      <c r="A5" s="40"/>
      <c r="B5" s="40"/>
      <c r="C5" s="66"/>
      <c r="D5" s="66"/>
      <c r="E5" s="66"/>
      <c r="F5" s="40"/>
      <c r="G5" s="65"/>
      <c r="H5" s="65"/>
      <c r="I5" s="65"/>
      <c r="J5" s="11"/>
    </row>
    <row r="6" spans="1:10" ht="15.75" customHeight="1" x14ac:dyDescent="0.25">
      <c r="A6" s="40"/>
      <c r="B6" s="40"/>
      <c r="C6" s="40"/>
      <c r="D6" s="40"/>
      <c r="E6" s="40"/>
      <c r="F6" s="40"/>
      <c r="G6" s="65"/>
      <c r="H6" s="65"/>
      <c r="I6" s="65"/>
      <c r="J6" s="11"/>
    </row>
    <row r="7" spans="1:10" x14ac:dyDescent="0.25">
      <c r="A7" s="1"/>
      <c r="B7" s="2"/>
      <c r="C7" s="1"/>
      <c r="D7" s="1"/>
      <c r="E7" s="1"/>
      <c r="F7" s="1"/>
      <c r="G7" s="1"/>
      <c r="H7" s="1"/>
      <c r="I7" s="1"/>
      <c r="J7" s="11"/>
    </row>
    <row r="8" spans="1:10" ht="15.75" customHeight="1" x14ac:dyDescent="0.25">
      <c r="A8" s="67" t="s">
        <v>0</v>
      </c>
      <c r="B8" s="53" t="s">
        <v>1</v>
      </c>
      <c r="C8" s="54"/>
      <c r="D8" s="54"/>
      <c r="E8" s="54"/>
      <c r="F8" s="54"/>
      <c r="G8" s="54"/>
      <c r="H8" s="54"/>
      <c r="I8" s="54"/>
      <c r="J8" s="11"/>
    </row>
    <row r="9" spans="1:10" ht="75.75" customHeight="1" x14ac:dyDescent="0.25">
      <c r="A9" s="68"/>
      <c r="B9" s="4" t="s">
        <v>3</v>
      </c>
      <c r="C9" s="4" t="s">
        <v>4</v>
      </c>
      <c r="D9" s="4" t="s">
        <v>48</v>
      </c>
      <c r="E9" s="4" t="s">
        <v>2</v>
      </c>
      <c r="F9" s="4" t="s">
        <v>47</v>
      </c>
      <c r="G9" s="4" t="s">
        <v>56</v>
      </c>
      <c r="H9" s="4" t="s">
        <v>13</v>
      </c>
      <c r="I9" s="4" t="s">
        <v>87</v>
      </c>
      <c r="J9" s="11"/>
    </row>
    <row r="10" spans="1:10" ht="150" x14ac:dyDescent="0.25">
      <c r="A10" s="5" t="s">
        <v>5</v>
      </c>
      <c r="B10" s="6" t="s">
        <v>14</v>
      </c>
      <c r="C10" s="7" t="s">
        <v>68</v>
      </c>
      <c r="D10" s="8" t="s">
        <v>49</v>
      </c>
      <c r="E10" s="8" t="s">
        <v>106</v>
      </c>
      <c r="F10" s="9">
        <v>21343076</v>
      </c>
      <c r="G10" s="9">
        <v>1012282.2294693827</v>
      </c>
      <c r="H10" s="9">
        <v>0</v>
      </c>
      <c r="I10" s="10" t="s">
        <v>38</v>
      </c>
      <c r="J10" s="11"/>
    </row>
    <row r="11" spans="1:10" ht="157.5" customHeight="1" x14ac:dyDescent="0.25">
      <c r="A11" s="13" t="s">
        <v>20</v>
      </c>
      <c r="B11" s="14" t="s">
        <v>21</v>
      </c>
      <c r="C11" s="15" t="s">
        <v>53</v>
      </c>
      <c r="D11" s="15" t="s">
        <v>84</v>
      </c>
      <c r="E11" s="15" t="s">
        <v>75</v>
      </c>
      <c r="F11" s="16">
        <f>20000000/0.85</f>
        <v>23529411.764705881</v>
      </c>
      <c r="G11" s="16">
        <v>0</v>
      </c>
      <c r="H11" s="16">
        <v>0</v>
      </c>
      <c r="I11" s="17" t="s">
        <v>25</v>
      </c>
      <c r="J11" s="11"/>
    </row>
    <row r="12" spans="1:10" ht="144.75" customHeight="1" x14ac:dyDescent="0.25">
      <c r="A12" s="13" t="s">
        <v>20</v>
      </c>
      <c r="B12" s="14" t="s">
        <v>23</v>
      </c>
      <c r="C12" s="15" t="s">
        <v>24</v>
      </c>
      <c r="D12" s="15" t="s">
        <v>82</v>
      </c>
      <c r="E12" s="15" t="s">
        <v>76</v>
      </c>
      <c r="F12" s="16">
        <f>25000000/0.85</f>
        <v>29411764.705882356</v>
      </c>
      <c r="G12" s="16">
        <v>0</v>
      </c>
      <c r="H12" s="16">
        <v>0</v>
      </c>
      <c r="I12" s="17" t="s">
        <v>26</v>
      </c>
      <c r="J12" s="11"/>
    </row>
    <row r="13" spans="1:10" ht="183" customHeight="1" x14ac:dyDescent="0.25">
      <c r="A13" s="13" t="s">
        <v>8</v>
      </c>
      <c r="B13" s="14" t="s">
        <v>42</v>
      </c>
      <c r="C13" s="15" t="s">
        <v>57</v>
      </c>
      <c r="D13" s="15" t="s">
        <v>83</v>
      </c>
      <c r="E13" s="15" t="s">
        <v>99</v>
      </c>
      <c r="F13" s="16">
        <v>94117648</v>
      </c>
      <c r="G13" s="16">
        <v>0</v>
      </c>
      <c r="H13" s="16">
        <v>0</v>
      </c>
      <c r="I13" s="17" t="s">
        <v>40</v>
      </c>
      <c r="J13" s="11"/>
    </row>
    <row r="14" spans="1:10" ht="153" customHeight="1" x14ac:dyDescent="0.25">
      <c r="A14" s="18" t="s">
        <v>6</v>
      </c>
      <c r="B14" s="19" t="s">
        <v>7</v>
      </c>
      <c r="C14" s="8" t="s">
        <v>22</v>
      </c>
      <c r="D14" s="8" t="s">
        <v>74</v>
      </c>
      <c r="E14" s="8" t="s">
        <v>89</v>
      </c>
      <c r="F14" s="20">
        <f>150000000/0.85</f>
        <v>176470588.23529413</v>
      </c>
      <c r="G14" s="20">
        <v>15000000</v>
      </c>
      <c r="H14" s="20">
        <v>0</v>
      </c>
      <c r="I14" s="10" t="s">
        <v>38</v>
      </c>
      <c r="J14" s="41"/>
    </row>
    <row r="15" spans="1:10" ht="184.5" customHeight="1" x14ac:dyDescent="0.25">
      <c r="A15" s="13" t="s">
        <v>8</v>
      </c>
      <c r="B15" s="14" t="s">
        <v>43</v>
      </c>
      <c r="C15" s="15" t="s">
        <v>44</v>
      </c>
      <c r="D15" s="15" t="s">
        <v>78</v>
      </c>
      <c r="E15" s="15" t="s">
        <v>99</v>
      </c>
      <c r="F15" s="16">
        <v>50065406</v>
      </c>
      <c r="G15" s="16">
        <v>0</v>
      </c>
      <c r="H15" s="16">
        <v>0</v>
      </c>
      <c r="I15" s="17" t="s">
        <v>40</v>
      </c>
      <c r="J15" s="11"/>
    </row>
    <row r="16" spans="1:10" ht="158.25" customHeight="1" x14ac:dyDescent="0.25">
      <c r="A16" s="47" t="s">
        <v>9</v>
      </c>
      <c r="B16" s="48" t="s">
        <v>94</v>
      </c>
      <c r="C16" s="15" t="s">
        <v>95</v>
      </c>
      <c r="D16" s="15" t="s">
        <v>77</v>
      </c>
      <c r="E16" s="31" t="s">
        <v>105</v>
      </c>
      <c r="F16" s="16">
        <v>108516768</v>
      </c>
      <c r="G16" s="16">
        <v>0</v>
      </c>
      <c r="H16" s="16">
        <v>0</v>
      </c>
      <c r="I16" s="17" t="s">
        <v>40</v>
      </c>
      <c r="J16" s="11"/>
    </row>
    <row r="17" spans="1:10" ht="60" x14ac:dyDescent="0.25">
      <c r="A17" s="23" t="s">
        <v>8</v>
      </c>
      <c r="B17" s="24" t="s">
        <v>54</v>
      </c>
      <c r="C17" s="25" t="s">
        <v>58</v>
      </c>
      <c r="D17" s="25" t="s">
        <v>50</v>
      </c>
      <c r="E17" s="25" t="s">
        <v>51</v>
      </c>
      <c r="F17" s="21">
        <v>21343077</v>
      </c>
      <c r="G17" s="21">
        <v>0</v>
      </c>
      <c r="H17" s="21">
        <v>0</v>
      </c>
      <c r="I17" s="26" t="s">
        <v>37</v>
      </c>
      <c r="J17" s="42"/>
    </row>
    <row r="18" spans="1:10" ht="120" x14ac:dyDescent="0.25">
      <c r="A18" s="19" t="s">
        <v>16</v>
      </c>
      <c r="B18" s="27" t="s">
        <v>41</v>
      </c>
      <c r="C18" s="8" t="s">
        <v>59</v>
      </c>
      <c r="D18" s="8" t="s">
        <v>49</v>
      </c>
      <c r="E18" s="8" t="s">
        <v>98</v>
      </c>
      <c r="F18" s="28">
        <v>94567990</v>
      </c>
      <c r="G18" s="20">
        <v>928270</v>
      </c>
      <c r="H18" s="9">
        <v>0</v>
      </c>
      <c r="I18" s="29" t="s">
        <v>39</v>
      </c>
      <c r="J18" s="41"/>
    </row>
    <row r="19" spans="1:10" ht="200.25" customHeight="1" x14ac:dyDescent="0.25">
      <c r="A19" s="13" t="s">
        <v>8</v>
      </c>
      <c r="B19" s="14" t="s">
        <v>45</v>
      </c>
      <c r="C19" s="15" t="s">
        <v>46</v>
      </c>
      <c r="D19" s="15" t="s">
        <v>77</v>
      </c>
      <c r="E19" s="15" t="s">
        <v>99</v>
      </c>
      <c r="F19" s="16">
        <v>234563738</v>
      </c>
      <c r="G19" s="16">
        <v>0</v>
      </c>
      <c r="H19" s="16">
        <v>0</v>
      </c>
      <c r="I19" s="17" t="s">
        <v>40</v>
      </c>
      <c r="J19" s="11"/>
    </row>
    <row r="20" spans="1:10" ht="140.25" customHeight="1" x14ac:dyDescent="0.25">
      <c r="A20" s="47" t="s">
        <v>9</v>
      </c>
      <c r="B20" s="47" t="s">
        <v>93</v>
      </c>
      <c r="C20" s="31" t="s">
        <v>96</v>
      </c>
      <c r="D20" s="15" t="s">
        <v>77</v>
      </c>
      <c r="E20" s="31" t="s">
        <v>104</v>
      </c>
      <c r="F20" s="16">
        <v>11484765</v>
      </c>
      <c r="G20" s="16">
        <v>0</v>
      </c>
      <c r="H20" s="16">
        <v>0</v>
      </c>
      <c r="I20" s="17" t="s">
        <v>40</v>
      </c>
      <c r="J20" s="44"/>
    </row>
    <row r="21" spans="1:10" ht="123" customHeight="1" x14ac:dyDescent="0.25">
      <c r="A21" s="47" t="s">
        <v>9</v>
      </c>
      <c r="B21" s="49" t="s">
        <v>92</v>
      </c>
      <c r="C21" s="31" t="s">
        <v>97</v>
      </c>
      <c r="D21" s="15" t="s">
        <v>77</v>
      </c>
      <c r="E21" s="31" t="s">
        <v>103</v>
      </c>
      <c r="F21" s="16">
        <v>82202804</v>
      </c>
      <c r="G21" s="16">
        <v>0</v>
      </c>
      <c r="H21" s="16">
        <v>0</v>
      </c>
      <c r="I21" s="17" t="s">
        <v>40</v>
      </c>
      <c r="J21" s="44"/>
    </row>
    <row r="22" spans="1:10" ht="80.25" customHeight="1" x14ac:dyDescent="0.25">
      <c r="A22" s="18" t="s">
        <v>9</v>
      </c>
      <c r="B22" s="18" t="s">
        <v>55</v>
      </c>
      <c r="C22" s="30" t="s">
        <v>60</v>
      </c>
      <c r="D22" s="30" t="s">
        <v>81</v>
      </c>
      <c r="E22" s="30" t="s">
        <v>101</v>
      </c>
      <c r="F22" s="20">
        <v>256999769</v>
      </c>
      <c r="G22" s="20">
        <v>40000000</v>
      </c>
      <c r="H22" s="9">
        <v>40000000</v>
      </c>
      <c r="I22" s="29" t="s">
        <v>37</v>
      </c>
      <c r="J22" s="43"/>
    </row>
    <row r="23" spans="1:10" ht="121.5" customHeight="1" x14ac:dyDescent="0.25">
      <c r="A23" s="18" t="s">
        <v>9</v>
      </c>
      <c r="B23" s="18" t="s">
        <v>10</v>
      </c>
      <c r="C23" s="30" t="s">
        <v>61</v>
      </c>
      <c r="D23" s="30" t="s">
        <v>81</v>
      </c>
      <c r="E23" s="30" t="s">
        <v>100</v>
      </c>
      <c r="F23" s="20">
        <v>277032428</v>
      </c>
      <c r="G23" s="20">
        <v>7114000</v>
      </c>
      <c r="H23" s="9">
        <v>7114000</v>
      </c>
      <c r="I23" s="29" t="s">
        <v>37</v>
      </c>
      <c r="J23" s="44"/>
    </row>
    <row r="24" spans="1:10" ht="86.25" customHeight="1" x14ac:dyDescent="0.25">
      <c r="A24" s="14" t="s">
        <v>15</v>
      </c>
      <c r="B24" s="13" t="s">
        <v>27</v>
      </c>
      <c r="C24" s="31" t="s">
        <v>28</v>
      </c>
      <c r="D24" s="15" t="s">
        <v>77</v>
      </c>
      <c r="E24" s="32" t="s">
        <v>71</v>
      </c>
      <c r="F24" s="16">
        <v>96428049</v>
      </c>
      <c r="G24" s="16">
        <v>0</v>
      </c>
      <c r="H24" s="16">
        <v>0</v>
      </c>
      <c r="I24" s="33" t="s">
        <v>36</v>
      </c>
      <c r="J24" s="44"/>
    </row>
    <row r="25" spans="1:10" ht="90" x14ac:dyDescent="0.25">
      <c r="A25" s="14" t="s">
        <v>15</v>
      </c>
      <c r="B25" s="13" t="s">
        <v>29</v>
      </c>
      <c r="C25" s="31" t="s">
        <v>63</v>
      </c>
      <c r="D25" s="15" t="s">
        <v>77</v>
      </c>
      <c r="E25" s="32" t="s">
        <v>71</v>
      </c>
      <c r="F25" s="16">
        <v>1992020</v>
      </c>
      <c r="G25" s="16">
        <v>0</v>
      </c>
      <c r="H25" s="16">
        <v>0</v>
      </c>
      <c r="I25" s="33" t="s">
        <v>36</v>
      </c>
      <c r="J25" s="44"/>
    </row>
    <row r="26" spans="1:10" ht="15.75" customHeight="1" x14ac:dyDescent="0.25">
      <c r="A26" s="69" t="s">
        <v>11</v>
      </c>
      <c r="B26" s="70" t="s">
        <v>62</v>
      </c>
      <c r="C26" s="71" t="s">
        <v>67</v>
      </c>
      <c r="D26" s="58" t="s">
        <v>80</v>
      </c>
      <c r="E26" s="73" t="s">
        <v>52</v>
      </c>
      <c r="F26" s="72">
        <f>30769284+27995421</f>
        <v>58764705</v>
      </c>
      <c r="G26" s="61">
        <f>6389657+3836392</f>
        <v>10226049</v>
      </c>
      <c r="H26" s="61">
        <v>6389657</v>
      </c>
      <c r="I26" s="55" t="s">
        <v>37</v>
      </c>
      <c r="J26" s="45"/>
    </row>
    <row r="27" spans="1:10" x14ac:dyDescent="0.25">
      <c r="A27" s="69"/>
      <c r="B27" s="69"/>
      <c r="C27" s="71"/>
      <c r="D27" s="59"/>
      <c r="E27" s="74"/>
      <c r="F27" s="72"/>
      <c r="G27" s="62"/>
      <c r="H27" s="62"/>
      <c r="I27" s="56"/>
      <c r="J27" s="45"/>
    </row>
    <row r="28" spans="1:10" x14ac:dyDescent="0.25">
      <c r="A28" s="69"/>
      <c r="B28" s="69"/>
      <c r="C28" s="71"/>
      <c r="D28" s="59"/>
      <c r="E28" s="74"/>
      <c r="F28" s="72"/>
      <c r="G28" s="62"/>
      <c r="H28" s="62"/>
      <c r="I28" s="56"/>
      <c r="J28" s="45"/>
    </row>
    <row r="29" spans="1:10" x14ac:dyDescent="0.25">
      <c r="A29" s="69"/>
      <c r="B29" s="69"/>
      <c r="C29" s="71"/>
      <c r="D29" s="59"/>
      <c r="E29" s="74"/>
      <c r="F29" s="72"/>
      <c r="G29" s="62"/>
      <c r="H29" s="62"/>
      <c r="I29" s="56"/>
      <c r="J29" s="45"/>
    </row>
    <row r="30" spans="1:10" ht="80.25" customHeight="1" x14ac:dyDescent="0.25">
      <c r="A30" s="69"/>
      <c r="B30" s="69"/>
      <c r="C30" s="71"/>
      <c r="D30" s="60"/>
      <c r="E30" s="75"/>
      <c r="F30" s="72"/>
      <c r="G30" s="63"/>
      <c r="H30" s="63"/>
      <c r="I30" s="57"/>
      <c r="J30" s="45"/>
    </row>
    <row r="31" spans="1:10" ht="75" x14ac:dyDescent="0.25">
      <c r="A31" s="14" t="s">
        <v>15</v>
      </c>
      <c r="B31" s="13" t="s">
        <v>30</v>
      </c>
      <c r="C31" s="31" t="s">
        <v>64</v>
      </c>
      <c r="D31" s="15" t="s">
        <v>77</v>
      </c>
      <c r="E31" s="32" t="s">
        <v>73</v>
      </c>
      <c r="F31" s="16">
        <v>12643472</v>
      </c>
      <c r="G31" s="16">
        <v>0</v>
      </c>
      <c r="H31" s="16">
        <v>0</v>
      </c>
      <c r="I31" s="33" t="s">
        <v>40</v>
      </c>
      <c r="J31" s="44"/>
    </row>
    <row r="32" spans="1:10" ht="75" x14ac:dyDescent="0.25">
      <c r="A32" s="14" t="s">
        <v>15</v>
      </c>
      <c r="B32" s="13" t="s">
        <v>31</v>
      </c>
      <c r="C32" s="31" t="s">
        <v>32</v>
      </c>
      <c r="D32" s="15" t="s">
        <v>77</v>
      </c>
      <c r="E32" s="32" t="s">
        <v>70</v>
      </c>
      <c r="F32" s="16">
        <v>95982188</v>
      </c>
      <c r="G32" s="16">
        <v>0</v>
      </c>
      <c r="H32" s="16">
        <v>0</v>
      </c>
      <c r="I32" s="33" t="s">
        <v>36</v>
      </c>
      <c r="J32" s="44"/>
    </row>
    <row r="33" spans="1:10" ht="75" x14ac:dyDescent="0.25">
      <c r="A33" s="14" t="s">
        <v>15</v>
      </c>
      <c r="B33" s="13" t="s">
        <v>33</v>
      </c>
      <c r="C33" s="31" t="s">
        <v>35</v>
      </c>
      <c r="D33" s="15" t="s">
        <v>77</v>
      </c>
      <c r="E33" s="32" t="s">
        <v>71</v>
      </c>
      <c r="F33" s="16">
        <v>9606575</v>
      </c>
      <c r="G33" s="16">
        <v>0</v>
      </c>
      <c r="H33" s="16">
        <v>0</v>
      </c>
      <c r="I33" s="33" t="s">
        <v>36</v>
      </c>
      <c r="J33" s="44"/>
    </row>
    <row r="34" spans="1:10" ht="105" x14ac:dyDescent="0.25">
      <c r="A34" s="14" t="s">
        <v>15</v>
      </c>
      <c r="B34" s="13" t="s">
        <v>34</v>
      </c>
      <c r="C34" s="31" t="s">
        <v>65</v>
      </c>
      <c r="D34" s="15" t="s">
        <v>77</v>
      </c>
      <c r="E34" s="32" t="s">
        <v>72</v>
      </c>
      <c r="F34" s="16">
        <v>57177523</v>
      </c>
      <c r="G34" s="16">
        <v>0</v>
      </c>
      <c r="H34" s="16">
        <v>0</v>
      </c>
      <c r="I34" s="33" t="s">
        <v>40</v>
      </c>
      <c r="J34" s="44"/>
    </row>
    <row r="35" spans="1:10" ht="105" x14ac:dyDescent="0.25">
      <c r="A35" s="19" t="s">
        <v>12</v>
      </c>
      <c r="B35" s="19" t="s">
        <v>17</v>
      </c>
      <c r="C35" s="8" t="s">
        <v>66</v>
      </c>
      <c r="D35" s="27" t="s">
        <v>79</v>
      </c>
      <c r="E35" s="30" t="s">
        <v>69</v>
      </c>
      <c r="F35" s="20">
        <v>4352315</v>
      </c>
      <c r="G35" s="20">
        <v>498005.13372149278</v>
      </c>
      <c r="H35" s="9">
        <v>498005.13372149278</v>
      </c>
      <c r="I35" s="29" t="s">
        <v>38</v>
      </c>
      <c r="J35" s="45"/>
    </row>
    <row r="36" spans="1:10" ht="176.25" customHeight="1" x14ac:dyDescent="0.25">
      <c r="A36" s="14" t="s">
        <v>5</v>
      </c>
      <c r="B36" s="14" t="s">
        <v>18</v>
      </c>
      <c r="C36" s="34" t="s">
        <v>19</v>
      </c>
      <c r="D36" s="15" t="s">
        <v>77</v>
      </c>
      <c r="E36" s="34" t="s">
        <v>102</v>
      </c>
      <c r="F36" s="16">
        <v>104786645</v>
      </c>
      <c r="G36" s="16">
        <v>4000000</v>
      </c>
      <c r="H36" s="16">
        <v>4000000</v>
      </c>
      <c r="I36" s="17" t="s">
        <v>39</v>
      </c>
      <c r="J36" s="45"/>
    </row>
    <row r="37" spans="1:10" x14ac:dyDescent="0.25">
      <c r="A37" s="1"/>
      <c r="B37" s="1"/>
      <c r="C37" s="1"/>
      <c r="D37" s="1"/>
      <c r="E37" s="1"/>
      <c r="F37" s="35">
        <f>SUM(F10:F36)</f>
        <v>1923382725.7058823</v>
      </c>
      <c r="G37" s="36">
        <f>SUM(G10:G36)</f>
        <v>78778606.363190874</v>
      </c>
      <c r="H37" s="36">
        <f>SUM(H10:H36)</f>
        <v>58001662.133721493</v>
      </c>
      <c r="I37" s="37"/>
      <c r="J37" s="41"/>
    </row>
    <row r="38" spans="1:10" x14ac:dyDescent="0.25">
      <c r="A38" s="1"/>
      <c r="B38" s="1"/>
      <c r="C38" s="50" t="s">
        <v>85</v>
      </c>
      <c r="D38" s="50"/>
      <c r="E38" s="1"/>
      <c r="F38" s="1"/>
      <c r="G38" s="22"/>
      <c r="H38" s="22"/>
      <c r="I38" s="22"/>
      <c r="J38" s="11"/>
    </row>
    <row r="39" spans="1:10" x14ac:dyDescent="0.25">
      <c r="C39" s="51" t="s">
        <v>86</v>
      </c>
      <c r="D39" s="51"/>
    </row>
    <row r="40" spans="1:10" x14ac:dyDescent="0.25">
      <c r="C40" s="52" t="s">
        <v>90</v>
      </c>
      <c r="D40" s="52"/>
      <c r="I40" s="38"/>
    </row>
    <row r="42" spans="1:10" x14ac:dyDescent="0.25">
      <c r="A42" s="78" t="s">
        <v>109</v>
      </c>
      <c r="H42" s="38"/>
    </row>
    <row r="43" spans="1:10" ht="30.75" x14ac:dyDescent="0.45">
      <c r="A43" s="78" t="s">
        <v>110</v>
      </c>
      <c r="D43" s="76" t="s">
        <v>107</v>
      </c>
      <c r="E43" s="76"/>
      <c r="F43" s="76"/>
      <c r="G43" s="76"/>
      <c r="H43" s="76"/>
      <c r="I43" s="77" t="s">
        <v>108</v>
      </c>
    </row>
    <row r="44" spans="1:10" x14ac:dyDescent="0.25">
      <c r="A44" s="78" t="s">
        <v>111</v>
      </c>
    </row>
  </sheetData>
  <mergeCells count="16">
    <mergeCell ref="G2:I6"/>
    <mergeCell ref="C4:E5"/>
    <mergeCell ref="A8:A9"/>
    <mergeCell ref="A26:A30"/>
    <mergeCell ref="B26:B30"/>
    <mergeCell ref="C26:C30"/>
    <mergeCell ref="F26:F30"/>
    <mergeCell ref="E26:E30"/>
    <mergeCell ref="C38:D38"/>
    <mergeCell ref="C39:D39"/>
    <mergeCell ref="C40:D40"/>
    <mergeCell ref="B8:I8"/>
    <mergeCell ref="I26:I30"/>
    <mergeCell ref="D26:D30"/>
    <mergeCell ref="H26:H30"/>
    <mergeCell ref="G26:G30"/>
  </mergeCells>
  <pageMargins left="0.23622047244094491" right="0.23622047244094491" top="0.74803149606299213" bottom="0.74803149606299213" header="0.31496062992125984" footer="0.31496062992125984"/>
  <pageSetup paperSize="9" scale="49" fitToHeight="0" orientation="portrait" r:id="rId1"/>
  <headerFooter>
    <oddHeader xml:space="preserve">&amp;R&amp;"Times New Roman,Bold"Pielikums pie  Finanšu ministrijas informatīvā ziņojuma par apgūvi līdz 2013.gada 31.decembrim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ĀSAM pa gadiem</vt:lpstr>
      <vt:lpstr>'ĀSAM pa gadiem'!Print_Area</vt:lpstr>
      <vt:lpstr>'ĀSAM pa gadiem'!Print_Titles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Artūrs Šluburs</cp:lastModifiedBy>
  <cp:lastPrinted>2014-02-28T13:46:03Z</cp:lastPrinted>
  <dcterms:created xsi:type="dcterms:W3CDTF">2013-07-26T11:24:35Z</dcterms:created>
  <dcterms:modified xsi:type="dcterms:W3CDTF">2014-02-28T13:46:08Z</dcterms:modified>
</cp:coreProperties>
</file>