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k\fud\VADOŠĀ IESTĀDE\ES FONDU IPD\ATVESELOSANAS FONDS\8.ZINOSANA\3.PROGRESA ZINOJUMI_MK_EK\MK\2025-10-15\Majaslapai\"/>
    </mc:Choice>
  </mc:AlternateContent>
  <xr:revisionPtr revIDLastSave="0" documentId="13_ncr:1_{CBA44C10-B9B7-44C7-B8F8-27824B66B4DB}" xr6:coauthVersionLast="47" xr6:coauthVersionMax="47" xr10:uidLastSave="{00000000-0000-0000-0000-000000000000}"/>
  <bookViews>
    <workbookView xWindow="-120" yWindow="-120" windowWidth="29040" windowHeight="15720" xr2:uid="{8C487BA2-50FC-4D89-A62E-3CB8DEF880EC}"/>
  </bookViews>
  <sheets>
    <sheet name="Atskaites punkti &amp; mērķi" sheetId="6" r:id="rId1"/>
    <sheet name="AF citi fin. avoti" sheetId="9" r:id="rId2"/>
    <sheet name="Kopējie rādītāji" sheetId="11" r:id="rId3"/>
  </sheets>
  <definedNames>
    <definedName name="_xlnm._FilterDatabase" localSheetId="1" hidden="1">'AF citi fin. avoti'!$A$4:$I$114</definedName>
    <definedName name="_xlnm._FilterDatabase" localSheetId="0" hidden="1">'Atskaites punkti &amp; mērķi'!$A$5:$Y$149</definedName>
    <definedName name="_xlnm.Print_Titles" localSheetId="1">'AF citi fin. avoti'!$3:$5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1" i="9" l="1"/>
  <c r="H87" i="9"/>
  <c r="G87" i="9"/>
  <c r="H76" i="9"/>
  <c r="H69" i="9"/>
  <c r="G68" i="9"/>
  <c r="H59" i="9"/>
  <c r="G51" i="9"/>
  <c r="G43" i="9"/>
  <c r="G39" i="9"/>
  <c r="G21" i="9"/>
  <c r="X20" i="9"/>
</calcChain>
</file>

<file path=xl/sharedStrings.xml><?xml version="1.0" encoding="utf-8"?>
<sst xmlns="http://schemas.openxmlformats.org/spreadsheetml/2006/main" count="3499" uniqueCount="1794">
  <si>
    <t>Informācija par papildu finansējumu Atveseļošanas fonda reformu un investīciju īstenošanai no citiem finanšu avotiem*</t>
  </si>
  <si>
    <t>Nr.p.k.</t>
  </si>
  <si>
    <t>Joma</t>
  </si>
  <si>
    <t>Investīcija/reforma</t>
  </si>
  <si>
    <t>Apstiprināts AF plānā (2.pielikums)</t>
  </si>
  <si>
    <r>
      <t xml:space="preserve">EK sniegtā progresa informācija FENIX </t>
    </r>
    <r>
      <rPr>
        <b/>
        <u/>
        <sz val="16"/>
        <color theme="1"/>
        <rFont val="Times New Roman"/>
        <family val="1"/>
        <charset val="186"/>
      </rPr>
      <t>līdz 30.04.2023.</t>
    </r>
  </si>
  <si>
    <r>
      <t xml:space="preserve">EK sniegtā progresa informācija FENIX </t>
    </r>
    <r>
      <rPr>
        <b/>
        <u/>
        <sz val="16"/>
        <rFont val="Times New Roman"/>
        <family val="1"/>
        <charset val="186"/>
      </rPr>
      <t>līdz 15.10.2023.</t>
    </r>
  </si>
  <si>
    <r>
      <t xml:space="preserve">EK sniegtā progresa informācija FENIX </t>
    </r>
    <r>
      <rPr>
        <b/>
        <u/>
        <sz val="16"/>
        <rFont val="Times New Roman"/>
        <family val="1"/>
        <charset val="186"/>
      </rPr>
      <t>līdz 30.04.2024.</t>
    </r>
  </si>
  <si>
    <t xml:space="preserve">Summa (EUR) </t>
  </si>
  <si>
    <t>Komentārs</t>
  </si>
  <si>
    <t>Cita ES programma</t>
  </si>
  <si>
    <t>Finansējums sadalījumā pa citām
ES fondu programmām (EUR)</t>
  </si>
  <si>
    <t>Finansējums kopā (EUR)</t>
  </si>
  <si>
    <t>EK sniedzamais komentārs/skaidrojums (angļu valodā)</t>
  </si>
  <si>
    <t>EK sniedzamais komentārs/
skaidrojums (angļu valodā)</t>
  </si>
  <si>
    <t>klimata pārmaiņas</t>
  </si>
  <si>
    <t>1.1.1.r. Rīgas metropoles areāla transporta sistēmas zaļināšana</t>
  </si>
  <si>
    <t>KF (2014-2020)</t>
  </si>
  <si>
    <t>RRF financing is not used to achieve the reform indicators. The study on the development of a sustainable integrated public transport plan as a part of the RMA urban mobility plan (SUMP-sustainable urban mobility plan), (preparatory work for the achievement of the indicator) is financed from EU funds 2014-2020 programming period measure 6.1.7.2. “To carry out research, assessments and related documentation for the development of sustainable, integrated and coordinated multimodal public transport plan proposals for the Riga metropolitan area".</t>
  </si>
  <si>
    <t>1.1.1.1.i. Konkurētspējīgs dzelzceļa pasažieru transports kopējā Rīgas pilsētas sabiedriskā transporta sistēmā</t>
  </si>
  <si>
    <t>1.1.1.1.i.1. Konkurētspējīgs dzelzceļa pasažieru transports kopējā Rīgas pilsētas sabiedriskā transporta sistēmā</t>
  </si>
  <si>
    <t>n/a</t>
  </si>
  <si>
    <t>ERAF (2021-2027)</t>
  </si>
  <si>
    <t>European Union Cohesion policy programme 2021-2027 SO 2.3.1. Fostering sustainable multi-modal urban  activity" measure 2.3.1.4 "Emission-free trains".
1.1.1.1.i.1. investment is implemented in synergy with the EU Cohesion Policy Program 2021-2027  measure 2.3.1.4.
Within the 1.1.1.1.i.1. investment, the procurement of suburban electric trains (battery electric trains) is made for a larger volume of trains, that is, in general procurement includes nine suburban electric trains (battery electric trains), seven of which are attributed to the 1.1.1.1.i.1. investment (RRF financing) while the purchase of two suburban electric trains (battery electric trains) is attributed within measure 2.3.1.4. (European Union Cohesion policy program 2021-2027 finance).
To prevent the case that EU funding covers the same costs as RRF funding and to reduce the risks of double funding - separate budget programs, sub-programs, settlement accounts will be created, thus completely separating the financing flow, and ensuring separate cost and accounting records (within unified procurement).</t>
  </si>
  <si>
    <t>1.1.1.1.i.2. Konkurētspējīgs dzelzceļa pasažieru transports kopējā Rīgas pilsētas sabiedriskā transporta sistēmā</t>
  </si>
  <si>
    <t>3.1.2.3.  Konkurētspējīgs dzelzceļa pasažieru transports kopējā Rīgas pilsētas sabiedriskā transporta sistēmā</t>
  </si>
  <si>
    <t>1.1.1.2.i. Videi draudzīgi uzlabojumi Rīgas pilsētas sabiedriskā transporta sistēmā</t>
  </si>
  <si>
    <t>1.1.1.2.i.1. Videi draudzīgi uzlabojumi Rīgas pilsētas sabiedriskā transporta sistēmā</t>
  </si>
  <si>
    <t>Operational programme “Growth and Employment” (2014-2020) SO No.4.5.1.: To develop the infrastructure of environmentally friendly public transport, measure No.4.5.1.2: To develop the infrastructure of environmentally friendly public transport (buses). CF financing available to Riga State City municipality - 18 171 264 EUR. Demarcation will be provided at the project level.</t>
  </si>
  <si>
    <t>1.1.1.2.i.2. Videi draudzīgi uzlabojumi Rīgas pilsētas sabiedriskā transporta sistēmā</t>
  </si>
  <si>
    <t>1.1.1.2.i.3. Videi draudzīgi uzlabojumi Rīgas pilsētas sabiedriskā transporta sistēmā</t>
  </si>
  <si>
    <t>KF (2021-2027)</t>
  </si>
  <si>
    <t>European Union Cohesion policy programme 2021-2027
SO 3.1.1.Developing sustainable, climate-resilient, intelligent, secure and multimodal TEN-T infrastructure (measure 3.1.1.4. "Development of transport infrastructure of the city of Riga"). 
Demarcation will be provided at the project level.</t>
  </si>
  <si>
    <t>1.1.1.3.i. Pilnveidota veloceļu infrastruktūra</t>
  </si>
  <si>
    <t>1.2.1.1.i. Daudzdzīvokļu māju energoefektivitātes uzlabošana un pāreja uz atjaunojamo energoresursu tehnoloģiju izmantošanu</t>
  </si>
  <si>
    <t>Darbības programmas Latvijai 2021.-2027.gadam 2.1.1.SAM "Energoefektivitātes veicināšana un siltumnīcefekta gāzu emisiju samazināšana" plānotais pasākums "Energoefektivitātes paaugstināšana dzīvojamās ēkās", kam indikatīvi paredzēts 137,84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būs izmantots, tiks uzsākta Darbības programmas Latvijai 2021.-2027.gadam ieviešana un pēc tam projekti tiks finansēti no Darbības programmas Latvijai 2021.-2027.gadam.</t>
  </si>
  <si>
    <t>REACT-EU</t>
  </si>
  <si>
    <t xml:space="preserve">Measure “Reinforcing energy efficiency in residential buildings” planned into European Union Cohesion Policy Programme 2021-2027 2.1.1. SO "Promotion of energy efficiency and reduction of greenhouse gas emissions" (147 235 431 euro) and REACT-EU measure 13.1.1.2 "Reinforcing energy efficiency in residential buildings" (35 000 000 euro) planned into Operational programme “Growth and Employment” (OP 2014-2020) . European Union Cohesion Policy Programme 2021-2027 funding ,  OP and RRF  will be available through demarcation. No project will receive a financial contribution from two sources. The first projects will be funded by the OP and then by  RRF. Once the OP and  RRF has been used, the European Union Cohesion Policy Programme 2021-2027 will be launched.
</t>
  </si>
  <si>
    <t>1.2.1.2.i. Energoefektivitātes paaugstināšana uzņēmējdarbībā, ko nacionāli plānots ieviest kombinētā finanšu instrumenta veidā</t>
  </si>
  <si>
    <t>Taisnīgas pārkārtošanās plāna 6.1.prioritātes “Pāreja uz klimatneitralitāti” indikatīvais finansējums uzņēmējdarbības "zaļināšanai"- 48 385 560 EUR
Darbības programmas Latvijai 2021.-2027.gadam 2.1.prioritāte “Klimata pārmaiņu mazināšana un pielāgošanās klimata pārmaiņām” plānotais finansējums uzņēmējdarbības energoefektivitātei 36 975 000 EUR. Kopā 85 360 560 EUR</t>
  </si>
  <si>
    <t>Taisnīgās pārkārtošanās fonds</t>
  </si>
  <si>
    <t>Just Transition Fund planned measure 3.2. for business "greening" (35 298 850 euro). Just Transition Fund is a part of the European Union Cohesion policy programme.
European Union Cohesion policy programme 2021-2027
2.1.Priority “Climate Change Mitigation and Adaptation to Climate Change” (36 975 000 euro). 
Just Transition Fund and European Union Cohesion Policy Programme 2021-2027 funding will be available through demarcation. No project will receive a financial contribution from several sources. The first projects will be funded by the RRF. Once the RRF has been used, the European Union Cohesion Policy Programme 2021-2027 will be launched. Once the Cohesion Policy Programme has been used, the Just Transition Fund will be launched.</t>
  </si>
  <si>
    <t>1.2.1.3.i. Pašvaldību ēku un infrastruktūras uzlabošana, veicinot pāreju uz atjaunojamo energoresursu tehnoloģiju izmantošanu un uzlabojot energoefektivitāti</t>
  </si>
  <si>
    <t>Darbības programmas Latvijai 2021.-2027.gadam 2.1.1.SAM "Energoefektivitātes veicināšana un siltumnīcefekta gāzu emisiju samazināšana" (norādītais finansējums ir ERAF daļa)</t>
  </si>
  <si>
    <t>European Union Cohesion policy programme 2021-2027
SO 2.1.1."Promotion of energy efficiency and reduction of greenhouse gas emissions" (26 410 715 euro including flexibility amount). Operational programme “Growth and Employment” (OP) REACT-EU measure 13.1.3.1. "Improving the energy efficiency of municipal buildings" (28 808 246 euro).
European Union Cohesion Policy Programme 2021-2027 funding  and OP funding will be available through demarcation. No project will receive a financial contribution from two sources. The first projects will be funded by the OP and  RRF. After the funding of the RRF is used, the measure 2.1.1.6 “Improving the energy efficiency of municipal buildings” will be launched.</t>
  </si>
  <si>
    <t>1.2.1.4.i. Energoefektivitātes uzlabošana valsts sektora ēkās, t.sk. vēsturiskajās ēkās</t>
  </si>
  <si>
    <t>Darbības programmas Latvijai 2021.-2027.gadam 2.1.1.SAM "Energoefektivitātes veicināšana un siltumnīcefekta gāzu emisiju samazināšana" plānoto pasākumu "Energoefektivitātes paaugstināšana valsts ēkās", kam indikatīvi paredzēts 104,4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būs izmantots, tiks uzsākta Darbības programmas Latvijai 2021.-2027.gadam ieviešana un pēc tam projekti tiks finansēti no Darbības programmas Latvijai 2021.-2027.gadam.</t>
  </si>
  <si>
    <t xml:space="preserve">Measure “Reinforcing energy efficiency in residential buildings” planned into European Union Cohesion Policy Programme 2021-2027 SO 2.1.1. "Promotion of energy efficiency and reduction of greenhouse gas emissions" (86,4 M euro). European Union Cohesion Policy Programme 2021-2027 funding will be available through demarcation. No project will receive a financial contribution from two sources. The first projects will be funded by the RRF. Once the RRF has been used, the European Union Cohesion Policy Programme 2021-2027 will be launched. </t>
  </si>
  <si>
    <t>1.2.1.5.i. Elektroenerģijas pārvades un sadales tīklu modernizācija</t>
  </si>
  <si>
    <t>1.3.1.r. Katastrofu pārvaldības sistēmas adaptācija klimata pārmaiņām, glābšanas un ātrās reaģēšanas dienestu koordinācijai</t>
  </si>
  <si>
    <t>1.3.1.1.i.1. Glābšanas dienestu kapacitātes stiprināšana, īpaši VUGD infrastruktūras un materiāltehniskās bāzes modernizācija</t>
  </si>
  <si>
    <t>1.3.1.2.i. Investīcijas plūdu risku mazināšanas infrastruktūrā</t>
  </si>
  <si>
    <t>digitālā transformācija</t>
  </si>
  <si>
    <t>2.1.1.r. Valsts procesu un pakalpojumu modernizācija un digitālā transformācija</t>
  </si>
  <si>
    <t>2.1.1.1.i. Pārvaldes modernizācija un pakalpojumu digitālā transformācija, tai skaitā uzņēmējdarbības vide</t>
  </si>
  <si>
    <t>Darbības programmas Latvijai 2021.-2027.gadam 1.3.1.SAM "Izmantot digitalizācijas priekšrocības pilsoņiem, uzņēmumiem un valdībām" (norādītais finansējums ir ERAF daļa)</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</si>
  <si>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 
Investments can be supplemented with the financing of the corresponding activities of the "Digital Europe" program (when possible).</t>
  </si>
  <si>
    <t xml:space="preserve">Investments 2.1.1.1.i., 2.1.2.1.i., 2.1.2.2.i. and 2.1.3.1.i. milestones and targets will be 100% achieved only within the framework of RRF funding.  
Initially, the European Union Cohesion policy programme 2021-2027 SO 1.3.1."Reaping the benefits of digitalisation for citizens, businesses, research organisations and public authorities" was specified as the source of additional funding for these reforms, but it was more aimed at achieving the goals of Latvia's digital guidelines.  
Regulations Regarding the Implementation of the Reform and Investment Direction 2.1 "Digital Transformation of State Administration, Including Local Governments" of Component 2 "Digital Transformation" of the Plan for the European Recovery and Resilience Facility (Cabinet Regulation No.435) state that projects are financed only from RRF funding and the state budget for covering VAT, therefore no project will receive financial contribution from two sources of EU funds. Demarcation will be provided at the project level.
To prevent the case that EU funding covers the same costs as RRF funding and to reduce the risks of double funding - separate budget programs, sub-programs, settlement accounts will be created, thus completely separating the financing flow, and ensuring separate cost and accounting records (within unified procurement). 
If necessary, the project implementers can apply for funding from other EU programs, such as funding for activities corresponding to the "Digital Europe" program, but these will be separate projects with different goals and indicators, which will not be included in the RRF investment results. </t>
  </si>
  <si>
    <t>2.1.2.r. Valsts IKT resursu izmantošanas efektivitātes un sadarbspējas paaugstināšana</t>
  </si>
  <si>
    <t>2.1.2.1.i. Pārvaldes centrālizētās platformas un sistēmas</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</si>
  <si>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 
Investments can be supplemented with the financing of the corresponding activities of the "Digital Europe" program (when possible).</t>
  </si>
  <si>
    <t>2.1.2.2.i. Latvijas nacionālais federētais mākonis</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</si>
  <si>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t>
  </si>
  <si>
    <t>2.1.3.r. Tautsaimniecības datu un digitālo pakalpojumu ekonomikas attīstība</t>
  </si>
  <si>
    <t>2.1.3.1.i. Datu pieejamība, koplietošana un analītika</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</si>
  <si>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
Investments can be supplemented with the financing of the corresponding activities of the "Digital Europe" program (when possible).</t>
  </si>
  <si>
    <t>2.2.1.r. Uzņēmējdarbības digitālās transformācijas pilna cikla atbalsta izveide ar reģionālo tvērumu</t>
  </si>
  <si>
    <t xml:space="preserve">2.2.1.1.i. Atbalsts Digitālo inovāciju centru un reģionālo kontaktpunktu izveidei </t>
  </si>
  <si>
    <t>Darbības programmas Latvijai 2021.-2027.gadam 1.2.2.SAM "Izmantot digitalizācijas priekšrocības uzņēmējdarbības attīstībai" plānotais pasākums "Eiropas digitālo inovācijas centru (EDIC) darbības nodrošināšanai un komersantu atbalstam", kam indikatīvi paredzēts 5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finansējums būs izmantots, tiks uzsākta Darbības programmas Latvijai 2021.-2027.gadam ieviešana un pēc tam projekti tiks finansēti no Darbības programmas Latvijai 2021.-2027.gadam.</t>
  </si>
  <si>
    <t>Under European Union Cohesion policy programme 2021-2027  SO 1.2.2. "Use of the benefits of digitalization for business development" planned measure 1.2.2.1.  Support for the creation of Digital Innovation Centers and regional contact points" (6,8 M euro).
European Union Cohesion Policy Programme 2021-2027 funding will be available through demarcation. No project will receive a financial contribution from two sources. At first projects will be funded by the RRF. After the funding of the RRF is used, the implementation of the Programme for Latvia for 2021-2027 will be launched and projects will then be funded from the  Cohesion policy programme for Latvia for 2021-2027.</t>
  </si>
  <si>
    <t>Activity that was planned is amended</t>
  </si>
  <si>
    <t>2.2.1.2.i. Atbalsts procesu digitalizācijai komercdarbībā</t>
  </si>
  <si>
    <t>Within the amendments proposed in the European Union Cohesion policy programme 2021-2027 1.2.2.SAM "Using the advantages of digitalization for business development", the planned measure "Support for digitization of processes in commercial activity” with indicatively allocated EUR 23 471 243 euro. The amendments envisage continuing the support started within the framework of the Recovery and Resilience Mechanism for the digitization of the business activities of Latvian entrepreneurs, in addition to the total funding initially planned for the measure of 8 M euro funding by redistributing funding in the amount of EUR 19 613 228 from measure 1.2.1.1. European Union Cohesion policy programme 2021-2027 will provide funding providing demarcation. No project will receive funding from two sources. The first projects will be financed from the Recovery and Resilience Facility. After the financing of the Recovery and Resilience Mechanism has been used or the activities differ from the EU funds program from the Recovery and Resilience Mechanism program, support will be provided under EU funds within measure 1.2.2.1.</t>
  </si>
  <si>
    <t>2.2.1.3.i. Atbalsts jaunu produktu un pakalpojumu ieviešanai uzņēmējdarbībā</t>
  </si>
  <si>
    <t>Darbības programmas Latvijai 2021.-2027.gadam 1.2.2.SAM "Izmantot digitalizācijas priekšrocības uzņēmējdarbības attīstībai" plānotais pasākums "Granta atbalsts jaunu digitālu produktu un pakalpojumu izstrādei", kam indikatīvi paredzēts 21,15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finansējums būs izmantots, tiks uzsākta Darbības programmas Latvijai 2021.-2027.gadam ieviešana un pēc tam projekti tiks finansēti no Darbības programmas Latvijai 2021.-2027.gadam.</t>
  </si>
  <si>
    <t>Activity that was planned is cancelled</t>
  </si>
  <si>
    <t>The planned activity is allowed in European Union Cohesion policy programme 2021-2027: SO 1.2.1. "Strengthening R&amp;I capacity for companies". 1.2.1.1. "Support for new product development and internationalization" 2. and 3.call. RRP and Program demarcation will be ensured in time - program activities will be initiated only after RRP activities are completed.</t>
  </si>
  <si>
    <t>2.2.1.4.i. Finanšu instrumenti komersantu digitālās transformācijas veicināšanai</t>
  </si>
  <si>
    <t>Programme for the EU funds for the 2014-2020  “Growth and employment”: SO 3.1.1.1. "Loan guarantees" (43 800 000 euro), 3.1.1.2. "Mezzanine loans" (7 000 000 euro), 3.1.1.4. "Microcredits and start-up loans" (15 000 000 euro) and REACT-EU 13.1.1.1. "Loans to SME" (21 059 282 euro). The recipient of funding (company Altum) ensures demarcation at the project level.</t>
  </si>
  <si>
    <t>ERAF (2014-2020)</t>
  </si>
  <si>
    <t>2.2.1.5.i. Mediju nozares uzņēmumu digitālās transformācijas veicināšana</t>
  </si>
  <si>
    <t xml:space="preserve">2.3.1.r. Ilgtspējīgas un sociāli atbildīgas atbalsta sistēmas pieaugušo izglītībai attīstība </t>
  </si>
  <si>
    <t>2.3.1.1.i. Augsta līmeņa digitālo prasmju apguves nodrošināšana</t>
  </si>
  <si>
    <t>ESIF 2014-2020: SAM pasākumi 1.2.2.3., 1.1.1.5. 2.kārtas ietvaros mācības Buffalo universitātē
ESIF 2021-2027: SAM 1.1.2. pasākums, kas vērsts uz prasmju attīstīšanu viedās specializācijas,  industriālās pārejas un uzņēmējdarbības veicināšanai</t>
  </si>
  <si>
    <t>Programme for the EU funds for the 2014-2020  “Growth and employment”: SO 1.2.2.3. "Support for ICT and technological training as well for training to facilitate the attraction of investors" (5 480 285 euro), SO  1.1.1.5 "Support for international collaboration projects in research and innovation" - training at Buffalo University (4 283 727 euro), SO 13.1.6  "Recovery measures in the economic sector - employee training (ERDF)" funding part linked to SO 1.2.2.3. (5 000 000 euro).
European Union Cohesion policy programme 2021-2027:
SO 1.1.2. Developing skills for promoting smart specialisation, industrial transition and entrepreneurship (26 100 000 euro).
When planning the acquisition of high-level digital skills, the demarcation will be ensured when planning measures after the end of the implementation of the investment, as well as anticipating, that the funding will be intended for substantively new or in-depth areas of applied knowledge and skills.
In order to ensure demarcation with 2.3.1.r. of the Recovery Plan within the framework of the reform "Development of a sustainable and socially responsible support system for adult education", for other investments we indicate that 2.3.1.2.i. within the framework of the investment, training will be organized based on the results of the digital maturity test conducted by the EDIC and the supporting activities mentioned in the digital development road map. Within the framework of this investment, training is intended for company employees, according to the company's request. Despite the fact that the educational topics offered by EDIC also cover cyber security, high-performance computing and artificial intelligence, the content of the mentioned educational topics will not correspond to the educational content implemented within the framework of 2.3.1.1.i, within which it is planned to increase the number of specialists with high-level digital skills (DigiComp level 7-8).
2.3.1.1.i. within the scope of the investment, the target group is already existing field specialists who already have appropriate knowledge in the fields determined within the framework of the investment, and the content of the intended study modules is a message to promote the skills of existing specialists in the direction of excellence, therefore there are no direct demarcations with other planned activities of the Recovery Plan 2.3.1 .r. within the framework of the reform "Development of a sustainable and socially responsible support system for adult education".</t>
  </si>
  <si>
    <t>ERAF (2014-2020); ERAF (2021-2027)</t>
  </si>
  <si>
    <t>2.3.1.2.i. Uzņēmumu digitālo prasmju attīstība</t>
  </si>
  <si>
    <t>Darbības programmas Latvijai 2021.-2027.gadam 1.2.2.SAM "Izmantot digitalizācijas priekšrocības uzņēmējdarbības attīstībai" plānotais pasākums "Nefinansiālais atbalsts digitālo prasmju pilnveidei uzņēmumiem un to darbiniekiem specializētu kursu apguvei", kam indikatīvi paredzēts 13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finansējums būs izmantots, tiks uzsākta Darbības programmas Latvijai 2021.-2027.gadam ieviešana un pēc tam projekti tiks finansēti no Darbības programmas Latvijai 2021.-2027.gadam.</t>
  </si>
  <si>
    <t>SO 1.1.2. "Skills for smart specialisation, industrial transition and entrepreneurship dealing with digitalisation" (Recovery fund funding 8,5 M euro). European Union Cohesion Policy Programme 2021-2027 funding will be available through demarcation. No project will receive a financial contribution from two sources. The first projects will be funded by the RRF. Once the RRF has been used, the European Union Cohesion Policy Programme 2021-2027 will be launched.</t>
  </si>
  <si>
    <t>2.3.1.3.i. Pašvadītas IKT speciālistu mācību pieejas attīstība</t>
  </si>
  <si>
    <t xml:space="preserve">2.3.1.4.i. Individuālo mācību kontu pieejas attīstība </t>
  </si>
  <si>
    <t>2.3.2.r. Digitālās prasmes sabiedrības un pārvaldes digitālajai transformācijai</t>
  </si>
  <si>
    <t>2.3.2.1.i. Digitālās prasmes iedzīvotājiem, t.sk. jauniešiem</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</si>
  <si>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ESIF daļa). ANM pasākuma 2.3.2.1.i. virsmērķis ir nodrošināt digitālo pašapkalpošanās prasmju mācības iedzīvotājiem, kuras var tikt īstenotas pašmācību ceļā vai ar mentoru palīdzību (klātienē vai tiešsaistē), kā arī izveidot vienotās tehnoloģiju jaunrades vadlīnijas jaunatnes tehnoloģiju un inovāciju spēju attīstībai (nodrošinot to īstenošanu jauniešu iesaistei). 
Savukārt DP 2021-2027 4.3.4. SAM ietvaros paredzēts digitālo aģentu/līderu tīkla nodrošināšana, nodrošinot tiem ikgadējas apmācības, lai veicinātu to, ka Latvijā ir kompetents digitālo aģentu tīkls, kur 2000 unikālas personas spēj sniegt atbalstu sabiedrībai valsts izstrādāto elektronisko risinājumu izmantošanā (no one left behind). Papildus mācībām tiks īstenoti dažādi komunikācijas un personu iesaistes pasākumi, lai informētu iedzīvotājus par iespēju digitālo aģentu tīklā saņemt atbalstu valsts izstrādāto elektronisko risinājumu izmantošanā.  
Demarkācija tiks nodrošināta projektu līmenī.</t>
  </si>
  <si>
    <t>Nav izmaiņu, nav jāziņo FENIX</t>
  </si>
  <si>
    <t>2.3.2.2.i. Valsts un pašvaldību digitālās transformācijas prasmju un spēju attīstība</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</si>
  <si>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ESF daļa)</t>
  </si>
  <si>
    <t xml:space="preserve">Investments 2.3.2.2.i. milestones and targets will be 100% achieved only within the framework of RRF funding. 
Informative report on the implementation of investment 2.3.2.2.i. "Development of digital transformation skills and abilities of the state and municipalities" (approved by the Cabinet of Ministers 13.06.2023. sitting (Prot. No. 32, 38 §) determine that the Ministry of Environmental Protection and Regional Development establishes a Project Content and Implementation Monitoring Council, which includes managers of public administration institutions and personnel management specialists, as well as policy planners in the fields of individual professions (internal audit and others) and which will be responsible for demarcation with other educational projects, adjusting and creating additional educational content for the appropriate target group. Demarcation will be provided at the project and learning content level - any funding source will be strictly separated for each learning topic, thus the risk of non-occurrence of double funding will be easy to track. 
To prevent the case that EU funding covers the same costs as RRF funding and to reduce the risks of double funding - separate budget programs, sub-programs, settlement accounts will be created, thus completely separating the financing flow, and ensuring separate cost and accounting records (within unified procurement). </t>
  </si>
  <si>
    <t xml:space="preserve">2.3.2.3.i. Digitālās plaisas mazināšana sociāli neaizsargātajiem izglītojamajiem un izglītības iestādēs </t>
  </si>
  <si>
    <t>REACT-EU 13.1.2. Atveseļošanas pasākumi izglītības un pētniecības nozarē (ERAF) 10 560 000 euro, paredzot viedierīču iegādi. Darbības programmas Latvijai 2021.-2027.gadam 4.2.1.SAM "Uzlabot piekļuvi iekļaujošiem un kvalitatīviem pakalpojumiem izglītībā, mācībās un mūžizglītībā, attīstot infrastruktūru, tostarp stiprinot tālmācību, tiešsaistes izglītību un mācības" kopējais plānotais finansējums izglītības iestāžu (arī profesionālās izglītības iestādēm) nodrošinājumam (t.sk. specializētajiem ierīču komplektiem programmēšanai, multimediju laboratorijām, robotikai) pilnveidotā vispārējās izglītības satura ieviešanai plānots 80 802 325 euro apjomā. ES fondu 2021-27 investīcijas palielinās darbību apjomu un papildinās investīcijas turpinās sniegt atbalstu izglītības iestāžu aprīkojuma iegādei. 
Pasākuma noteiktā mērķa sasniegšanai paredzētās izmaksas laika periodā 2022-2026 plānots segt no ANM.</t>
  </si>
  <si>
    <t xml:space="preserve">From REACT-EU 13.1.2.2. “Digitization of educational institutions” (ERDF) 7 560 960 euro, 2022-2023;
From Programe for Latvia 2021-2027 4.2.1.5.measure "Ensuring educational institutions for the qualitative implementation of the improved general education content at the basic and secondary education level" (ERDF) 46 750 000 euro, 2023-2025.
Computer equipment is intended for different target groups, computer registration and monitoring will be carried out, as well as the conditions of allocation will be defined in the cooperation agreement between the beneficiary and the cooperation partner.
</t>
  </si>
  <si>
    <t>ERAF 2021-2027</t>
  </si>
  <si>
    <t>2.4.1.r.  Platjoslas infrastruktūras attīstība</t>
  </si>
  <si>
    <t>2.4.1.1.i. Pasīvās infrastruktūras izbūve Via Baltica koridorā 5G pārklājuma nodrošināšanai</t>
  </si>
  <si>
    <t>Darbības programmas Latvijai 2021.-2027.gadam 1.4.1.SAM</t>
  </si>
  <si>
    <t>European Union Cohesion policy programme 2021-2027
SO 1.4.1. "Improving digital connectivity" measure 1.4.1.2. Construction of 5G infrastructure, VIA Baltica and Rail Baltica. The demarcation of 5G Via Baltica investments will be ensured at the project level by evaluating the constructed optical cable sections and objects (towers).</t>
  </si>
  <si>
    <t>2.4.1.2.i. Platjoslas jeb ļoti augstas veiktspējas tīklu “pēdējās jūdzes” infrastruktūras attīstībā</t>
  </si>
  <si>
    <t>European Union Cohesion policy programme 2021-2027
SO 1.4.1. "Improving digital connectivity" measure 1.4.1.1."Development of broadband infrastructure (last mile)". For "last mile" investments, demarcation will be ensured at the level of addresses, ensuring that the same addresses will not be able to apply for and receive support for "last mile" deployment within the framework of different funds.</t>
  </si>
  <si>
    <t>nevienlīdzības mazināšana</t>
  </si>
  <si>
    <t>3.1.1.r. Administratīvi teritoriālā reforma</t>
  </si>
  <si>
    <t>3.1.1.1.i. Valsts reģionālo un vietējo autoceļu tīkla uzlabošana</t>
  </si>
  <si>
    <t>Reconstruction and renovation of the regional and local roads within the framework of the investment is planned in synergy with other measures, including the investments made by EU funds in the  2014-2020 planning period for the development of regional road infrastructure. Demarcation will be ensured, i.e. road sections are territorially and technically separable from each other, ensuring that only road sections that have not received EU funding are renovated.</t>
  </si>
  <si>
    <t xml:space="preserve">3.1.1.2.i. Pašvaldību kapacitātes stiprināšana to darbības efektivitātes un kvalitātes uzlabošanai </t>
  </si>
  <si>
    <t>Darbības programmas Latvijai 2021.-2027.gadam 5.1.1.SAM "Vietējās teritorijas integrētās sociālās, ekonomiskās un vides attīstības un kultūras mantojuma, tūrisma un drošības veicināšana" (norādītais finansējums ir ERAF daļa, kas plānota kapacitātes pasākumiem)</t>
  </si>
  <si>
    <t>The investment of the RF Plan will be implemented in synergy with the capacity building measures for planning regions and local municipalities planned withing the European Union Cohesion policy programme 2021-2027, ensuring demarcation at investment/project level and taking into account different thematic focus of the content of measures, regularly exchanging information between involved employees on the training content, coordinating topics, timetable and results.
5.1.1. SO “Promoting the integrated social, economic and environmental development of local areas and cultural heritage, tourism and safety in urban functional areas” (specified funding is planned for the capacity building activities). Within this support training activities will be ensured for increasing administrative capacity of planning regions and local municipalities in the following areas: 1) business promotion and innovation development; 2) application of smart solutions; 3) integrated territorial development planning and implementation, adapting to demographic and climate change, including public outdoor development; 4) budget planning, including the use of new regional development support and financial instruments; 5) public participation in development planning and implementation, including improving basic knowledge of civil society as a resource and its contribution to development (amount of support 377 295 euro).
6.1.1. SO "Mitigating the economic, social and environmental consequences of the transition to climate neutrality in the most affected regions"  (Just Transition fund) support is planned to increase the knowledge and skills of regions’ and local municipalities’ specialists to work with climate neutrality issues, which is a significant precondition for efficient and coordinated transformation of to climate neutral economy (amount of support 1 532 920 euro).</t>
  </si>
  <si>
    <t>Taisnīgās pārkārtošanās fonds (2021-2027)</t>
  </si>
  <si>
    <t xml:space="preserve">3.1.1.3.i. Investīcijas uzņēmējdarbības publiskajā infrastruktūrā industriālo parku un teritoriju attīstīšanai reģionos </t>
  </si>
  <si>
    <t>Darbības programmas Latvijai 2021.-2027.gadam 5.1.1.SAM "Vietējās teritorijas integrētās sociālās, ekonomiskās un vides attīstības un kultūras mantojuma, tūrisma un drošības veicināšana" (norādītais finansējums ir ERAF daļa, kas plānota  uzņēmējdarbības publiskās infrastruktūras attīstībai pilsētu funkcionālajās teritorijās)</t>
  </si>
  <si>
    <t>European Union Cohesion policy programme 2021-2027.
5.1.1. SO “Promoting the integrated social, economic and environmental development of local areas and cultural heritage, tourism and safety in urban functional areas” (specified funding is planned for the development of public business infrastructure in urban areas, measure 5.1.1.1. (ERDF funding 133 110 000 euro). Operational programme“Growth and Employment” REACT-EU measure 13.1.1.3. "Revitalisation of territories to promote business in municipalities" (24 165 500 euro).
 For the smooth development of commercial public infrastructure throughout Latvia, demarcation is ensured at the level of programs and projects in the planning of complementary investments, including in the stages of preparation, evaluation and implementation of the project application, assurance is gained that the same activities or costs are not financed from different sources. A different emphasis is planned at the program level when determining the scope of support, investments under measure 5.1.1.1 of the Programme 2021-2027 for the development of public commercial infrastructure are intended for smaller local projects within the region (the maximum financing of the ERDF is planned to be 5 million. euros), where all municipalities will be able to compete within the region, taking into account the needs of local business for environmental development and creating job opportunities as close as possible to residents. On the other hand, the investments planned under measure 6.1.1.3 of the  Programme 2021-2027 (JTF funding 49 279 779 euro)  for the development of business support infrastructure will focus on the use of renewable energy resources in certain regions of Latvia, which will be included in the Territorial Just Transition Plan, thus promoting the transition to a climate-neutral economy and developing “green” industrial zones that consume renewable energy sources.</t>
  </si>
  <si>
    <t>European Union Cohesion Policy Programme 2021-2027:
5.1.1. SO “Promoting the integrated social, economic and environmental development of local areas and cultural heritage, tourism and safety in urban functional areas” (specified funding is planned for the development of public business infrastructure in urban areas, measure 5.1.1.1. (ERDF funding 130 037 695 euros); 6.1.1. SO "Mitigating the economic, social and environmental consequences of the transition to climate neutrality in the most affected regions"  (Just Transition fund, 49 279 779 euros).
Operational programme “Growth and Employment” REACT-EU measure 13.1.1.3. "Revitalisation of territories to promote business in municipalities" (24 165 500 euros).
For the smooth development of commercial public infrastructure throughout Latvia, demarcation is ensured at the level of programs and projects in the planning of complementary investments. This includes the stages of preparation, evaluation and implementation of the project application, where assurance is gained that the same activities or costs are not financed from different sources. A different emphasis is being planned at the program level when determining the scope of support. Investments under measure 5.1.1.1 of the Programme 2021-2027 for the development of public commercial infrastructure are intended for smaller local projects within the region (the maximum financing of the ERDF is 5 million euros), considering the needs of local business for environmental development and creating job opportunities as close as possible to residents. On the other hand, the investments being planned under measure 6.1.1.3 of the  Programme 2021-2027 (JTF funding 49 279 779 euros)  for the development of business support infrastructure focus on the use of renewable energy resources in certain regions of Latvia, which are included in the Territorial Just Transition Plan, thus promoting the transition to a climate-neutral economy and developing “green” industrial territories that consume renewable energy sources.</t>
  </si>
  <si>
    <t xml:space="preserve">ERAF (2021-2027) </t>
  </si>
  <si>
    <t>3.1.1.4.i. Finansēšanas fonda izveide zemas īres mājokļu būvniecībai</t>
  </si>
  <si>
    <t>3.1.1.5.i. Izglītības iestāžu infrastruktūras pilnveide un aprīkošana</t>
  </si>
  <si>
    <t>Darbības programmas Latvijai 2021.-2027.gadam 4.2.1.SAM "Uzlabot piekļuvi iekļaujošiem un kvalitatīviem pakalpojumiem izglītībā, mācībās un mūžizglītībā, attīstot infrastruktūru, tostarp stiprinot tālmācību, tiešsaistes izglītību un mācības" finansējums izglītības iestāžu (arī profesionālās izglītības iestādēm) nodrošinājumam (t.sk. specializētajiem ierīču komplektiem programmēšanai, multimediju laboratorijām, robotikai) pilnveidotā vispārējās izglītības satura ieviešanai. ES fondu 2021-27 investīcijas netiek plānotas izglītības iestāžu infrastruktūras pilnveidei.</t>
  </si>
  <si>
    <t xml:space="preserve">European Union Cohesion policy programme 2021-2027
SO 4.2.1."Improving equal access to inclusive and quality services in education, training and lifelong learning by developing accessible infrastructure, including by promoting resilience in distance and online education and training" measure 4.2.1.5 "Qualitative implementation of the improved general education content at the basic and secondary education levels" - funding for the provision of general education institutions for the deployment of advanced general education content (including dedicated sets of devices for programming, multimedia laboratories, robotics). Investment by EU funds 2021-2027 is not planned to improve the infrastructure of educational establishments or for construction. </t>
  </si>
  <si>
    <t>3.1.1.6.i. Pašvaldību funkciju īstenošanai un  pakalpojumu sniegšanai nepieciešamo bezizmešu transportlīdzekļu iegāde</t>
  </si>
  <si>
    <t>Norādīts indikatīvais TPF finansējums (Taisnīgas pārkārtošanās teritoriālā plāna investīciju pasākums bezizmešu mobilitātes veicināšanai pašvaldībās). Diskusijas par TPF plānu un transformācijas virzieniem vēl turpinās.</t>
  </si>
  <si>
    <t>Just Transition fund SO 6.1.1. "Mitigating the economic, social and environmental consequences of the transition to climate neutrality in the most affected regions" specifically for the measure for zero-emission vehicle  use in municipalities (measure 6.1.1.6.). JTF is a part of Programme 2021-2027. In the implementation of the investment, mutual coordination with the European Union Cohesion Policy Programme 2021-2027 is essential, evaluating the content of the investments and mutual synergy in order to prevent possible overlapping of investments, preventing the risk of double funding in the case of mutually complementary investments. The risk of double funding will be eliminated and demarcation will be ensured at program and project level, ensuring that one and the same supported activities and eligible costs are not financed twice. Considering that both JTF in the zero-emission mobility measure and RRF 3.1.1.6.i. investment  support the purchase of electric buses, project applicants will have to submit a document (acknowledgement) certifying that one and the same supported activities and eligible costs will not be financed from both RRF and JTF.</t>
  </si>
  <si>
    <t xml:space="preserve">3.1.2.r. Sociālo un nodarbinātības pakalpojumu pieejamība minimālo ienākumu reformas atbalstam </t>
  </si>
  <si>
    <t>3.1.2.1.i. Publisko pakalpojumu un nodarbinātības pieejamības veicināšanas pasākumi cilvēkiem ar funkcionāliem traucējumiem</t>
  </si>
  <si>
    <t xml:space="preserve">n/a </t>
  </si>
  <si>
    <t>3.1.2.2.i. Prognozēšanas rīka izstrāde</t>
  </si>
  <si>
    <t>3.1.2.3.i. Ilgstošas sociālās aprūpes pakalpojuma noturība un nepārtrauktība</t>
  </si>
  <si>
    <t>ERAF (2014-2020);
ERAF (2021-2027)</t>
  </si>
  <si>
    <t>For the 3.1.2.3.i investment, the implementation of the following EU fund programs can be mentioned as an additional source of financing:
- EU 2014-2020 programme "Employment and labor force mobility", priority direction "Growth and employment" priority direction "Employment and labor force mobility" 9.3.1 of the specific support objectivel "Develop service infrastructure for child care in a family environment and for the independent life and integration of persons with disabilities into society" measure 9.3.1.1 "Development of service infrastructure for implementation of deinstitutionalization plans" and measure 9.3.1.3.  "Infrastructure development of community-based social services in the city of Riga" within the framework of which the creation and improvement of service places for the provision of community-based social services (including care services in a family environment) to persons with mental disorders and children with functional disorders is supported;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a) measure 4.3.1.2.t "Improving the quality and accessibility of services by bringing the branches of state social care centers closer to the services provided in the community (closer to the family environment)" the purpose of which is the creation of infrastructure (including the purchase of equipment and the improvement of the territory) for the provision of a service close to a family environment to children and young people with severe and very severe functional disabilities, who receive state-funded long-term social care and social rehabilitation services in state social care centers.
b) measure 4.3.1.5   "Development of infrastructure of social services based on society" the purpose of which is the creation of community-based social service infrastructure services (group apartment, day care center or specialized workshop) for persons with severe and very severe mental disorders and multiple disorders.
Compared to RRP 3.1.2.3.i.  investment projects, the investments of EU funds listed above for the creation of services closer to a family environment will be made for another target group, therefore double financing is not possible.
9.3.1.1. measure - 43 101 670 euro
9.3.1.3. measure - 480 886 euro
4.3.1.2.measure - 22 185 000 euro
4.3.1.5 measure - 9 977 402 euro</t>
  </si>
  <si>
    <t xml:space="preserve">For the 3.1.2.3.i investment, the implementation of the following EU fund programs can be mentioned as an additional source of financing:
- EU 2014-2020 programme "Employment and labor force mobility", priority direction "Growth and employment" priority direction "Employment and labor force mobility" 9.3.1 of the specific support objectivel "Develop service infrastructure for child care in a family environment and for the independent life and integration of persons with disabilities into society" measure 9.3.1.1 "Development of service infrastructure for implementation of deinstitutionalization plans" and measure 9.3.1.3.  "Infrastructure development of community-based social services in the city of Riga" within the framework of which the creation and improvement of service places for the provision of community-based social services (including care services in a family environment) to persons with mental disorders and children with functional disorders is supported;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a) measure 4.3.1.2.t "Improving the quality and accessibility of services by bringing the branches of state social care centers closer to the services provided in the community (closer to the family environment)" the purpose of which is the creation of infrastructure (including the purchase of equipment and the improvement of the territory) for the provision of a service close to a family environment to children and young people with severe and very severe functional disabilities, who receive state-funded long-term social care and social rehabilitation services in state social care centers.
b) measure 4.3.1.5   "Development of infrastructure of social services based on society" the purpose of which is the creation of community-based social service infrastructure services (group apartment, day care center or specialized workshop) for persons with severe and very severe mental disorders and multiple disorders.
c) measure 4.3.5.1. the 1st round "Increasing access to community-based social services", aimed at increasing access to community-based social services, including the creation of infrastructure and provision of community-based social services to persons of the target group. The target group also includes persons of retirement age, including persons with dementia.
Compared to RRP 3.1.2.3.i.  investment projects, the investments of EU funds listed above for the creation of services closer to a family environment will be made for another target group, therefore double financing is not possible.
9.3.1.1. measure - 43 101 670 euro
9.3.1.3. measure - 480 886 euro
4.3.1.2.measure - 22 185 000 euro
4.3.1.5 measure - 9 977 402 euro
4.3.5.1. measure – 34 157 404 euro </t>
  </si>
  <si>
    <t>3.1.2.4.i. Sociālās un profesionālās rehabilitācijas pakalpojumu sinerģiska attīstība  cilvēku ar funkcionāliem traucējumiem drošumspējas veicināšanai</t>
  </si>
  <si>
    <t>ESF (2014-2020)</t>
  </si>
  <si>
    <t>For the 3.1.2.4.i investment, the implementation of the following EU fund programs can be mentioned as an additional source of financing:
-- EU 2014-2020 programming period's programme "Employment and labor force mobility" , priority direction "Growth and employment" priority direction "Employment and labor force mobility"  the specific support objective 9.1.4  "Increase the integration of citizens exposed to the risks of discrimination in society and the labor market" within the framework of which Social Integration State Agency project No. 9.1.4.1/16/I/001 "Integration of persons with disabilities or mental disorders in employment and society" is implemented and within the framework of which the work capacity assessment method Melba&amp;Ida was purchased. Within the framework of the  RRP 3.1.2.4.i. investment the social and professional rehabilitation service for persons with functional disabilities is being improved. The beneficiaries of which, using the Melba&amp;Ida method, are planned to make recommendations on what services and support they should receive in order for the person to enter or return to the labor market;
-  European Union Cohesion Policy Program for 2021-2027 4th policy objective "A more social and inclusive Europe, implementing the European Pillar of Social Rights"  specific support objective 4.3.5. "Improve equal and timely access to quality, sustainable and cost-effective services; improve social protection systems, including promoting the availability of social protection; improve the availability, efficiency and resilience of long-term care services" measure 4.3.5.2.  "Improving effective support and palliative care service by increasing its availability for adults whose cure is no longer possible" within the framework of which it is planned to provide training for improving the professional competence of social service provider specialists and volunteer workers in working with adult persons whose cure is no longer possible (palliative care patients) in the regions by using the mobile workstation that is purchased and equipped asccordingly as a part of investment 3.1.2.4.i.
The planned investments listed above are complementary, therefore double financing is not possible.
9.1.4.1. measure - 1 486 320 EUR
4.3.5.2. measure - 5 950 000 EUR</t>
  </si>
  <si>
    <t>ESF+ (2021-2027)</t>
  </si>
  <si>
    <t xml:space="preserve">3.1.2.5.i. Bezdarbnieku, darba meklētāju un bezdarba riskam pakļauto iedzīvotāju iesaiste darba tirgū </t>
  </si>
  <si>
    <t xml:space="preserve">For the 3.1.2.5.i investment, the implementation of the following EU fund programs can be mentioned as an additional source of financing:
- Within the framework of the EU 2014-2020 programming period's programme  "Growth and employment", priority direction  "Employment and labor force mobility",   specific support objective 7.1.1. "To increase the qualifications and skills of the unemployed according to the demand of the labor market"  (from 2022 within the framework of SO 14.1.2. "Recovery measures in the field of well-being") within which is implemented the ESF project "Support for the education of the unemployed" (No. 7.1.1.0/15/I/001) (hereinafter - the ABI project). The aim of the project is to promote the competitiveness of the unemployed, jobseekers and persons at risk of unemployment in the labor market, as well as to reduce the consequences of the crisis caused by the Covid-19 pandemic in the field of employment.  ABI project will be implemented until December 31, 2023. The supported actions provided for in the project will be taken over by improving and continuing them also in RRP 3.1.2.5.i. as part of the investment, the implementation of which is planned from April 2023 to the end of 2025.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measure 4.3.3.1 "Increasing the qualifications and skills of the unemployed, job seekers and persons at risk of unemployment" the implementation of which will be started in 2025, continuing RRP investments.
The beneficiary of the funding the State Employment Agency, guided by the national regulations, which determine the conditions for repeated involvement of the target group, will ensure control to prevent double funding and that the unemployed, jobseekers and persons at risk of unemployment do not receive support at the same time within the framework of several sources of funding.
SO 7.1.1.  - 87 338 436 euro
REACT-EU SO 14.1.2. - 11 527 850 euro
4.3.3.1.measure - 40 672 500 euro
</t>
  </si>
  <si>
    <t>veselība</t>
  </si>
  <si>
    <t>4.1.1.r. Uz cilvēku centrētas, visaptverošas, integrētas veselības aprūpes sistēmas ilgtspēja un noturība</t>
  </si>
  <si>
    <t>Darbības programma Latvijai 2021.-2027.gadam. ANM ietvaros tiks izstrādātas rekomendācijas epidemioloģiskajai drošībai un integrētai aprūpei, kā arī vienoti onkoloģijas metodoloģijas principi, savukārt no ESF plānots papildinošs finansējums kvalitātes nodrošināšanas sistēmas attīstībai (t.sk.klīniskās vadlīnijas, pacientu drošība), tādējādi nodrošinot papildinātību un demarkāciju.</t>
  </si>
  <si>
    <t xml:space="preserve">Within the RRF, recommendations for epidemiological safety and integrated care, as well as unified principles of oncology methodology will be developed, while additional funding is planned from the European Union Cohesion policy programme 2021-2027  in measure 4.1.2.7 "Improving patient safety and quality of care" (ESF+) for the development of the quality assurance system (including clinical guidelines, patient security), thereby ensuring complementarity and demarcation. </t>
  </si>
  <si>
    <t>4.1.1.1.i. Atbalsts sabiedrības veselības pētījumu veikšanai</t>
  </si>
  <si>
    <t>Darbības programma Latvijai 2021.-2027.gadam. ANM plāna ietvaros tiks veikti pētījumi par antimikrobiālo rezistenci, nevakcinēšanas iemesliem un infekciju slimību izplatības mazināšanu, savukārt ESF ietvaros tiks īstenoti veselības veicināšanas pasākumi, slimību profilakse un papildinoši pētījumi sabiedrības veselības jomā, nodrošinot papildinātību un demarkāciju.</t>
  </si>
  <si>
    <t>ESF+  (2021-2027)</t>
  </si>
  <si>
    <t xml:space="preserve">Research on antimicrobial resistance, reasons for non-vaccination and reducing the spread of infectious diseases will be carried out within the RRF, while health promotion measures, disease prevention and complementary research in the field of public health will be implemented within the uropean Union Cohesion policy programme 2021-2027 ESF+, ensuring complementarity and demarcation. ESF investments are planned in SO 4.1.2.SAM measures 4.1.2.1., 4.1.2.2., 4.1.2.3., 4.1.2.4. and 4.1.2.8. </t>
  </si>
  <si>
    <t xml:space="preserve">Research on antimicrobial resistance, reasons for non-vaccination and reducing the spread of infectious diseases will be carried out within the RRF, while health promotion measures, disease prevention and complementary research in the field of public health will be implemented within the uropean Union Cohesion policy programme 2021-2027 ESF+, ensuring complementarity and demarcation. ESF investments are planned in SO 4.1.2.SAM measures 4.1.2.1., 4.1.2.3., 4.1.2.4. and 4.1.2.8. </t>
  </si>
  <si>
    <t>4.1.1.2.i. Atbalsts universitātes un reģionālo slimnīcu veselības aprūpes infrastruktūras stiprināšanai</t>
  </si>
  <si>
    <t xml:space="preserve">Darbības programma Latvijai 2021.-2027.gadam, daļa no plānotā finansējuma tiks ieguldīta sekundārās ambulatorās veselības aprūpes pakalpojumu infrastruktūras attīstībai. ANM un ERAF pasākumu īstenošanā tiks nodrošināta izmaksu kontrole, t.sk. izstrādājot MK noteikumus par konkrētām atbalstāmajām darbībām atbilstoši ANM plānam un darbības programmai, ņemot vērā investīciju stratēģijā apstiprinātos nosacījumus un principus. Papildus visu projektu vērtēšanā ir iesaistīti VM un nozares eksperti, līdz ar to tiek nodrošināta demarkācija starp projektos plānotajām investīcijām. ANM un ERAF projektu ietvaros VM izveidota darba grupa vērtēs tehnoloģiju atbilstību normatīvajam un plānošanas ietvaram. Ņemot vērā ārstniecības iestāžu investīciju vajadzības, ANM plāna un ERAF finansējums nodrošinās investīciju papildinātību un atbilstoši ieviešanas dokumentiem tiks nodrošināta investīciju demarkācija. </t>
  </si>
  <si>
    <t>REACT_EU</t>
  </si>
  <si>
    <t>Part of the investments in European Union Cohesion policy programme 2021-2027 will be invested in the development of secondary ambulatory health care service infrastructure within measures 4.1.1.1., 4.1.1.2. (218 402 225 euro). Taking into account the investment needs of medical institutions, the financing of the RRF plan and the ERDF will ensure the complementarity of investments and demarcation of investments will be ensured according to the implementation documents. The same part of the planned funding of OP 2014-2021 SO 13.1.5."Recovery measures in the health sector" (67 600 000 euro) was invested in the development of secondary healthcare service infrastructure.
A more detailed description of investment in infrastructure in the health sector is set out in the Information Report on the Investment Strategy for Health Care Infrastructure for 2021-2027</t>
  </si>
  <si>
    <t>REACT-EU (2014-2020)</t>
  </si>
  <si>
    <t xml:space="preserve">Part of the investments in European Union Cohesion policy programme 2021-2027 will be invested in the development of  health care service infrastructure within measures 4.1.1.1., 4.1.1.2. Taking into account the investment needs of medical institutions, the financing of the RRF plan and the ERDF will ensure the complementarity of investments and demarcation of investments will be ensured according to the implementation documents. 
A more detailed description of investment in infrastructure in the health sector is set out in the Information Report on the Investment Strategy for Health Care Infrastructure for 2021-2027. </t>
  </si>
  <si>
    <t>ERAF  (2021-2027)</t>
  </si>
  <si>
    <t>4.1.1.3.i. Atbalsts sekundāro ambulatoro pakalpojumu sniedzēju veselības aprūpes infrastruktūras stiprināšanai</t>
  </si>
  <si>
    <t>Darbības programma Latvijai 2021.-2027.gadam. ANM plāna ietvaros tiks attīstīta sekundārās ambulatorās veselības aprūpes pakalpojumu sniegšanai nepieciešamā infrastruktūra, atbilstoši ANM plāna ietvaros izstrādātajām rekomendācijām integrētai aprūpei un epidemioloģiskajai drošībai, kā arī uzlabojot vides pieejamību, savukārt ERAF ietvaros tiks veikti specifiski pasākumi hronisko pacientu aprūpes uzlabošanai atbilstoši investīciju stratēģijai, tādējādi nodrošinot papildinātību un demarkāciju.</t>
  </si>
  <si>
    <t>Within the framework of the RRF, the infrastructure necessary for the provision of secondary ambulatory healthcare services will be developed, in accordance with the recommendations for integrated care and epidemiological safety developed within the framework of the RRF 4.3.1.1.i., as well as by improving the accessibility of the environment, while within the ERDF, specific measures will be taken to improve the care of chronic patients in accordance with the investment strategy, thus ensuring complementarity and demarcation. Investments of EU funds are planned within European Union Cohesion policy programme for 2021-2027 in measure 4.1.1.6. A more detailed description of investment in infrastructure in the health sector is set out in the Information Report on the Investment Strategy for Health Care Infrastructure for 2021-2027.</t>
  </si>
  <si>
    <t>Within the framework of the RRF, the infrastructure necessary for the provision of secondary ambulatory healthcare services will be developed, in accordance with the recommendations for integrated care and epidemiological safety developed within the framework of the RRF 4.3.1.1.i., as well as by improving the accessibility of the environment, while within the ERDF, specific measures will be taken to improve the care of chronic patients in accordance with the investment strategy, thus ensuring complementarity and demarcation. Investments of EU funds are planned within European Union Cohesion policy programme for 2021-2027 in measure 4.1.1.1. round 4. A more detailed description of investment in infrastructure in the health sector is set out in the Information Report on the Investment Strategy for Health Care Infrastructure for 2021-2027. Specific measures will be taken for the development of monoprofile institutions in line with current sectoral policies, thus ensuring complementarity and demarcation.</t>
  </si>
  <si>
    <t>4.2.1.r. Cilvēkresursu nodrošinājums un prasmju pilnveide</t>
  </si>
  <si>
    <t>4.2.1.1.i. Atbalsts cilvēkresursu attīstības sistēmas ieviešanai</t>
  </si>
  <si>
    <t>4.3.1.r. Veselības aprūpes ilgtspēja, pārvaldības stiprināšana, efektīva veselības aprūpes resursu izlietošana, kopējā valsts budžeta veselības aprūpes nozarē palielinājums</t>
  </si>
  <si>
    <t>4.3.1.1.i. Atbalsts sekundārās ambulatorās veselības aprūpes kvalitātes un pieejamības novērtēšanai un uzlabošanai</t>
  </si>
  <si>
    <t>Within the framework of the RRF, the infrastructure necessary for the provision of secondary ambulatory healthcare services will be developed, in accordance with the recommendations for integrated care and epidemiological safety developed within the framework of the RRF, as well as by improving the accessibility of the environment, while within the ERDF, specific measures will be taken to improve the care of chronic patients in accordance with the investment strategy, thus ensuring complementarity and demarcation. Investments of EU funds are planned within European Union Cohesion policy programme for 2021-2027 in measure 4.1.1.6. (the amount of the related investment in EUR is already indicated at 4.1.1.3.i).  A more detailed description of investment in infrastructure in the health sector is set out in the Information Report on the Investment Strategy for Health Care Infrastructure for 2021-2027.</t>
  </si>
  <si>
    <t>ekonomikas transformācija un produktivitāte</t>
  </si>
  <si>
    <t>5.1.1.r. Inovāciju pārvaldība un privāto P&amp;A investīciju motivācija</t>
  </si>
  <si>
    <t>5.1.1.1.i. Pilnvērtīga inovāciju sistēmas pārvaldības modeļa izstrāde un tā nepārtraukta darbināšana</t>
  </si>
  <si>
    <t xml:space="preserve">ERAF 2021 - 2027
1.2.1. SAM “Pētniecības un inovāciju kapacitātes stiprināšana un progresīvu tehnoloģiju ieviešana uzņēmumiem” </t>
  </si>
  <si>
    <t xml:space="preserve">It is currently unclear about 5.1.1.1.i. investment additional funding. After the approval of the investment regulation, additional funding data will be clarified and included in the next report. </t>
  </si>
  <si>
    <t>It is currently unclear about 5.1.1.1.i. investment additional funding. After the approval of the investment regulation, additional funding data will be clarified and included in the next report. European Union Cohesion policy programme 2021-2027: SO 1.2.1. "Strengthening R&amp;I capacity for companies". 1.2.1.1. "Support for new product development and internationalization" 1.call.</t>
  </si>
  <si>
    <t>5.1.1.2.i. Atbalsta instruments inovāciju klasteru attīstībai</t>
  </si>
  <si>
    <t>ERAF 2021 - 2027
1.2.1. SAM “Pētniecības un inovāciju kapacitātes stiprināšana un progresīvu tehnoloģiju ieviešana uzņēmumiem”</t>
  </si>
  <si>
    <t>European Union Cohesion policy programme 2021-2027: SO 1.2.1. "Strengthening R&amp;I capacity for companies".
1.2.1.1. "Support for new product development and internationalization". RRP and Program demarcation will be ensured in time - program activities will be initiated only after RRP activities are completed.</t>
  </si>
  <si>
    <t>European Union Cohesion policy programme 2021-2027: SO 1.2.1. "Strengthening R&amp;I capacity for companies".
1.2.1.1. "Support for new product development and internationalization" 2. and 3.call. RRP and Program demarcation will be ensured in time - program activities will be initiated only after RRP activities are completed.</t>
  </si>
  <si>
    <t>50 240 702</t>
  </si>
  <si>
    <t>5.2.1.r. Augstākās izglītības un zinātnes izcilības un pārvaldības reforma</t>
  </si>
  <si>
    <t xml:space="preserve">5.2.1.1.i. Pētniecības, attīstības un konsolidācijas granti                                                                        </t>
  </si>
  <si>
    <t xml:space="preserve">ES fondu 2021-27 investīcijas ietver arī iepriekš nefinansētas darbības reformu īstenošanai, kā arī atsevišķos gadījumos palielina darbību apjomu. ES fondu investīcijas turpinās sniegt atbalstu ANM plāna ietvaros atbalstītajiem doktorantūras un pēcdoktorantūras grantiem, kā arī digitalizācijas, tehnoloģiju attīstības, pētniecības un izglītības infrastruktūras uzlabošanas iniciatīvām. ES fondu atbalsts papildus plānots arī šādām reformu komponentēm - jaunā akadēmiskās karjeras modeļa ieviešana un cikliskas institucionālās akreditācijas ieviešana, kas savukārt nav plānots ANM investīciju ietvaros. Atsķirībā no iepriekšējiem ieguldījumiem, jaunajā plānošanas periodā plānots vairāk investēt pētniecības cilvēkresursu atjaunotnē un stiprināšanā, kas ir arī viena no ZTAI 2027 prioritātēm, kā arī kopumā kāpināt ieguldījumus P&amp;A, lai sasniegtu nacionāli nosprausto mērķi- paaugstināt P&amp;A izdevumus līdz 1,5% no IKP. 
ESIF 2014-2020: SAM 8.2.1., 8.2.2. 3.kārta, 8.2.3., SAM pasākums 1.1.1.3.
ESIF 2021-2027: SAM 1.1.1. (Doktorantūras granti| Studentu inovāciju granti | Pēcdoktorantu pētījumi, t. sk. izcila ārvalstu akadēmiskā un zinātniskā personāla piesaiste | RIS3 izcilības centri), SAM 4.2.2./ SAM 4.2.1. (Studiju modernizācija un digitalizācija | Akadēmiskās karjeras sistēmas  | Cikliskā institucionālā akreditācija). 
</t>
  </si>
  <si>
    <t xml:space="preserve">European Union Cohesion policy programme 2021-2027 (174 706 875 euro): SO 1.1.1. "Strengthening R&amp;I capacity", SO 4.2.1. "Infrastructure for inclusive and quality services in education", SO 4.2.2. "Quality, efficiency and relevance of the education and training system to the labor market". 
Programme for the EU funds for the 2014-2020  “Growth and employment” (52 279 610 euro): SO 1.1.1 "Improve research and innovation capacity and the ability of Latvian research institutions to attract external funding, by investing in human capital and infrastructure". SO 8.2.1 "Reduce fragmentation of study programs and strengthen resource sharing", SO 8.2.2. "To strengthen academic personnel of HEI in strategic specialisation areas ", SO 8.2.3. "To ensure better governance in HEI".
Between ESIF and RRP investments, the following complementarity of investments will be formed:
1) with ESIF 2014-2020 investments, support has been started for the implementation of higher education management improvement and digitization initiatives, technology development, education and research infrastructure improvements, the creation of new competitive study programs, the approval of doctoral grants, the support of post-doctoral students, which is planned to be further supported with RRP investments.
2) grants for the implementation of structural changes (external and internal consolidation), "Exit" grants, researcher (professors) grants, internal research and development grants are planned only with RRP investments.
3) only ESIF 2021-2027 investments are planned to provide support for the introduction of the new academic career model, the introduction of cyclical institutional accreditation and innovation grants for students;
4) funding for the modernization and digitization of the study environment, RIS3 centers of excellence, doctoral and post-doctoral grants is planned both with RRP and ESIF in 2021-2027. Demarcation will be ensured within the framework of the supported actions to prevent the risks of double funding. Within the framework of the RRP investment, the main emphasis will be placed on the development of the strategic specialization areas of HEIs, while the direction of ESIF 2021-2027 will be focused on the development of RIS3 areas and the transformation of the national economy. In addition, in the evaluation of all RRP and ESIF 2021-2027 investments, which are related to investments in infrastructure and digitalization, including equipment, the Ministry of Education and Science and industry experts will be involved, thus demarcation between the investments planned in the projects will be ensured.
</t>
  </si>
  <si>
    <t>likuma vara</t>
  </si>
  <si>
    <t>6.1.1.r. Analītikas stiprināšana un datu pārvaldības attīstība nodokļu administrēšanas un muitas jomā</t>
  </si>
  <si>
    <t>6.1.1.1.i. Esošo analītisko risinājumu modernizācija</t>
  </si>
  <si>
    <t>6.1.1.2.i. Jaunu analīzes sistēmu izstrāde</t>
  </si>
  <si>
    <t>6.1.1.3.i. Personāla apmācības darbam ar analītisko platformu un konsultācijas</t>
  </si>
  <si>
    <t xml:space="preserve">6.1.2.r. Muitas kontroles punktos skenēto attēlu attālināta un centralizēta analīze </t>
  </si>
  <si>
    <t>6.1.2.1.i. Dzelzceļa rentgeniekārtu  sasaiste ar BAXE un mākslīgā intelekta izmantošana dzelzceļu kravu skenēšanas attēlu analīzei</t>
  </si>
  <si>
    <t>6.1.2.2.i. Muitas laboratorijas kapacitātes stiprināšana</t>
  </si>
  <si>
    <t>ES muitas kontroles aprīkojuma instruments</t>
  </si>
  <si>
    <t xml:space="preserve">654 800 </t>
  </si>
  <si>
    <t xml:space="preserve">EU Customs Control Equipment Instrument (CCEI). 
CCEI co-financing has been allocated to purchase a chromatographer (GC-GC-MS), elemental analyzer (metals, inorganic compounds, C, H, N, and O), digital polarimeter, climatic cabinet, laboratory dishwasher, high-performance optical/digital microscope, chromatographers (GC-FID detector), sulphur analysers (UVF), flash point analysers (Abel/Pensky-Martens), moisture analyser, chromatographer (HPLC with UV-Vis detector), chromatographer (HPLC with UV-VIS/DAD and RI detectors), automatic viscosimeter (EN ISO 3104), colorimeter (ASTM D1500), spectrometrer (UV-VIS) and analytical balance. 
All of the equipment intended to be co-financed under CCEI differs from the actions supported under Measure 6.1.2.2.i. CCEI financing will not cover the same costs that will be covered by Recovery and Resilience Facility and vice versa. </t>
  </si>
  <si>
    <t>6.1.2.3.i. Saņemto pasta sūtījumu muitas kontroles pilnveidošana Lidostas MKP</t>
  </si>
  <si>
    <t>6.1.2.4.i. Infrastruktūras izveide kontroles dienestu funkciju īstenošanai Kundziņsalā</t>
  </si>
  <si>
    <t>6.2.1.r. Noziedzīgi iegūtu līdzekļu legalizācijas identificēšanas, ekonomisko noziegumu izmeklēšanas un tiesvedības procesu modernizācija</t>
  </si>
  <si>
    <t>6.2.1.1.i. AML inovāciju centra izveide noziedzīgi iegūtu līdzekļu legalizācijas identificēšanas uzlabošanai</t>
  </si>
  <si>
    <t>6.2.1.2.i. Ekonomisko noziegumu izmeklēšanas kapacitātes stiprināšana</t>
  </si>
  <si>
    <t>Iekšējās drošības fonds</t>
  </si>
  <si>
    <t>It is planned to finance project No. VP/IDF/2019/1 “Development of National Criminal Intelligence Infrastructure and System” from the Internal Security Fund in the 2014-2020 period. The funding is aimed to achive different milestones and results.Within the framework of the ISF project,  the development of a system for the accumulation and circulation of criminal intelligence information (Criminal Intelligence support information system) is planned. It will be ensure state-of-the-art information analysis capabilities,  the capacity of analytical services will be strengthened, priority work direction and methodology for analysis of information will be developed. Also the education system in this field will be developed.</t>
  </si>
  <si>
    <t>2 647 333</t>
  </si>
  <si>
    <t>6.2.1.3.i. Vienota tiesnešu, tiesu darbinieku, prokuroru, prokuroru palīgu un specializēto izmeklētāju (starpdisciplināros jautājumos) kvalifikācijas pilnveides mācību centra izveide</t>
  </si>
  <si>
    <t>6.3.1.r. Publiskās pārvaldes modernizācija</t>
  </si>
  <si>
    <t>6.3.1.1.i. Atvērta, caurskatāma, godprātīga un atbildīga publiskā pārvalde</t>
  </si>
  <si>
    <t>6.3.1.2.i. Publiskās pārvaldes profesionalizācija un administratīvās un kapacitātes stiprināšana</t>
  </si>
  <si>
    <t xml:space="preserve">6.3.1.3.i. Publiskās pārvaldes inovācijas eko-sistēmas attīstība </t>
  </si>
  <si>
    <t xml:space="preserve">Darbības programmas Latvijai 2021.-2027.gadam 1.3.1.SAM "Izmantot digitalizācijas priekšrocības pilsoņiem, uzņēmumiem un valdībām" </t>
  </si>
  <si>
    <t>European Union Cohesion policy programme for 2021-2027 measure 1.3.1.2 "Innovation laboratory for using the benefits of digitalization". Within the framework of measure 1.3.1.2 "Innovation laboratory for using the advantages of digitalization", innovation laboratory services will be provided for the intended digital tools and IT systems that are planned to be supported within the framework of the European Union Cohesion policy programme 2021-2027, while investments 6.3.1.3.i. innovation laboratory services are planned within the scope of the current and problematic issues of public administration, in addition within investment 6.3.1.3.i. trainings will be provided in connection with the necessary knowledge on ensuring the operation of innovation laboratories.</t>
  </si>
  <si>
    <t>6.3.1.4.i. Nevalstisko organizāciju izaugsme sociālās drošības pārstāvniecības stiprināšanai un  sabiedrības interešu uzraudzībai</t>
  </si>
  <si>
    <t xml:space="preserve">Darbības programmas Latvijai 2021.-2027.gadam 4.3.4.
SAM "Sekmēt aktīvu iekļaušanu, lai veicinātu vienlīdzīgas iespējas un aktīvu līdzdalību, kā arī uzlabotu nodarbinātību"
</t>
  </si>
  <si>
    <t>European Union Cohesion policy programme for 2021-2027 measure 4.3.4.5 "Support for the growth of civil society organizations by strengthening participation in public administration decision-making processes".
6.3.1.4.i. the investment supports the strengthening of the capacity of NGOs in the field of social security representation of the interests of the least protected groups of society and in the field of public interest monitoring of foreign investments and the use of state budget funding, while 4.3.4.5. the event addresses the weak development issue of civil dialogue as such, without specifying a specific field or sector. 4.3.4.5. the measure should be considered primarily as a public administration tool for stimulating the development of civil dialogue at all administrative levels of governance, involving the widest possible number of NGO participants in the planning and implementation of the policy of sectoral ministries, municipalities and planning regions. While 6.3.1.4.i. investment focuses on strengthening NGO representation on a narrow and poorly represented area in the NGO sector - social security, stimulating the formation of new NGOs and the establishment of partnerships in the NGO sector.</t>
  </si>
  <si>
    <t>6.4.1.r. Publisko iepirkuma līgumu reģistra izveide</t>
  </si>
  <si>
    <t> </t>
  </si>
  <si>
    <t>6.4.2.r. Konkurences vides pilnveidošana</t>
  </si>
  <si>
    <t xml:space="preserve">6.4.3.r. Profesionalizācijas stratēģijas izstrāde un īstenošana </t>
  </si>
  <si>
    <t xml:space="preserve">Taking into account that 6.4.3. reform does not containt funding from RRF, to achieve goals of the reform, specificly - to develop single training program and requirements for procurement commission in high scale and centralised procurement procedures, Procurement Monitoring Bureau (PMB) used additional resources: The content of the basic level of the procurement training program (guidelines, layout, tests, exams) was partially (1/3 of contract price) funded from the State Chancellery's ERDF technical support project No. 11.1.1.0/18/TP/007 "Support to the State Chancellery in the administration of European Union funds". </t>
  </si>
  <si>
    <t>Taking into account that 6.4.3. reform does not containt funding from RRF, to achieve goals of the reform, specificly - to develop single training program and requirements for procurement commission in high scale and centralised procurement procedures, Procurement Monitoring Bureau (PMB) used additional resources: 
1) The e-study module added to the procurement training program "Conflict of interests and prohibited agreements in public procurement" was partially funded from the ESF project "Professional development of human resources of the state administration in the field of prevention of corruption and reduction of the shadow economy" (No. 3.4.2.0./15/I/0025); Must take into account that this e-learning module was not intended for Procurement training programme when it was developed and is independent study programme, which is not crucial for existence of Procurement training programme or achieving milestone - this module was added to training programme because it containts important topic with the aim of supplementing the content of Procurement training programme and making it more interactive;
2) Because of limited timeframe and shortage of human resources of contractor, in the Procurement training programme, the content of the guidelines and tests of 3 study modules was developed by 3 employees of the PMB's Control Department, from 01.08.2022. until 30.09.2022, receiving a 10% bonus from the salary from EU funding - Project No. 10.1.3.0/18/TP/002 "ESF technical support to the Bureau in the administration and monitoring of European Union funds";
3) Increased qualification requirements for the procurement commission in high scale and centralised procurement and concept (frame) of Procurement training programme were developed on the basis and added to already developed State administration development matrix methodology (competence matrix) which was partially funded from ESF project No. 3.4.2.0/15/I/001 "Professional development of human resources of the state administration in the development of better regulation in the field of support implemented by small and medium-sized merchants".</t>
  </si>
  <si>
    <t>6.4.4.r. IUB IT un analītiskās kapacitātes stiprināšana</t>
  </si>
  <si>
    <t xml:space="preserve">RRF </t>
  </si>
  <si>
    <t>1 344 000</t>
  </si>
  <si>
    <t>This reforms is funded under RRF investment No. 2.1.1.1.i Administration modernisation and digital transformation of services, including business environment</t>
  </si>
  <si>
    <t>This reforms is funded under RRF investment No. 2.1.3.1.i Data availability, sharing and analysis</t>
  </si>
  <si>
    <t>RePower</t>
  </si>
  <si>
    <t>7.1.1.1.i (7.2.) Elektroenerģijas pārvades sistēmas sinhronizācija</t>
  </si>
  <si>
    <t>7.1.1.2.i (7.3.) Elektroenerģijas pārvades un sadales tīklu modernizācija</t>
  </si>
  <si>
    <t>7.1.1.3.i (7.4.) Biometāna īpatsvara galapatēriņā palielināšana</t>
  </si>
  <si>
    <t>* kā to pieprasa EK Regulas "Eiropas Parlamenta un Padomes regula Nr. 2021/241, ar ko izveido Atveseļošanas un noturības mehānismu" 9.pants</t>
  </si>
  <si>
    <r>
      <t xml:space="preserve">EK sniegtā progresa informācija FENIX </t>
    </r>
    <r>
      <rPr>
        <b/>
        <u/>
        <sz val="16"/>
        <rFont val="Times New Roman"/>
        <family val="1"/>
        <charset val="186"/>
      </rPr>
      <t>līdz 15.10.2024.</t>
    </r>
  </si>
  <si>
    <t xml:space="preserve">DG REFORM </t>
  </si>
  <si>
    <t>LV Ministry of Health received technical assistance for the implementation of the reform  within the framework of the project No. REFORM/SC2021/09 "On the Health Workforce Strategy in Latvia" supported by the Directorate-General for Structural Reform Support of the European Commission. Information on the financial amount of the support is not available to the Ministry of Health as no funds were received by the Member State.</t>
  </si>
  <si>
    <t>(1) Part of the investments in European Union Cohesion policy programme 2021-2027 will be invested in the development of  health care service infrastructure within measures 4.1.1.1., 4.1.1.2. Taking into account the investment needs of medical institutions, the financing of the RRF plan and the ERDF will ensure the complementarity of investments and demarcation of investments will be ensured according to the implementation documents. 
A more detailed description of investment in infrastructure in the health sector is set out in the Information Report on the Investment Strategy for Health Care Infrastructure for 2021-2027. 
(2) REACT-EU funding (EUR 51 573 785), given that part of projects 4.1.1.2.I are implemented through REACT-EU and AF funding, ensuring complementarity and ensuring separation of funding.
Amount indicated without national co-financing.</t>
  </si>
  <si>
    <t>Just Transition Fund's funding remains unchanged.
European Union Cohesion policy programme 2021-2027 2.1.Priority “Climate Change Mitigation and Adaptation to Climate Change” funding has been reduced by EUR 25 million.</t>
  </si>
  <si>
    <t xml:space="preserve">Measure 2.1.1.4. and 2.1.1.7. “Reinforcing energy efficiency in residential buildings” and measure 2.1.1.8. "Measures promoting energy efficiency in cultural infrastructure" planned into European Union Cohesion Policy Programme 2021-2027 SO 2.1.1. "Promotion of energy efficiency and reduction of greenhouse gas emissions" (107,06 MEUR without flexibility funding amount). European Union Cohesion Policy Programme 2021-2027 funding will be available through demarcation. No project will receive a financial contribution from two sources. The first projects will be funded by the RRF. Once the RRF has been used, the European Union Cohesion Policy Programme 2021-2027 will be launched. </t>
  </si>
  <si>
    <t xml:space="preserve">For the 3.1.2.3.i investment, the implementation of the following EU fund programs can be mentioned as an additional source of financing:
- EU 2014-2020 programme "Employment and labor force mobility", priority direction "Growth and employment" priority direction "Employment and labor force mobility" 9.3.1 of the specific support objectivel "Develop service infrastructure for child care in a family environment and for the independent life and integration of persons with disabilities into society" measure 9.3.1.1 "Development of service infrastructure for implementation of deinstitutionalization plans" and measure 9.3.1.3.  "Infrastructure development of community-based social services in the city of Riga" within the framework of which the creation and improvement of service places for the provision of community-based social services (including care services in a family environment) to persons with mental disorders and children with functional disorders is supported;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a) measure 4.3.1.2.t "Improving the quality and accessibility of services by bringing the branches of state social care centers closer to the services provided in the community (closer to the family environment)" the purpose of which is the creation of infrastructure (including the purchase of equipment and the improvement of the territory) for the provision of a service close to a family environment to children and young people with severe and very severe functional disabilities, who receive state-funded long-term social care and social rehabilitation services in state social care centers.
b) measure 4.3.1.5   "Development of infrastructure of social services based on society" the purpose of which is the creation of community-based social service infrastructure services (group apartment, day care center or specialized workshop) for persons with severe and very severe mental disorders and multiple disorders.
c) measure 4.3.5.1. the 1st round "Increasing access to community-based social services", aimed at increasing access to community-based social services, including the creation of infrastructure and provision of community-based social services to persons of the target group. The target group also includes persons of retirement age, including persons with dementia.
Compared to RRP 3.1.2.3.i.  investment projects, the investments of EU funds listed above for the creation of services closer to a family environment will be made for another target group, therefore double financing is not possible.
9.3.1.1. measure - 43 101 670 euro
9.3.1.3. measure - 480 886 euro
4.3.1.2.measure - 22 203 111 euro
4.3.1.5 measure - 9 977 402 euro
4.3.5.1. measure (1st and 5th round) – 39 767 317  euro </t>
  </si>
  <si>
    <t>European Union Cohesion policy programme 2021-2027
SO 2.1.1."Promotion of energy efficiency and reduction of greenhouse gas emissions" (22 555 249 euro including flexibility amount after the second amendment). Operational programme “Growth and Employment” (OP) REACT-EU measure 13.1.3.1. "Improving the energy efficiency of municipal buildings" (28 808 246 euro).
European Union Cohesion Policy Programme 2021-2027 funding  and OP funding will be available through demarcation. No project will receive a financial contribution from two sources. The first projects will be funded by the OP and  RRF. After the funding of the RRF is used, the measure 2.1.1.6 “Improving the energy efficiency of municipal buildings” will be launched.</t>
  </si>
  <si>
    <t>Komponente</t>
  </si>
  <si>
    <t>Reformas/ investīcijas kods</t>
  </si>
  <si>
    <t>Reformas/ investīcijas nosaukums</t>
  </si>
  <si>
    <t>Reforma / Investīcija</t>
  </si>
  <si>
    <t>Rādītāja kods</t>
  </si>
  <si>
    <t>Rādītāja CID kods</t>
  </si>
  <si>
    <t>Rādītāja nosaukums</t>
  </si>
  <si>
    <t>Rādītāja apraksts</t>
  </si>
  <si>
    <t>Rādītāja mērvienība</t>
  </si>
  <si>
    <t>Rādītāja tips</t>
  </si>
  <si>
    <t>Nozares ministrija</t>
  </si>
  <si>
    <t>Rādītāja statuss</t>
  </si>
  <si>
    <t>Mērķa datums</t>
  </si>
  <si>
    <t>Izpildes datums</t>
  </si>
  <si>
    <t>MPEK</t>
  </si>
  <si>
    <t>Pārbaudes mehānisms</t>
  </si>
  <si>
    <t>Bāzes vērtība</t>
  </si>
  <si>
    <t xml:space="preserve">Sasniedzamā teksta vērtība </t>
  </si>
  <si>
    <t>Aktuālā teksta vērtība</t>
  </si>
  <si>
    <t>Current value</t>
  </si>
  <si>
    <t>Aktuālās vērtības pamatojums</t>
  </si>
  <si>
    <t>Justification</t>
  </si>
  <si>
    <t>Klimata pārmaiņas</t>
  </si>
  <si>
    <t>1.1.1.r</t>
  </si>
  <si>
    <t>Rīgas metropoles areāla transporta sistēmas zaļināšana</t>
  </si>
  <si>
    <t>Reforma</t>
  </si>
  <si>
    <t>N</t>
  </si>
  <si>
    <t>Atskaites punkts</t>
  </si>
  <si>
    <t>Satiksmes ministrija</t>
  </si>
  <si>
    <t>Pabeigts</t>
  </si>
  <si>
    <t>2</t>
  </si>
  <si>
    <t>LV-C[C1]-R[1-1-1-r-]-M[2]</t>
  </si>
  <si>
    <t>Sabiedriskā transporta reforma Rīgas metropoles areālā (RMA)</t>
  </si>
  <si>
    <t>Multimodāla sabiedriskā transporta maršruta tīkla Rīgas metropoles areālā izveidi ar vienotu, saskaņotu kustības grafiku, vienotu cenu un atlaižu politiku un vienotu biļeti integrētā sabiedriskā transporta sistēmā Rīgas metropoles areālā.</t>
  </si>
  <si>
    <t>Procesā</t>
  </si>
  <si>
    <t>2025Q4</t>
  </si>
  <si>
    <t>Kopsavilkuma dokuments, kurā pienācīgi pamatots, kā tika apmierinoši sasniegts atskaites punkts (tostarp visi būtiskie elementi), kopā ar atbilstošām saitēm uz pamatojošajiem pierādījumiem.Šā dokumenta pielikumā iekļauj šādus dokumentārus pierādījumus:a) vienotu, saskaņotu Rīgas metropoles areāla transporta kustības grafiku, ko apstiprinājušas iestādes, kas atbild par sabiedriskā transporta pasūtīšanu;b) dokumentu, kurā izklāstīta vienota cenu un atlaižu politika, piemēram, lietošanas pamācību /pasažiera rokasgrāmatu;c) Rīgas metropoles areāla integrētās sabiedriskā transporta sistēmas vienotās biļetes paraugu.</t>
  </si>
  <si>
    <t>Viena multimodāla sabiedriskā transporta maršruta tīkla Rīgas metropoles areālā izveide</t>
  </si>
  <si>
    <t>Investīcija</t>
  </si>
  <si>
    <t>3</t>
  </si>
  <si>
    <t>LV-C[C1]-I[1-1-1-1-i-]-T[3]</t>
  </si>
  <si>
    <t>Izveidoto elektrificēto dzelzceļa līniju un modernizēto esošo dzelzceļa līniju garums pasažieru pārvadāšanai</t>
  </si>
  <si>
    <t>Km</t>
  </si>
  <si>
    <t>Mērķis</t>
  </si>
  <si>
    <t>2026Q1</t>
  </si>
  <si>
    <t>Kopsavilkuma dokuments, kurā pienācīgi pamatots, kā tika apmierinoši sasniegts mērķis (tostarp visi būtiskie elementi), kopā ar atbilstošām saitēm uz pamatojošajiem pierādījumiem.
Šā dokumenta pielikumā iekļauj sarakstu, kurā norādīti visi projekti, kam piešķirts finansējums šajā pasākumā, tostarp sniegta šāda informācija:
a) to ieguldījums no jauna izveidoto un/vai modernizēto elektrificēto dzelzceļa līniju garuma ziņā;
b) projekta apraksts un
c) projektu kategorija, kā noteikts mērķī, t. i.:
I. elektrifikācija (kontakttīkla maiņa pārejai uz 25 kV elektrifikācijas sistēmu, elektrificēto līniju kopējā garuma palielināšana);
II. saistītās darbības (esošo vilcienu satiksmes vadības sistēmu un signalizācijas sistēmu (SCB) atjaunošana, ceļu pārvadu un tiltu atjaunošana (t. sk. inženierbūvju  negabarīta  novēršana)), SCADA un telekomunikāciju līniju un sistēmu izbūve, kabeļu un kabeļu sadalītāju atjaunošana vai nomaiņa vidēja sprieguma un augstsprieguma līnijās u. c.</t>
  </si>
  <si>
    <t>Nav pabeigts</t>
  </si>
  <si>
    <t>Skaits</t>
  </si>
  <si>
    <t>1.2.1.1.i</t>
  </si>
  <si>
    <t>Daudzdzīvokļu māju energoefektivitātes uzlabošana un pāreja uz atjaunojamo energoresursu tehnoloģiju izmantošanu</t>
  </si>
  <si>
    <t>Ekonomikas ministrija</t>
  </si>
  <si>
    <t>8</t>
  </si>
  <si>
    <t>LV-C[C1]-I[1-2-1-1-i-]-T[8]</t>
  </si>
  <si>
    <t>Apstiprināti projekti par vismaz 40 097 400 EUR</t>
  </si>
  <si>
    <t>Altum apstiprināti projekti par vismaz 40 097 400 EUR. Apstiprināšanu veic attīstības finanšu institūcija “Altum”.</t>
  </si>
  <si>
    <t>EUR</t>
  </si>
  <si>
    <t>2024Q3</t>
  </si>
  <si>
    <t>Kopsavilkuma dokuments, kurā pienācīgi pamatots, kā tika apmierinoši izpildīts mērķrādītājs (tostarp visi būtiskie elementi), kopā ar atbilstošām saitēm uz pamatojošajiem pierādījumiem, tostarp apstiprināto projektu un to summu saraksts.</t>
  </si>
  <si>
    <t>Kopumā uz 16.01.2025. apstiprināti projekti 44 163 377 EUR apmērā, izpildot rādītāju. Ar apstiprinātajiem projektiem tiek saprasti par projekta īstenošanu starp sabiedrību “Altum” un pilnvaroto personu noslēgto civiltiesisko līgumu projektu kopējās attiecināmās izmaksas. Tā kā pievienotās vērtības nodokļa izmaksas nav attiecināmas finansēšanai no Atveseļošanas fonda finansējuma, tad šī rādītāja uzskaitē tās netiek ietvertas.</t>
  </si>
  <si>
    <t>Overall, projects of EUR 44 163 377 were approved as of 16.01.2025, fulfilling the indicator. Approved projects are understood to mean the total eligible costs of projects of civil contracts entered into between Altum and the trustee. Since the costs of value added tax are not eligible for financing from the Recovery Fund, they are not included in the accounts of this indicator.</t>
  </si>
  <si>
    <t>MWh/gadā</t>
  </si>
  <si>
    <t>1.2.1.2.i</t>
  </si>
  <si>
    <t>Energoefektivitātes paaugstināšana uzņēmējdarbībā, ko plānots īstenot valsts mērogā apvienota finanšu instrumenta veidā</t>
  </si>
  <si>
    <t>CO2 ekvivalents t/ga</t>
  </si>
  <si>
    <t>12</t>
  </si>
  <si>
    <t>LV-C[C1]-I[1-2-1-2-i-]-T[12]</t>
  </si>
  <si>
    <t>Apstiprināti projekti par vismaz 108 000 000 EUR</t>
  </si>
  <si>
    <t>Apstiprināti projekti par vismaz 108 000 000 EUR.</t>
  </si>
  <si>
    <t>2024Q4</t>
  </si>
  <si>
    <t>Kopsavilkuma dokuments, kurā pienācīgi pamatots, kā tika apmierinoši sasniegts mērķis (tostarp visi būtiskie elementi), kopā ar atbilstošām saitēm uz pamatojošajiem pierādījumiem, tostarp apstiprināto projektu un to summu saraksts.ETS iekārtu gadījumā šajā dokumentā iekļauj šādu informāciju: 1) iekārtas ID / gaisa kuģu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t>
  </si>
  <si>
    <t>1.2.1.3.i</t>
  </si>
  <si>
    <t>Pašvaldību ēku un infrastruktūras uzlabošana, veicinot pāreju uz atjaunojamo energoresursu tehnoloģiju izmantošanu un uzlabojot energoefektivitāti</t>
  </si>
  <si>
    <t>Viedās administrācijas un reģionālās attīstības ministrija</t>
  </si>
  <si>
    <t>14</t>
  </si>
  <si>
    <t>LV-C[C1]-I[1-2-1-3-i-]-T[14]</t>
  </si>
  <si>
    <t>Līgumu slēgšanas tiesību piešķiršana energoefektivitātes uzlabošanas projektu īstenošanai pašvaldību ēkās un infrastruktūrā vismaz 27 838 800 EUR apmērā</t>
  </si>
  <si>
    <t>Paziņojums par līgumu slēgšanas tiesību piešķiršanu par vismaz 27 838 800 EUR.</t>
  </si>
  <si>
    <t>Kopsavilkuma dokuments, kurā pienācīgi pamatots, kā tika apmierinoši sasniegts mērķis, kopā ar atbilstošām saitēm uz pamatojošajiem pierādījumiem, tostarp piešķirto līguma slēgšanas tiesību un to summu saraksts.</t>
  </si>
  <si>
    <t>15</t>
  </si>
  <si>
    <t>LV-C[C1]-I[1-2-1-3-i-]-T[15]</t>
  </si>
  <si>
    <t>Primārās enerģijas patēriņa samazināšana pašvaldību ēkās un infrastruktūrā</t>
  </si>
  <si>
    <t>Primārās enerģijas patēriņa samazinājums pašvaldību ēkās un infrastruktūrā, kas izriet no šajā pasākumā atbalstītajiem energoefektivitātes uzlabošanas pasākumiem pašvaldību ēkās un infrastruktūrā. Energosertifikātus var izmantot, lai pierādītu primārās enerģijas patēriņa samazinājumu. Pasākumu mērķis ir samazināt primārās enerģijas patēriņu par vismaz 30 %.</t>
  </si>
  <si>
    <t>KWh/gadā</t>
  </si>
  <si>
    <t>Kopsavilkuma dokuments, kurā pienācīgi pamatots, kā tika apmierinoši sasniegts mērķis (tostarp visi būtiskie elementi), kopā ar atbilstošām saitēm uz pamatojošajiem pierādījumiem.Šā dokumenta pielikumā iekļauj:a) aptvertos energoefektivitātes sertifikātus pirms atjaunošanas vai pārbūves darbiem un pēc tiem;b) atjaunoto un pārbūvēto būvju sarakstu un attiecībā uz katru būvi informāciju par pabeigtajiem atjaunošanas vai pārbūves darbiem, energoefektivitātes sertifikātu reģistrācijas numurus pirms un pēc atjaunošanas vai pārbūves darbiem un paredzamo enerģijas ietaupījumu..</t>
  </si>
  <si>
    <t>1.2.1.4.i</t>
  </si>
  <si>
    <t>Energoefektivitātes uzlabošana valsts sektora ēkās, t.sk. vēsturiskajās ēkās</t>
  </si>
  <si>
    <t>17</t>
  </si>
  <si>
    <t>LV-C[C1]-I[1-2-1-4-i-]-T[17]</t>
  </si>
  <si>
    <t>Paziņojums par līguma slēgšanas tiesību piešķiršanu par vismaz 16 769 200 EUR</t>
  </si>
  <si>
    <t>Paziņojums saņēmējiem par līguma slēgšanas tiesību piešķiršanu par vismaz 16 769 200 EUR.</t>
  </si>
  <si>
    <t>1.2.1.5.i</t>
  </si>
  <si>
    <t>Elektroenerģijas pārvades un sadales tīklu modernizācija</t>
  </si>
  <si>
    <t>21</t>
  </si>
  <si>
    <t>LV-C[C1]-I[1-2-1-5-i-]-M[21]</t>
  </si>
  <si>
    <t>Tiesiskā regulējuma stāšanās spēkā, lai nodrošinātu no AER saražotās elektroenerģijas pārvadi uz tīkliem (tostarp mežu un citas valsts zemes izmantošanu vēja enerģijas ražošanai) un veicinātu vēja enerģijas infrastruktūras attīstību.</t>
  </si>
  <si>
    <t>Stājas spēkā:a) tiesību akti / noteikumi, ar kuriem valsts mežus dara pieejamus vēja enerģijas izmantošanai, nosaka piemērotas teritorijas attīstībai un dara tās pieejamas privātajiem investoriem solīšanai;b) tiesību akti / noteikumi, ar kuriem samazina tiesisko nenoteiktību attiecībā uz investīcijām vēja enerģijā, precizējot gadījumus, kad investīcijas var noraidīt pēc ietekmes novērtējuma, un ieviešot paātrinātu noregulējuma mehānismu šādiem gadījumiem.Pasākums nodrošina atbilstību principam “nenodarīt būtisku kaitējumu” saskaņā ar Tehniskajiem norādījumiem par principa “nenodarīt būtisku kaitējumu” piemērošanu (2021/C58/01), jo īpaši saistībā ar pasākuma ietekmi uz mežiem zemes izmantošanas maiņas dēļ un ES vides tiesību aktiem.</t>
  </si>
  <si>
    <t>2024Q2</t>
  </si>
  <si>
    <t>Attiecīgā tiesību akta kopija un saite uz publikāciju oficiālajā izdevumā, tostarp atsauce uz norādi par stāšanos spēkā, kopā ar kopsavilkuma dokumentu, kurā pienācīgi pamatots, kā tika apmierinoši sasniegts atskaites punkts, ar atbilstošām saitēm uz pamatojošajiem pierādījumiem.It īpaši tajā izskaidro, kā:a) tiesību akti padarīs valsts mežus pieejamus vēja enerģijas izmantošanai un samazinās tiesisko nenoteiktību attiecībā uz investīcijām vēja enerģijā;b) tiesību akti atbilst principam “nenodarīt būtisku kaitējumu”, jo īpaši saistībā ar pasākuma ietekmi uz mežiem, ko rada zemes izmantošanas maiņa, kā arī ES vides tiesībām.</t>
  </si>
  <si>
    <t>Stājas spēkā: a) tiesību akti / noteikumi, ar kuriem valsts mežus dara pieejamus vēja enerģijas izmantošanai, nosaka piemērotas teritorijas attīstībai un dara tās pieejamas privātajiem investoriem solīšanai;</t>
  </si>
  <si>
    <t>1.3.1.r</t>
  </si>
  <si>
    <t>Katastrofu pārvaldības sistēmas adaptācija klimata pārmaiņām, glābšanas un ātrās reaģēšanas dienestu koordinācijai</t>
  </si>
  <si>
    <t>Iekšlietu ministrija</t>
  </si>
  <si>
    <t>24</t>
  </si>
  <si>
    <t>LV-C[C1]-R[1-3-1-r-]-T[24]</t>
  </si>
  <si>
    <t>Savvaļas ugunsgrēku kopējā ugunsplatība 5 gadu laikposmā (2020.–2024. gads)</t>
  </si>
  <si>
    <t>Savvaļas ugunsgrēku skartā kopējā platība, kas aprēķināta kā vidējais rādītājs par pēdējiem četriem gadiem pēc kārtas. Savvaļas ugunsgrēki ir kūdras, sausas zāles, kūlas, krūmu, koku, kultūraugu rugāju, siena, meldru un niedru, zemsegas, atsevišķu koku ugunsgrēki saskaņā ar Valsts ugunsdzēsības un glābšanas dienesta kumulatīvo statistiku.</t>
  </si>
  <si>
    <t>Platība (hektāri)</t>
  </si>
  <si>
    <t>2025Q1</t>
  </si>
  <si>
    <t>Kopsavilkuma dokuments, kurā pienācīgi pamatots, kā tika apmierinoši sasniegts mērķis (tostarp visi būtiskie elementi), kopā ar atbilstošām saitēm uz pamatojošajiem pierādījumiem. Šā dokumenta pielikumā iekļauj Valsts ugunsdzēsības un glābšanas dienesta ziņojumu.</t>
  </si>
  <si>
    <t>Saskaņā ar statistiku, visu savvaļu ugunskrēku kopējā platība (hektāros) pēdējos 4 gados ir:
2020. gadā - 1347,5;
2021. gadā - 1593,2;
2022. gadā - 1351,1;
2023. gadā - 661;
2024. gada - 289;
veidojot vidējo rādītāju - 1 048,4</t>
  </si>
  <si>
    <t>According to statistics, the total area (in hectares) of all wild fires in the last 4 years is:
in 2020 - 1347,5;
in 2021 - 1593,2;
in 2022 - 1351,1;
in 2023 - 661,
in 2024 - 289,
creating an average of 1048,4.</t>
  </si>
  <si>
    <t>1.3.1.1.i</t>
  </si>
  <si>
    <t>Katastrofu pārvaldības sistēmas adaptācija klimata pārmaiņām, glābšanas un ātrās reaģēšanas dienesti</t>
  </si>
  <si>
    <t>23</t>
  </si>
  <si>
    <t>LV-C[C1]-I[1-3-1-1-i-]-T[23]</t>
  </si>
  <si>
    <t>Katastrofu pārvaldības un ārkārtas reaģēšanas centru ar gandrīz nulles enerģijas patēriņu būvniecība</t>
  </si>
  <si>
    <t>Ekspluatācijā nodoto jaunuzcelto centru skaits. Investīcija tiks izmantota katastrofu pārvaldības centru ar gandrīz nulles enerģijas patēriņu būvniecībai.</t>
  </si>
  <si>
    <t>Kopsavilkuma dokuments, kurā pienācīgi pamatots, kā tika apmierinoši sasniegts ērķis, kopā ar atbilstošām saitēm uz pamatojošajiem pierādījumiem.Šā dokumenta pielikumā iekļauj:a) reaģēšanas centru būvniecības pabeigšanas apliecinājumu kopijas;b) jaunuzcelto katastrofu pārvaldības un ārkārtas reaģēšanas centru nodošanas ekspluatācijā apliecinājumu kopijas;c) sertifikātus, kas apliecina, ka katastrofu pārvaldības centri ir gandrīz nulles enerģijas ēkas.</t>
  </si>
  <si>
    <t>1.3.1.2.i</t>
  </si>
  <si>
    <t>Investīcijas plūdu risku mazināšanas infrastruktūrā</t>
  </si>
  <si>
    <t>25</t>
  </si>
  <si>
    <t>LV-C[C1]-I[1-3-1-2-i-]-M[25]</t>
  </si>
  <si>
    <t>Būvniecības līgumi, kas piešķirti par pusi no pārbūves un atjaunošanas kopskaita</t>
  </si>
  <si>
    <t>Būvniecības līgumi, kas līdz 2024. gada 31. decembrim piešķirti par vismaz 50% no pārbūves un atjaunošanas kopskaita</t>
  </si>
  <si>
    <t>%</t>
  </si>
  <si>
    <t>Zemkopības ministrija</t>
  </si>
  <si>
    <t>Kopsavilkuma dokuments, kurā pienācīgi pamatots, kā tika apmierinoši sasniegts mērķis (tostarp visi būtiskie elementi), kopā ar atbilstošām saitēm uz pamatojošajiem pierādījumiem. Šā dokumenta pielikumā iekļauj sarakstu, kurā uzskaitītas piešķirtās būvniecības līgumu slēgšanas tiesības un sniegts īss apraksts par būvniecību.
Kopumā 1.3.1.2.i. pasākumā “Investīcijas plūdu risku mazināšanas infrastruktūrā” ietilpst 21 pretplūdu aizsardzības projekti.</t>
  </si>
  <si>
    <t>Būvniecības līgumu slēgšanas tiesības piešķirtas pusei no kopējā atjaunošanu vai pārbūvju skaita</t>
  </si>
  <si>
    <t>Dati sagatavoti pamatojoties uz projektu īstenotāja VSIA Zemkopības ministrijas nekustamie īpašumi sniegto progresa informāciju un KPVIS datiem.</t>
  </si>
  <si>
    <t>The data have been prepared on the basis of the progress information provided by the project implementer VSIA Ministry of Agriculture real estate and KPVIS data.</t>
  </si>
  <si>
    <t>Digitālā pārveide</t>
  </si>
  <si>
    <t>2.1.2.2.i</t>
  </si>
  <si>
    <t>Latvijas nacionālais federētais mākonis</t>
  </si>
  <si>
    <t>35</t>
  </si>
  <si>
    <t>LV-C[C2]-I[2-1-2-2-i-]-T[35]</t>
  </si>
  <si>
    <t>Kopsavilkuma dokuments, kurā pienācīgi pamatots, kā tika apmierinoši sasniegts mērķis (tostarp visi būtiskie elementi), kopā ar atbilstošām saitēm uz pamatojošajiem pierādījumiem.Šā dokumenta pielikumā iekļauj apliecinājumu par nacionālajā federētajā mākonī integrēto kopīgo pakalpojumu sniedzēju darbības uzsākšanu, nodrošinot savietojamību vismaz savstarpējās dublējuma atgūšanas un papildu datošanas jaudas nodrošināšanas līmenī.</t>
  </si>
  <si>
    <t>2.2.1.1.i</t>
  </si>
  <si>
    <t>Atbalsts digitālās inovācijas centru un reģionālo kontaktpunktu izveidei</t>
  </si>
  <si>
    <t>43</t>
  </si>
  <si>
    <t>LV-C[C2]-I[2-2-1-1-i-]-T[43]</t>
  </si>
  <si>
    <t>Izsniegtie ceļveži</t>
  </si>
  <si>
    <t>2.2.1.2.i</t>
  </si>
  <si>
    <t>Atbalsts procesu digitalizācijai komercdarbībā</t>
  </si>
  <si>
    <t>45</t>
  </si>
  <si>
    <t>LV-C[C2]-I[2-2-1-2-i-]-T[45]</t>
  </si>
  <si>
    <t>Atbalstītās vienības</t>
  </si>
  <si>
    <t>Kopsavilkuma dokuments, kurā pienācīgi pamatots, kā tika apmierinoši sasniegts mērķis (tostarp visi būtiskie elementi), kopā ar atbilstošām saitēm uz pamatojošajiem pierādījumiem.Šā dokumenta pielikumā iekļauj šādus dokumentārus pierādījumus:a) to līgumu sarakstu, kas noslēgti starp atbalsta sniedzēju un saņēmēju;b) atkārtota digitālā brieduma testa rezultātu, kas apliecina procesu uzlabojumus.</t>
  </si>
  <si>
    <t>2.2.1.3.i</t>
  </si>
  <si>
    <t>Atbalsts jaunu produktu un pakalpojumu ieviešanai uzņēmējdarbībā</t>
  </si>
  <si>
    <t>47</t>
  </si>
  <si>
    <t>LV-C[C2]-I[2-2-1-3-i-]-T[47]</t>
  </si>
  <si>
    <t>Atbalstīto projektu skaits</t>
  </si>
  <si>
    <t>Atbalstītie projekti</t>
  </si>
  <si>
    <t>2.2.1.4.i</t>
  </si>
  <si>
    <t>Finanšu instrumenti komersantu digitālās transformācijas veicināšanai</t>
  </si>
  <si>
    <t>50</t>
  </si>
  <si>
    <t>LV-C[C2]-I[2-2-1-4-i-]-T[50]</t>
  </si>
  <si>
    <t>2.2.1.5.i</t>
  </si>
  <si>
    <t>Mediju nozares uzņēmumu digitālās transformācijas veicināšana</t>
  </si>
  <si>
    <t>53</t>
  </si>
  <si>
    <t>LV-C[C2]-I[2-2-1-5-i-]-T[53]</t>
  </si>
  <si>
    <t>Izveidoto platformu un digitālo risinājumu skaits</t>
  </si>
  <si>
    <t>Izveidotas, testētas un lietotājiem pieejamas trīs mediju sektora platformas vai IT risinājumi.</t>
  </si>
  <si>
    <t>Kultūras ministrija</t>
  </si>
  <si>
    <t>2025Q2</t>
  </si>
  <si>
    <t>Kopsavilkuma dokuments, kurā pienācīgi pamatots, kā tika apmierinoši sasniegts mērķis (tostarp visi būtiskie elementi), kopā ar atbilstošām saitēm uz pamatojošajiem pierādījumiem.Šā dokumenta pielikumā attiecībā uz katru IT platformu un risinājumu iekļauj šādus dokumentārus pierādījumus:a) apliecinājumu par IT rīku un to testēšanas pabeigšanu;b) saiti uz rīkiem tādā veidolā, kādā tie būs pieejami lietotājiem.</t>
  </si>
  <si>
    <t>2.3.1.r IZM</t>
  </si>
  <si>
    <t>Ilgtspējīgas un sociāli atbildīgas atbalsta sistēmas pieaugušo izglītībai attīstība</t>
  </si>
  <si>
    <t>56</t>
  </si>
  <si>
    <t>LV-C[C2]-R[2-3-1-r-]-T[56]</t>
  </si>
  <si>
    <t>Pieaugušo izglītībā iesaistīto pieaugušo (vecumā no 25 līdz 64 gadiem) īpatsvars pēdējās četrās nedēļās pirms apsekojuma (%)</t>
  </si>
  <si>
    <t>Plāna ietvaros sasniedzamais mērķis ir noteikts, pamatojoties uz Latvijas vidēja termiņa politikas plānošanas dokumenta “Izglītības attīstības pamatnostādnes 2021.–2027. gadam”, kuru plānots apstiprināt Ministru kabinetā līdz 2021. gada vidum, vidēja termiņa mērķi, proti, palielināt pieaugušo līdzdalību izglītībā no 6,6 % (2020. gadā) līdz 12 % (2027. gadā), t. i., līdz 2025. gadam palielināt pieaugušo līdzdalību izglītībā līdz 8 %. Mērķa sasniegšana ir tieši saistīta ar plānotajiem reformu pasākumiem pieaugušo izglītības attīstībai.</t>
  </si>
  <si>
    <t>Izglītības un zinātnes ministrija</t>
  </si>
  <si>
    <t>Kopsavilkuma dokuments, kurā pienācīgi pamatots, kā tika apmierinoši sasniegts mērķis (tostarp visi būtiskie elementi), kopā ar atbilstošām saitēm uz pamatojošajiem pierādījumiem.Šā dokumenta pielikumā iekļauj ikgadējo darbaspēka apsekojumu – pieaugušo izglītībā iesaistīto pieaugušo (vecumā no 25 līdz 64 gadiem) īpatsvara izmaiņu novērtējumu (kas veikts Eurostat LFS satvarā, https://ec.europa.eu/eurostat/web/microdata/european-union-labour-force-survey).</t>
  </si>
  <si>
    <t>58</t>
  </si>
  <si>
    <t>LV-C[C2]-R[2-3-1-r-]-M[58]</t>
  </si>
  <si>
    <t>Prasmju fondu koncepcijas izstrāde</t>
  </si>
  <si>
    <t>Stājušies spēkā Ministru kabineta noteikumi par prasmju fondu ieviešanu, kuros noteikta prasmju fondu struktūra un iesaistīto personu tiesības un pienākumi.</t>
  </si>
  <si>
    <t>Ministru kabineta noteikumu kopija un saite uz publikāciju oficiālajā izdevumā, tostarp atsauce uz norādi par stāšanos spēkā, kopā ar kopsavilkuma dokumentu, kurā pienācīgi pamatots, kā tika apmierinoši sasniegts atskaites punkts, kopā ar atbilstošām saitēm uz pamatojošajiem pierādījumiem.</t>
  </si>
  <si>
    <t>Stājās spēkā Ministru kabineta noteikumi</t>
  </si>
  <si>
    <t>2.3.1.1.i</t>
  </si>
  <si>
    <t>2.3.1.2.i</t>
  </si>
  <si>
    <t>Uzņēmumu digitālo prasmju attīstība</t>
  </si>
  <si>
    <t>63</t>
  </si>
  <si>
    <t>LV-C[C2]-I[2-3-1-2-i-]-T[63]</t>
  </si>
  <si>
    <t>2.3.1.4.i</t>
  </si>
  <si>
    <t>66</t>
  </si>
  <si>
    <t>LV-C[C2]-I[2-3-1-4-i-]-T[66]</t>
  </si>
  <si>
    <t>Pieaugušie, kam palīdzēts apgūt digitālās prasmes, izmantojot individuālo mācību kontu resursus</t>
  </si>
  <si>
    <t>Kopsavilkuma dokuments, kurā pienācīgi pamatots, kā tika apmierinoši sasniegts mērķis (tostarp visi būtiskie elementi), kopā ar atbilstošām saitēm uz pamatojošajiem pierādījumiem.Šā dokumenta pielikumā iekļauj to sertifikātu sarakstu, kas izdoti par mācību pabeigšanu.</t>
  </si>
  <si>
    <t>2.3.2.1.i</t>
  </si>
  <si>
    <t>Digitālās prasmes iedzīvotājiem, t.sk. jauniešiem</t>
  </si>
  <si>
    <t>71</t>
  </si>
  <si>
    <t>LV-C[C2]-I[2-3-2-1-i-]-T[71]</t>
  </si>
  <si>
    <t>2.3.2.2.i</t>
  </si>
  <si>
    <t>Valsts un pašvaldību digitālās transformācijas prasmju un spēju attīstība</t>
  </si>
  <si>
    <t>75</t>
  </si>
  <si>
    <t>LV-C[C2]-I[2-3-2-2-i-]-T[75]</t>
  </si>
  <si>
    <t>2.4.1.2.i</t>
  </si>
  <si>
    <t>Nevienlīdzības mazināšana</t>
  </si>
  <si>
    <t>3.1.1.1.i</t>
  </si>
  <si>
    <t>Valsts reģionālo un vietējo autoceļu tīkla uzlabošana</t>
  </si>
  <si>
    <t>Renovēti vai atjaunoti reģionālie un vietējie ceļi apgabalu administratīvo centru, to pakalpojumu un darbvietu drošai pieejamībai un jauno pašvaldību pilnīgai darbībai</t>
  </si>
  <si>
    <t>86</t>
  </si>
  <si>
    <t>LV-C[C3]-I[3-1-1-1-i-]-T[86]</t>
  </si>
  <si>
    <t>Renovēti vai atjaunoti valsts reģionālie un vietējie autoceļi nolūkā nodrošināt novadu administratīvo centru un tajos sniegto pakalpojumu un darbvietu sasniedzamību un jauno pašvaldību pilnvērtīgu funkcionēšanu. Ceļu būvdarbi 
ietver investīcijas, kas uzlabo ceļu drošību.</t>
  </si>
  <si>
    <t>Kopsavilkuma dokuments, kurā pienācīgi pamatots, kā apmierinoši tika sasniegts mērķis “atjaunot vai pārbūvēt 210 km valsts reģionālo un vietējo ceļu” (tostarp visi būtiskie elementi), kopā ar atbilstošām saitēm uz pamatojošajiem pierādījumiem.
Šā dokumenta pielikumā iekļauj šādus dokumentārus pierādījumus:
a) projektu sarakstu un par katru projektu:
-	īsu aprakstu, tostarp par piekļuvi novadu administratīvajiem centriem, to pakalpojumiem un darbavietām un par attiecīgo pašvaldību pilnīgu darbību;
-	to garumu km, veidu (atjaunošana vai pārbūve) un pierādījumu, ka katrs projekts darbojas;
b) apliecinājuma par 210 km ceļu atjaunošanas vai  pārbūves darbu pabeigšanu kopiju, tostarp pieņemšanas un nodošanas aktu vai citu atzinumu par pabeigtajiem darbiem attiecīgajā ceļa posmā, kas izdots saskaņā ar valsts tiesību aktiem;
c) atsauci uz attiecīgo valsts reģionālo un vietējo ceļu un projekta īstenošanas vietu;
d) pierādījumus, ka ceļi ir Vides aizsardzības un reģionālās attīstības ministrijas prioritāri atjaunojamo un pārbūvējamo ceļu sarakstā.</t>
  </si>
  <si>
    <t>3.1.1.2.i</t>
  </si>
  <si>
    <t>Pašvaldību kapacitātes stiprināšana to darbības efektivitātes un kvalitātes uzlabošanai</t>
  </si>
  <si>
    <t>90</t>
  </si>
  <si>
    <t>LV-C[C3]-I[3-1-1-2-i-]-M[90]</t>
  </si>
  <si>
    <t>Pašvaldību publisko pakalpojumu novērtējuma pabeigšana, trūkumu konstatēšana un šo pakalpojumu uzlabošanas pasākumi</t>
  </si>
  <si>
    <t>Pašvaldību publisko pakalpojumu sniegšanas efektivitātes novērtējuma pabeigšana saskaņā ar Ministru kabineta regulējumu par pašvaldību kapacitātes celšanas atbalsta īstenošanu.</t>
  </si>
  <si>
    <t>Kopsavilkuma dokuments, kurā pienācīgi pamatots, kā apmierinoši tika sasniegts atskaites punkts (tostarp visi būtiskie elementi), kopā ar atbilstošām saitēm uz pamatojošajiem pierādījumiem.
Šā dokumenta pielikumā iekļauj tāda pabeigta ziņojuma kopiju, kurā ir novērtēta pašvaldību sniegto publisko pakalpojumu efektivitāte, identificētas nepilnības un pakalpojumu uzlabošanas pasākumi.</t>
  </si>
  <si>
    <t>Pabeigts novērtējums par pašvaldību publisko pakalpojumu efektivitāti.</t>
  </si>
  <si>
    <t>The assessment on the efficiency of local government public services is completed.</t>
  </si>
  <si>
    <t>Pašvaldību publisko pakalpojumu sniegšanas efektivitātes novērtējums ir pabeigts. 
Novērtējumā iekļauta informācija par pašvaldību sniegto publisko pakalpojumu efektivitāti, identificētas nepilnības un pakalpojumu uzlabošanas pasākumi.</t>
  </si>
  <si>
    <t>The assessment of the effectiveness of local government public services is completed. The assessment contains information on the effectiveness of public services provided by municipalities, identified shortcomings and measures to improve them.</t>
  </si>
  <si>
    <t>Pabeigts novērtējums par publiskajiem pakalpojumiem, to kvalitāti un nepieciešamajiem uzlabojumiem.  
Novērtējums ļauj labāk izprast izaicinājumus publisko pakalpojumu sniegšanā un identificē iespējamos uzlabojumus. Tas arī ļaus nodrošināt mērķtiecīgākus kapacitāti stiprinošos pasākumus pašvaldību speciālistiem un pakalpojumu sniedzējiem, lai uzlabotu publisko pakalpojumu kvalitāti un efektivitāti.</t>
  </si>
  <si>
    <t>91</t>
  </si>
  <si>
    <t>LV-C[C3]-I[3-1-1-2-i-]-T[91]</t>
  </si>
  <si>
    <t>Apmācīto pašvaldību darbinieku skaits</t>
  </si>
  <si>
    <t>Sagatavoto pašvaldību darbinieku skaits, uzlabota viņu zināšanas vai kvalifikāciju, sniegts metodoloģiskais atbalsts darbam pašvaldībās pēc administratīvi teritoriālās reformas.
Mācības un citi kapacitātes celšanas pasākumi ir veikti, pamatojoties uz pakalpojumu un pašvaldību kapacitātes novērtējumu.</t>
  </si>
  <si>
    <t>Kopsavilkuma dokuments, kurā pienācīgi pamatots, kā apmierinoši tika sasniegts mērķis (tostarp visi būtiskie elementi), kopā ar atbilstošām saitēm uz pamatojošajiem pierādījumiem.
Šā dokumenta pielikumā iekļauj šādus dokumentārus pierādījumus:
a) anonimizētu sarakstu ar vietējo pašvaldību darbiniekiem, kas pabeiguši vismaz vienu mācību programmu, tostarp ar pašvaldību darbinieku, kas iekļauti mācību pasākumos, identifikācijas numuru un atsaucēm uz izsniegtajiem sertifikātiem vai citiem dokumentiem, kas apliecina mācību pasākuma pabeigšanu, nodrošinot, ka mācību apraksts ļauj pārbaudīt atbilstību mērķa aprakstam; b) kāda veida mācības ir sniegtas 750 pašvaldību darbiniekiem, sniedzot aprakstu par to saturu un aprakstu, kā / kādā apmērā ir uzlabojusies pašvaldību darbinieku darbības efektivitāte, pamatojoties uz pašvaldību speciālistu apsekojumu, ko veic Latvija;
c) ziņojumu par metodoloģisko atbalstu, kas sniegts darbam pašvaldībās pēc administratīvi teritoriālās reformas.</t>
  </si>
  <si>
    <t>3.1.1.3.i</t>
  </si>
  <si>
    <t>Investīcijas uzņēmējdarbības publiskajā infrastruktūrā industriālo parku un teritoriju attīstīšanai reģionos</t>
  </si>
  <si>
    <t>95</t>
  </si>
  <si>
    <t>LV-C[C3]-I[3-1-1-3-i-]-T[95]</t>
  </si>
  <si>
    <t>Parakstīti nodomu protokoli / noslēgti līgumi</t>
  </si>
  <si>
    <t>Parakstīti vismaz četri nodomu protokoli / līgumi ar starptautiski atzītiem industriālo parku apsaimniekotājiem un/vai potenciālajiem investoriem, piesaistot/veicot nefinanšu investīcijas vismaz 85 741 349 EUR apmērā. Atlases kritēriji nodrošina, ka atlasītie projekti atbilst Tehniskajiem norādījumiem par principa “nenodarīt būtisku kaitējumu” piemērošanu (2021/C58/01), izmantojot izslēgšanas sarakstu un prasību nodrošināt atbilstību attiecīgajiem ES un valsts tiesību aktiem vides jomā.</t>
  </si>
  <si>
    <t>Kopsavilkuma dokuments, kurā pienācīgi pamatots, kā apmierinoši tika sasniegts mērķis (tostarp visi būtiskie elementi), kopā ar atbilstošām saitēm uz pamatojošajiem pierādījumiem.
Šā dokumenta pielikumā iekļauj šādus dokumentārus pierādījumus:
a) kopijas četriem nodomu protokoliem / līgumiem, kas parakstīti ar starptautiski atzītiem industriālo parku apsaimniekotājiem un/vai potenciālajiem investoriem par nefinanšu investīcijām vismaz 85 741 349 EUR apmērā;
b) izrakstu no oficiāliem dokumentiem, kurā ietverti atbilstības kritēriji, kas nodrošina, ka atlasītie projekti atbilst Tehniskajiem norādījumiem par principa “nenodarīt būtisku kaitējumu” piemērošanu (2021/C58/01), kā noteikts Padomes Īstenošanas lēmuma pielikumā, un prasībai par atbilstību attiecīgajiem ES un valsts tiesību aktiem vides jomā.
ETS iekārtu gadījumā šajā dokumentā iekļauj šādu informāciju: 
1) iekārtas ID / gaisa kuģu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t>
  </si>
  <si>
    <t>96</t>
  </si>
  <si>
    <t>LV-C[C3]-I[3-1-1-3-i-]-T[96]</t>
  </si>
  <si>
    <t>Pabeigta industriālo parku/teritoriju būvniecība reģionos, kur tiek attīstīta publiskā infrastruktūra</t>
  </si>
  <si>
    <t>Pabeigta vismaz četru nacionālo industriālo parku/teritoriju būvniecība, tostarp nepieciešamo rūpniecisko savienojumu izveide un ar tiem saistītās jaudas palielināšana (t. sk. apkure, ūdensapgāde un kanalizācija, elektrība), piekļuves ceļu atjaunošana vai ierīkošana netālu no industriālajiem rajoniem, kā arī komerciāliem nolūkiem paredzēto ēku un ar tām saistītās infrastruktūras attīstīšana.</t>
  </si>
  <si>
    <t>3.1.1.4.i</t>
  </si>
  <si>
    <t>Finansēšanas fonda izveide zemas īres mājokļu būvniecībai</t>
  </si>
  <si>
    <t>Dzīvokļu skaits apstiprinātajos projektos</t>
  </si>
  <si>
    <t>3.1.1.6.i</t>
  </si>
  <si>
    <t>Pašvaldību autonomo funkciju un no tām izrietošo pārvaldes uzdevumu izpildei nepieciešamo bezemisiju transportlīdzekļu iegāde</t>
  </si>
  <si>
    <t>109</t>
  </si>
  <si>
    <t>LV-C[C3]-I[3-1-1-6-i-]-T[109]</t>
  </si>
  <si>
    <t>Iegādāto elektrisko skolas autobusu skaits</t>
  </si>
  <si>
    <t>15 elektrisko skolas autobusu piegāde pašvaldībām kā atbalsta saņēmējām izglītojamo pašvaldības transportam</t>
  </si>
  <si>
    <t>Kopsavilkuma dokuments, kurā pienācīgi pamatots, kā tika apmierinoši sasniegts mērķis (tostarp visi būtiskie elementi), kopā ar atbilstošām saitēm uz pamatojošajiem pierādījumiem.
Šā dokumenta pielikumā iekļauj izrakstu no attiecīgiem oficiāliem dokumentiem, kas apliecina, ka elektroautobusi ir piegādāti pašvaldībām kā atbalsta saņēmējām izglītības guvēju pašvaldības transportam (piemēram, pieņemšanas un nodošanas akts vai cits pirkumu un piegādi apliecinošs dokuments).</t>
  </si>
  <si>
    <t>Labklājības ministrija</t>
  </si>
  <si>
    <t>3.1.2.1.i</t>
  </si>
  <si>
    <t>113</t>
  </si>
  <si>
    <t>LV-C[C3]-I[3-1-2-1-i-]-M[113]</t>
  </si>
  <si>
    <t>Līgumu slēgšanas tiesību piešķiršana, lai nodrošinātu piekļuvi publiskām telpām valsts un pašvaldību ēkās</t>
  </si>
  <si>
    <t>Attiecīgās publiskās un vietējās iestādes piešķir būvdarbu līgumus, lai nodrošinātu piekļuvi telpām 63 valsts un pašvaldību ēkās, kurās sniedz labklājības nozares valsts pakalpojumus un sociālo pakalpojumu sniedzēju reģistrā reģistrētus valsts un pašvaldību institūciju publiskos pakalpojumus, tostarp personām ar invaliditāti.
Līgumu slēgšanas tiesības piešķir, lai nodrošinātu minimālo piekļūstamības standartu: piekļūstamības elementi, kas nepieciešami katrai ēkai, tostarp pasākumi, lai nodrošinātu piekļuvi telpām personām ar kustību traucējumiem (tas var ietvert dažādu pielāgojumu izveidi vai uzstādīšanu, piemēram, vizuālās informācijas uzlabojumus, evakuācijas sistēmu pielāgošanu un nodrošināšanu personām ar invaliditāti, rampas, pamatnes, lifti, viegli atveramas vai automātiskas durvis utt.)</t>
  </si>
  <si>
    <t>Līgums</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</si>
  <si>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sarakstu ar parakstītajiem līgumiem par piekļuves nodrošināšanu telpām valsts un pašvaldību ēkās;
b) izrakstu no attiecīgajām iepirkuma konkursa dokumentācijas daļām, kas apliecina atbilstību Padomes Īstenošanas lēmuma pielikumā sniegtajam atskaites punkta un investīciju aprakstam.</t>
  </si>
  <si>
    <t>Darba līgumu slēgšanas tiesību piešķiršana būvdarbu uzsākšanai saistībā ar piekļuvi publiskām telpām iepriekš izvēlētajās 63 valsts un pašvaldību ēkās</t>
  </si>
  <si>
    <t>115</t>
  </si>
  <si>
    <t>LV-C[C3]-I[3-1-2-1-i-]-M[115]</t>
  </si>
  <si>
    <t>Konkrētas mērķgrupas izvēle mājokļa fiziskās pieejamības uzlabošanai</t>
  </si>
  <si>
    <t>Personas</t>
  </si>
  <si>
    <t>2024Q1</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</si>
  <si>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attiecīgo publisko iestāžu lēmumus par mērķgrupas attiecināmību atbalsta saņemšanai (kopijas), tostarp galasaņēmēju (anonimizētu) sarakstu;
b) izrakstu no oficiāliem dokumentiem, kas ietver atlases kritērijus, lai nodrošinātu atbilstību Padomes Īstenošanas lēmuma pielikumam.</t>
  </si>
  <si>
    <t>Saraksta pieņemšana ar izvēlētām 259 personām ar invaliditāti, kurām nepieciešama viņu mājokļa pielāgošana</t>
  </si>
  <si>
    <t>116</t>
  </si>
  <si>
    <t>LV-C[C3]-I[3-1-2-1-i-]-M[116]</t>
  </si>
  <si>
    <t>Līgumu noslēgšana personu ar invaliditāti mājokļu vides pieejamības pasākumu nodrošināšanai.</t>
  </si>
  <si>
    <t>Līgumu skaits</t>
  </si>
  <si>
    <t>Kopsavilkuma dokuments, kurā pienācīgi pamatots, kā tika apmierinoši sasniegts atskaites punkts (tostarp visi būtiskie elementi), kopā ar atbilstošām saitēm uz pamatojošajiem pierādījumiem.
Šā dokumenta pielikumā iekļauj:
a) sarakstu ar noslēgtiem darbu līgumiem par mājokļu pielāgošanu 259 personām ar smagu vai ļoti smagu invaliditāti un bērniem ar invaliditāti un šo līgumu kopijas;
b) ziņas par vides pielāgošanas pasākumiem, kas veikti, kā noteikts Padomes Īstenošanas lēmuma pielikumā sniegtajā atskaites punkta un investīciju aprakstā.</t>
  </si>
  <si>
    <t>Līgumu noslēgšana</t>
  </si>
  <si>
    <t>3.1.2.2.i</t>
  </si>
  <si>
    <t>Prognozēšanas rīka izstrāde</t>
  </si>
  <si>
    <t>120</t>
  </si>
  <si>
    <t>LV-C[C3]-I[3-1-2-2-i-]-M[120]</t>
  </si>
  <si>
    <t>Ir parakstīts nodošanas akts starp Labklājības ministriju un programmatūras izstrādātāju par prognozēšanas rīka izstrādi sociālās nodrošināšanas sistēmas ilgtermiņa prognozēm, kas:
?	paredz iespēju prognozēs efektīvāk izmantot un atspoguļot demogrāfisko aspektu, tādējādi nodrošinot ātrāku un precīzāku prognozēšanas rezultātu;
?	stiprina administratīvo kapacitāti sociālā nodrošinājuma jomā;
?	nodrošina iespēju ievadīt detalizētāku pieņēmumu klāstu salīdzinājumā ar iepriekš izmantoto modeli;
?	ļauj izmantot modelēšanu ar citviet esošiem rezultātiem (piem., Eurostat), kā arī ar demogrāfiskajiem un darba tirgus rādītājiem;
?	ir izstrādātas divas rokasgrāmatas rīka administratoram un lietotājiem.</t>
  </si>
  <si>
    <t>Prognozēšanas rīks</t>
  </si>
  <si>
    <t>Kopsavilkuma dokuments, kurā pienācīgi pamatots, kā tika apmierinoši sasniegts atskaites punkts (tostarp visi būtiskie elementi), kopā ar atbilstošām saitēm uz pamatojošajiem pierādījumiem.
Šā dokumenta pielikumā iekļauj šādus dokumentārus pierādījumus un elementus:
a) kopiju pieņemšanas un nodošanas aktam, kas apstiprina IT prognozēšanas rīku sociālā nodrošinājuma sistēmas ilgtermiņa prognozēm;
b) izrakstu no oficiālajiem dokumentiem, tostarp valsts līmeņa darba grupas sanāksmes protokola kopiju, kas apliecina atbilstību Padomes Īstenošanas lēmuma pielikumā sniegtajam atskaites punkta un investīciju aprakstam, tostarp pierādījumus tam, ka atskaites punkta aprakstā norādītie mērķi patiešām ir sasniegti.</t>
  </si>
  <si>
    <t>Izstrādāts prognozēšanas rīks sociālā nodrošinājuma sistēmas ilgtermiņa prognozēm</t>
  </si>
  <si>
    <t>3.1.2.4.i</t>
  </si>
  <si>
    <t>125</t>
  </si>
  <si>
    <t>LV-C[C3]-I[3-1-2-4-i-]-M[125]</t>
  </si>
  <si>
    <t>Ēku infrastruktūras pielāgošana, tostarp vides piekļūstamības un energoefektivitātes veicināšana, kā arī tehniskā un materiālā aprīkojuma uzlabošana</t>
  </si>
  <si>
    <t>Ēkās, kurās sniedz pakalpojumus, lai veicinātu cilvēku ar funkcionāliem traucējumiem noturību, ir uzlabota infrastruktūra un loģistikas aprīkojums, t. sk.:
- pasākumi, lai pielāgotu ēkas vidi (Slokas iela 61, Jūrmala);
- lielāka energoefektivitāte ēkā (Dubultu prospekts 71, Jūrmala).</t>
  </si>
  <si>
    <t>Ēku skaits, kurās ti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</si>
  <si>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darbu pabeigšanu 2 ēkām ar uzlabotu infrastruktūru un tehnisko un materiālo aprīkojumu, kas izdots saskaņā ar valsts tiesību aktiem;
b) intervences pasākuma veidu un īsu pamatojumu, kas pierāda atbilstību Padomes Īstenošanas lēmuma pielikumā sniegtajam atskaites punkta aprakstam;
c) aptvertos energoefektivitātes sertifikātus pirms un pēc ēku atjaunošanas vai pārbūves/pielāgošanas, kas veikta nolūkā palielināt ēku energoefektivitāti.</t>
  </si>
  <si>
    <t>2 ēku pielāgošana, kurās uzlabo infrastruktūru, t. sk. vides piekļūstamību un energoefektivitāti, kā arī tehniskā un materiālā aprīkojuma uzlabošana</t>
  </si>
  <si>
    <t>3.1.2.5.i</t>
  </si>
  <si>
    <t>Bezdarbnieku, darba meklētāju un bezdarba riskam pakļauto personu iesaiste darba tirgū</t>
  </si>
  <si>
    <t>129</t>
  </si>
  <si>
    <t>LV-C[C3]-I[3-1-2-5-i-]-T[129]</t>
  </si>
  <si>
    <t>Bezdarbnieki, darba meklētāji, bezdarba riskam pakļautās personas ar pilnveidotām prasmēm</t>
  </si>
  <si>
    <t>10 000 bezdarbnieku, darba meklētāju, bezdarba riskam pakļautu personu ar pilnveidotām prasmēm, ko apliecina Nodarbinātības valsts aģentūras klientu uzskaites sistēma</t>
  </si>
  <si>
    <t>Kopsavilkuma dokuments, kurā pienācīgi pamatots, kā apmierinoši tika sasniegts mērķis (tostarp visi būtiskie elementi, jo īpaši saistībā ar prasmju pilnveidi bezdarbniekiem, darba meklētājiem, bezdarba riskam pakļautām personām, kā to apliecina Nodarbinātības valsts aģentūras klientu uzskaites sistēma), kopā ar atbilstošām saitēm uz pamatojošajiem pierādījumiem.
Šā dokumenta pielikumā iekļauj šādus dokumentārus pierādījumus:
a) sarakstu (anonimizētu) ar dalībniekiem, kas piedalījušies Nodarbinātības valsts aģentūras sniegtajos mācību pasākumos (izdruka no bezdarbnieku reģistrācijas un informācijas sistēmas IS BURVIS). Šajā sarakstā, tai skaitā iekļauj piezīmi par to, vai attiecīgās personas profilēšanā ir izmantots digitālais rīks;
b) īsu aprakstu par to, kādas prasmju pilnveides tēmas ir saņēmuši bezdarbnieki, darba meklētāji un bezdarba riskam pakļautās personas.</t>
  </si>
  <si>
    <t>Veselība</t>
  </si>
  <si>
    <t>4.1.1.r</t>
  </si>
  <si>
    <t>Uz cilvēku centrētas, visaptverošas, integrētas veselības aprūpes sistēmas ilgtspēja un noturība</t>
  </si>
  <si>
    <t>Veselības ministrija</t>
  </si>
  <si>
    <t>133</t>
  </si>
  <si>
    <t>LV-C[C4]-R[4-1-1-r-]-M[133]</t>
  </si>
  <si>
    <t>Ir izveidota Latvijas iedzīvotāju genoma reference (Latvijas dalība projektā “Genome for Europe — GoLatvia project”)</t>
  </si>
  <si>
    <t>Veselības ministrija ir apstiprinājusi genomikas dizaina dokumentāciju, kas apliecina Latvijas iedzīvotāju genoma references izveidi.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</si>
  <si>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genomikas dizaina dokumentācijai, kas apliecina genoma projekta pabeigšanu;
b) kopiju Veselības ministrijas lēmumam, ar kuru apstiprina Latvijas iedzīvotāju genoma references izveidi.</t>
  </si>
  <si>
    <t>Latvijā izveidota genoma reference</t>
  </si>
  <si>
    <t>4.1.1.1.i</t>
  </si>
  <si>
    <t>Atbalsts sabiedrības veselības pētījumu veikšanai</t>
  </si>
  <si>
    <t>136</t>
  </si>
  <si>
    <t>LV-C[C4]-I[4-1-1-1-i-]-M[136]</t>
  </si>
  <si>
    <t>Sabiedrības veselības pētniecība, kas veikta, lai uzlabotu sabiedrības veselības politikas plānošanu un īstenošanu mikroorganismu rezistences, vakcinācijas un infekcijas slimību jomā</t>
  </si>
  <si>
    <t>Veselības ministrijas padotības iestāde veikusi un publicējusi trīs pētījumus: 1) pētījumi AMR jomā par mikrobu rezistenci, lai noteiktu visefektīvākās iejaukšanās un monitoringa metodes; 2) identificēt nevakcinēšanas iemeslus un 3) infekcijas slimību jomā,  lai identificētu infekcijas riskus un to ietekmi uz sabiedrības veselības rādītājiem.</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</si>
  <si>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mikroorganismu rezistences, vakcinācijas un infekcijas mazināšanas jomā veikto pētījumu pieņemšanas akta kopiju;
b) saites uz pētījumiem, kas publicēti Veselības ministrijas tīmekļvietnē.</t>
  </si>
  <si>
    <t>Notiek visu trīs pētījumu aktīvā fāze.</t>
  </si>
  <si>
    <t>All three studies are in the active phase.</t>
  </si>
  <si>
    <t>3 contracts for implementation of studies have been entered into - the contract for implementation of AMR was entered into on 7 June 2024, the contract for hepatitis C study was entered into on 2 July 2024 and the vaccination study was entered into on 22 November 2024. The active phase of all three studies is currently underway.</t>
  </si>
  <si>
    <t>4.1.1.2.i</t>
  </si>
  <si>
    <t>Atbalsts universitātes un reģionālo slimnīcu veselības aprūpes infrastruktūras stiprināšanai</t>
  </si>
  <si>
    <t>139</t>
  </si>
  <si>
    <t>LV-C[C4]-I[4-1-1-2-i-]-T[139]</t>
  </si>
  <si>
    <t>Budžeta izpildes panākšana, ko mēra kā kopējo iepirkumu projektos, ar kuriem uzlabo universitāšu un reģionālo slimnīcu infrastruktūru un kuri sasniedz vismaz 59 800 000 EUR no kopējā budžeta 149 500 000 EUR apmērā</t>
  </si>
  <si>
    <t>Mērķi uzskata par sasniegtu, tiklīdz ir īstenoti vismaz 40 % no kopējā plānoto projektu apjoma 59 800 000 EUR apmērā – progresu mēra pēc projektu kopējā iepirkuma (pabeigtie projekti) attiecībā pret kopējo plānoto investīciju apjomu 149 500 000 EUR apmērā infrastruktūrai un aprīkojumam trīs universitāšu un septiņām reģionālajām slimnīcām, lai nodrošinātu visaptverošu, ilgtspējīgu un integrētu veselības aprūpes pakalpojumu sniegšanu.</t>
  </si>
  <si>
    <t>miljoni EUR</t>
  </si>
  <si>
    <t>Kopsavilkuma dokuments, kurā pienācīgi pamatots, kā apmierinoši tika sasniegts mērķis (tostarp visi būtiskie elementi), kopā ar atbilstošām saitēm uz pamatojošajiem pierādījumiem.
Šā dokumenta pielikumā iekļauj šādus dokumentārus pierādījumus:
a) kopiju no vadības informācijas sistēmas (KPVIS), kas apstiprina apstrādāto iepirkumu kopējo summu;
b) projektu sarakstu un nolīgtās summas;
c) izrakstu no nolīgto iepirkumu konkursa specifikācijas attiecīgajām daļām, kas pierāda atbilstību Padomes Īstenošanas lēmuma pielikumā sniegtajam mērķa un investīciju aprakstam, ņemot vērā jo īpaši slimnīcu infrastruktūru un iekārtas, kas nepieciešamas, lai nodrošinātu visaptverošu, ilgtspējīgu un integrētu veselības aprūpes pakalpojumu sniegšanu.
“Projektu kopējais iepirkums (pabeigtie projekti)” ir projektu īstenošanai nolīgtās summas.</t>
  </si>
  <si>
    <t>4.1.1.3.i</t>
  </si>
  <si>
    <t>Atbalsts sekundāro ambulatoro pakalpojumu sniedzēju veselības aprūpes infrastruktūras stiprināšanai</t>
  </si>
  <si>
    <t>141</t>
  </si>
  <si>
    <t>LV-C[C4]-I[4-1-1-3-i-]-T[141]</t>
  </si>
  <si>
    <t>4.2.1.r</t>
  </si>
  <si>
    <t>Cilvēkresursu nodrošinājums un prasmju pilnveide</t>
  </si>
  <si>
    <t>145</t>
  </si>
  <si>
    <t>LV-C[C4]-R[4-2-1-r-]-M[145]</t>
  </si>
  <si>
    <t>Ieviests jauns veselības aprūpes darbinieku atalgojuma modelis</t>
  </si>
  <si>
    <t>Jaunais veselības aprūpes darbinieku atalgojuma modelis ietver pārredzamu algu aprēķināšanas mehānismu un racionalizē algas visā veselības aprūpes nozarē; risinājumus pārredzamības, taisnīguma, kā arī pakāpeniskas algu paaugstināšanas nodrošināšanai, lai uzlabotu pakalpojumu pieejamību un kvalitāti.</t>
  </si>
  <si>
    <t>Tāda tiesību akta / noteikumu kopija, ar ko īsteno jauno veselības aprūpes darbinieku atalgojuma modeli, un saite uz publikāciju oficiālajā izdevumā, tostarp atsauce uz norādi par stāšanos spēkā, kam pievienots dokuments, kurā ir sniegta atsauce uz attiecīgajiem noteikumiem un kurā pienācīgi pamatots, kā tika apmierinoši sasniegts atskaites punkts (tostarp visi būtiskie elementi), kopā ar atbilstošām saitēm uz pamatojošajiem pierādījumiem.
Šā dokumenta pielikumā iekļauj šādus dokumentārus pierādījumus:
a) ziņas par pārredzamu algu aprēķina mehānismu;
b) ziņas par risinājumiem, kā nodrošināt algu pārredzamību, taisnīgumu un to pakāpenisku pieaugumu.</t>
  </si>
  <si>
    <t>Veselības aprūpes darbinieku atalgojuma modeļa ieviešana.</t>
  </si>
  <si>
    <t>4.3.1.1.i</t>
  </si>
  <si>
    <t>Atbalsts sekundārās ambulatorās veselības aprūpes kvalitātes un pieejamības novērtēšanai un uzlabošanai</t>
  </si>
  <si>
    <t>153</t>
  </si>
  <si>
    <t>LV-C[C4]-I[4-3-1-1-i-]-M[153]</t>
  </si>
  <si>
    <t>Sekundārās ambulatorās aprūpes kvalitātes, pieejamības un piekļūstamības pētījuma rezultātu integrēšana veselības politikas attīstībā</t>
  </si>
  <si>
    <t>Pamatojoties uz pētījumu rezultātiem par sekundārās ambulatorās aprūpes kvalitāti, pieejamību un piekļūstamību, stājas spēkā grozījumi tiesību aktos, kas saistīti ar sabiedrības veselības politiku, ieteikumi slimnīcām un pakalpojumu sniegšanas plānošanas dokumenti.</t>
  </si>
  <si>
    <t>Tiesību aktu grozījumu kopija un saite uz publikāciju oficiālajā izdevumā, tostarp atsauce uz norādi par stāšanos spēkā, kam pievienots dokuments, kurā pienācīgi pamatots, kā tika apmierinoši sasniegts atskaites punkts (tostarp visi būtiskie elementi), kopā ar atbilstošām saitēm uz pamatojošajiem pierādījumiem.
Šajā dokumentā iekļauj kopijas pētījumu rezultātiem par sekundārās ambulatorās aprūpes kvalitāti, pieejamību un piekļūstamību (un saites uz tiem), kā arī paskaidrojumu, kā tika ņemti vērā pētījuma rezultāti, sagatavojot tiesību aktus.</t>
  </si>
  <si>
    <t>Sekundārās ambulatorās aprūpes kvalitātes, pieejamības un piekļūstamības pētījuma rezultātu integrēšana veselības politikas attīstībā.</t>
  </si>
  <si>
    <t>Ekonomikas transformācija un produktivitāte</t>
  </si>
  <si>
    <t>5.1.1.1.i</t>
  </si>
  <si>
    <t>5.1.1.2.i</t>
  </si>
  <si>
    <t>Atbalsta instruments pētniecībai un internacionalizācijai</t>
  </si>
  <si>
    <t>157</t>
  </si>
  <si>
    <t>LV-C[C5]-I[5-1-1-2-i-]-M[157]</t>
  </si>
  <si>
    <t>Apstiprināti Ministru kabineta noteikumi</t>
  </si>
  <si>
    <t>Stājas spēkā i) kompetences centru programmas, ii) atbalsts pētniecībai programmas, iii) sadarbības tīkla programmas, iv) dalībai IPCEI atbalsta programmas Ministru kabineta noteikumi, kas iekļauj: 
- rādītāji darbības rezultātu mērīšanai izvēlētajam atbalsta saņēmējam, piemēram, piesaistītās privātās P&amp;A investīcijas, gala labuma saņēmēju eksporta pieaugums, izstrādāto produktu skaits; 
- nosaka atbalsta saņēmēja atbildību par datu apkopošanu no programmas galasaņēmējiem. 
Atbalsta saņēmēju atlase i) kompetences centru programmas, ii) atbalsts pētniecībai programmas, iii) sadarbības tīkla programmas ieviešanai jāņem vērā to atbilstību RIS3 ilgtermiņa specializācijas stratēģijai, kā arī atbalsta saņēmēja kapacitāti organizēt uzsaukumus un to kompetenci sniegt atbalstu attiecīgajā tematiskajā jomā. 
Atbalsta saņēmēji i) kompetences centru programmas, ii) atbalsts pētniecībai programmas ietvaros ir atbildīgi par šādu darbību veikšanu: 
i) privātā sektora P&amp;A atbalsta programmas īstenošana; 
ii) datu vākšana no galīgajiem saņēmējiem, ko izmanto Ekonomikas ministrijas veiktajās pārraudzības darbībās.
Atbalsta saņēmēji iii) sadarbības tīkla programmas ietvaros ir atbildīgi par šādu darbību veikšanu:
i) eksporta veicināšanas pasākumi; 
ii) tīklošanās un pieredzes apmaiņas darbības; 
iii) atbalsta programmas īstenošana komersantu dalībai ES līmeņa pētniecības un attīstības programmās un starptautiskajos sadarbības tīklos; 
iv) datu vākšana no galīgajiem saņēmējiem, ko izmanto Ekonomikas ministrijas veiktajās pārraudzības darbībās.
Atbalsta saņēmēji iv)dalībai IPCEI atbalsta programmas  ietvaros ir atbildīgi par šādu darbību veikšanu:
i) privātā sektora P&amp;A atbalsta programmas īstenošanu; 
ii) plānotā IPCEI projektu idejas iesniegšana; 
iii) datu vākšana, kas izmantoti Ekonomikas ministrijas veiktajām uzraudzības darbībām.</t>
  </si>
  <si>
    <t>Kopsavilkuma dokuments, kurā pienācīgi pamatots, kā tika apmierinoši sasniegts atskaites punkts (tostarp visi būtiskie elementi), kopā ar atbilstošām saitēm uz pamatojošajiem pierādījumiem.
Šā dokumenta pielikumā iekļauj:
a) kopiju Ministru kabineta noteikumiem, kas reglamentē visu četru konkursu īstenošanu, tostarp atlasīto starpnieku vai galasaņēmēju darbības un pienākumus un rādītājus to darbības rezultātu novērtēšanai;
b) pētniecības atbalsta programmas, sadarbības tīklu atbalsta programmas un IPCEI dalības atbalsta programmas atklāto konkursu dokumentācijas kopiju un saiti uz to;
c) to līgumu kopijas, kas noslēgti ar izvēlētajām struktūrām, kuru pienākumi ir noteikti Padomes Īstenošanas lēmuma pielikumā;
d) atlasīto IPCEI dalībnieku sarakstu un īsus IPCEI projektu aprakstus.</t>
  </si>
  <si>
    <t>Ministru kabineta noteikumu stāšanās spēkā visiem uzsaukumiem</t>
  </si>
  <si>
    <t>Kopā apstiprināti 4 MK noteikumiem:
1)MK 2022.gada 5.jūnija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2)MK 2023.gada 24.oktobra noteikumi Nr.609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trešās kārtas īstenošanas noteikumi"
3)MK 2024.gada 9.janvāra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4) MK 2024.gada 20.februāra noteikumi Nr.116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ceturtās kārtas īstenošanas noteikumi"
2024.gada 14.decembrī nosūtīts saskaņošanai Eiropas Komisijai cover note Nr.157.</t>
  </si>
  <si>
    <t>A total of 4 Cabinet of Ministers Regulations have been approved:
1) Cabinet of Ministers June 5, 2022 Regulations No. 418 "5.1.r. reforms and investment direction of the Latvian Recovery and Resilience Mechanism Plan 5.1.1.r. reforms "Increasing productivity through increasing the amount of investment in R&amp;D" 5.1.1.r. reforms "Management of innovations and private R&amp;D investment motivation" 5.1.1.2.i. investments "Support instrument for the development of innovation clusters" implementation rules within the competence centers"
2) Cabinet of Ministers October 24, 2023 Regulations No. 609 "Latvian Recovery and Resilience Mechanism Plan 5.1. reform and investment direction "Increasing productivity through increasing the amount of investment in R&amp;D" 5.1.1. r. reform "Innovation management and motivation of private R&amp;D investments " 5.1.1.2.i. Investments "Support instrument for research and internationalization" implementation rules of the third round"
3) Cabinet of Ministers January 9, 2024 Regulation No. 32 "Latvian Recovery and Resilience Mechanism Plan 5.1. reform and investment direction "Increasing productivity through increasing the amount of investment in R&amp;D" 5.1.1. r. reform "Management of innovations and motivation of private R&amp;D investments ” 5.1.1.2.i. investment "Support instrument for research and internationalization" second round implementation regulations"
4) Cabinet of Ministers February 20, 2024 Regulation No. 116 "Latvian Recovery and Resilience Mechanism Plan 5.1. reform and investment direction "Increasing productivity through increasing the amount of investment in R&amp;D" 5.1.1. r. reform "Management of innovations and motivation of private R&amp;D investments” 5.1.1.2.i. investment "Support instrument for research and internationalization" fourth round implementation regulations"
Cover note No. 157 sent to the European Commission for coordination on December 14, 2024.</t>
  </si>
  <si>
    <t>158</t>
  </si>
  <si>
    <t>LV-C[C5]-I[5-1-1-2-i-]-T[158]</t>
  </si>
  <si>
    <t>Finansējuma saistību uzņemšanās</t>
  </si>
  <si>
    <t>Programmas noslēgumā jāsasniedz:
- apstiprinājums par saistībām vismaz EUR 98 miljonu apmērā pētniecības un attīstības projektu finansēšanai.</t>
  </si>
  <si>
    <t>Kopsavilkuma dokuments, kurā pienācīgi pamatots, kā tika apmierinoši sasniegts mērķis (tostarp visi būtiskie elementi), kopā ar atbilstošām saitēm uz pamatojošajiem pierādījumiem.
Šā dokumenta pielikumā iekļauj:
a) inovācijas atbalsta programmas saņēmēju sarakstu, tostarp saņēmēja nosaukumu un reģistrācijas numuru, projekta nosaukumu un īsu aprakstu;
b) kopijas katras RIS3 stratēģijas darbības rezultātu novērtējumam un saites uz to;
c) tā lēmuma kopiju, ar kuru atļautas saistības vismaz 98 miljonu EUR apmērā no finansējuma.</t>
  </si>
  <si>
    <t>5.2.1.r</t>
  </si>
  <si>
    <t>Augstākās izglītības un zinātnes izcilības un pārvaldības reforma</t>
  </si>
  <si>
    <t>160</t>
  </si>
  <si>
    <t>LV-C[C5]-R[5-2-1-r-]-M[160]</t>
  </si>
  <si>
    <t>Augstākās izglītības reforma</t>
  </si>
  <si>
    <t>Augstskolu likuma, Zinātniskās darbības likuma un Ministru kabineta noteikumu grozījumu kopija vai saite uz publikāciju oficiālajā izdevumā, tostarp atsauce uz norādēm par stāšanos spēkā un pievienots kopsavilkuma dokuments, kurā pienācīgi pamatots, kā tika apmierinoši sasniegts atskaites punkts (tostarp visi būtiskie elementi), kopā ar atbilstošām saitēm uz pamatojošajiem pierādījumiem.</t>
  </si>
  <si>
    <t>Stājās spēkā tiesību aktu grozījumi</t>
  </si>
  <si>
    <t>5.2.1.1.i</t>
  </si>
  <si>
    <t>Parakstīti akadēmiskās karjeras grantu līgumi</t>
  </si>
  <si>
    <t>Parakstīto akadēmisk</t>
  </si>
  <si>
    <t>Parakstīti iekšējie pētniecības un attīstības grantu līgumi</t>
  </si>
  <si>
    <t>Parakstīto iekšējo p</t>
  </si>
  <si>
    <t>Likuma vara</t>
  </si>
  <si>
    <t>Finanšu ministrija</t>
  </si>
  <si>
    <t>6.1.1.1.i</t>
  </si>
  <si>
    <t>Esošo analītisko risinājumu modernizācija</t>
  </si>
  <si>
    <t>172</t>
  </si>
  <si>
    <t>LV-C[C6]-I[6-1-1-1-i-]-M[172]</t>
  </si>
  <si>
    <t>Modernizētu analītisko risinājumu darbības uzsākšana</t>
  </si>
  <si>
    <t>Ir pabeigti šādi uzlabojumi:pašreizējās riska sistēmas ir migrētas uz vienotu analītisko platformu;izstrādāta un ieviesta riska sistēma individuālo nodokļu maksātājiem;izstrādāta un ieviesta akcīzes nodokļa riska pārvaldības sistēma;ESKORT sistēma pārnesta uz SAP HANA datubāzi.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</si>
  <si>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ka pabeigta riska sistēmu pārcelšana uz vienotu analītisko platformu, riska sistēmas individuālo nodokļu maksātājiem un akcīzes nodokļa riska pārvaldības sistēmas izstrāde un ieviešana un ESKORT sistēmas pārnešana uz SAP HANA datubāzi; b) tādu tehnisko specifikāciju izrakstu, kas sasaista to prasības ar atskaites punkta sasniegšanu.</t>
  </si>
  <si>
    <t>Izstrādātas un ieviestas modernas riska analīzes sistēmas</t>
  </si>
  <si>
    <t>Centrālā finanšu un līgumu aģentūra 14.10.2024. izskatījusi noslēguma progresa pārskatu.</t>
  </si>
  <si>
    <t>The Central Finance and Contracting Agency approved the final progress report on 14 October 2024.</t>
  </si>
  <si>
    <t>Finansējuma saņēmējs informējis, ka ir īstenotas visas  paredzētās  ANM plāna 6.1.1.1.i. aktivitātes.
-	Pabeigtas visas datu transformācijas uz SAP HANA tehnoloģisko vidi, lai nodrošinātu izstrādāto riska vadības sistēmu darbību. Šīs aktivitātes ietvaros tika pabeigtas datu transformācijas no Sybase un no Netezza, uzlaboti datu ielādes procesi datu bāzes līmenī;
-	Pabeigtas datu transformācijas no citām VID informācijas sistēmām (EDS, MAIS, DVS, NIS), lai nodrošinātu modernizējamo un  izstrādājamo sistēmu darbību;
-	Pabeigts datu atpazīšanas risinājums, lai nodrošinātu pārrobežu datu izmantošanas kvalitāti;
-	Ekspluatācijā esošā sistēma “ESKORT”  tehniski pārnesta uz SAP HANA datubāzi, jo ražotājs vairs neatbalsta esošo platformu Netezza. Šīs aktivitātes ietvaros arī tika pārslēgti sistēmu auditācijas dati uz SAP HANA tehnoloģisko platformu; 
-	Tika pārslēgti lietotāju reģistra dati uz SAP HANA;
-	Izstrādāta un ieviesta modernizēta FPRAS (Fizisko personu riska analīzes sistēma);
-	Izstrādāta un ieviesta Akcīzes nodokļu risku vadības sistēma.</t>
  </si>
  <si>
    <t>The beneficiary has informed that all planned activities of RRF Plan 6.1.1.1.i. have been implemented in accordance with the project implementation plan. 
-	All necessary data have been transferred to the SAP HANA technological environment to ensure operation of developed risk management systems. Data transfer from Sybase and Netezza was completed and data loading processes were improved on the database level. 
-	To ensure functionality of modernised and upgraded systems, several data transformation processes from other State Revenue service (SRS) information systems (IS) such as EDS, MAIS, DVS, NIS were completed.
-	To ensure higher quality use of cross-border data, a data recognition solution was completed. 
-	In-service system ESCORT was transferred to the SAP HANA database because the manufacturer no longer supports the existing Netezza platform. System audit data were also transferred to SAP HANA. 
-	User registry data were transferred to SAP HANA.
-	FPRAS (Natural Persons Risk Analysis System) was developed and implemented.
-	APARSK (Excise Goods Risk Analysis System) was migrated to SAP.</t>
  </si>
  <si>
    <t>Ir īstenotas visas  paredzētās  ANM plāna 6.1.1.1.i. aktivitātes.
-	Pabeigtas visas datu transformācijas uz SAP HANA tehnoloģisko vidi, lai nodrošinātu izstrādāto riska vadības sistēmu darbību. Šīs aktivitātes ietvaros tika pabeigtas datu transformācijas no Sybase un no Netezza, uzlaboti datu ielādes procesi datu bāzes līmenī;
-	Pabeigtas datu transformācijas no citām VID informācijas sistēmām (EDS, MAIS, DVS, NIS), lai nodrošinātu modernizējamo un  izstrādājamo sistēmu darbību;
-	Pabeigts datu atpazīšanas risinājums, lai nodrošinātu pārrobežu datu izmantošanas kvalitāti;
-	Ekspluatācijā esošā sistēma “ESKORT”  tehniski pārnesta uz SAP HANA datubāzi, jo ražotājs vairs neatbalsta esošo platformu Netezza. Šīs aktivitātes ietvaros arī tika pārslēgti sistēmu auditācijas dati uz SAP HANA tehnoloģisko platformu; 
-	Tika pārslēgti lietotāju reģistra dati uz SAP HANA;
-	Izstrādāta un ieviesta modernizēta FPRAS (Fizisko personu riska analīzes sistēma);
-	Izstrādāta un ieviesta Akcīzes nodokļu risku vadības sistēma.</t>
  </si>
  <si>
    <t>6.1.1.2.i</t>
  </si>
  <si>
    <t>Jaunu analīzes sistēmu izstrāde</t>
  </si>
  <si>
    <t>173</t>
  </si>
  <si>
    <t>LV-C[C6]-I[6-1-1-2-i-]-M[173]</t>
  </si>
  <si>
    <t>Jaunu analītisko sistēmu darbības uzsākšana</t>
  </si>
  <si>
    <t>Izstrādā un sāk izmantot IT sistēmu nodokļu maksātāju segmentācijai (tostarp integrāciju publicētā datubāzē un datu vizualizāciju Elektroniskās deklarēšanas sistēmā (EDS)).Jaunā sistēma ir integrēta nodokļu maksātāja 360 grādu analīzē.</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</si>
  <si>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nodokļu maksātāju segmentācijas IT sistēmas izstrādi un darbības uzsākšanu;
b) tādu tehnisko specifikāciju izrakstu, kas sasaista to prasības ar atskaites punkta sasniegšanu.</t>
  </si>
  <si>
    <t>Sāk darboties moderna riska analīzes sistēma</t>
  </si>
  <si>
    <t>Finansējuma saņēmējs informējis, ka ir īstenotas visas paredzētās ANM plāna 6.1.1.2.i. aktivitātes saskaņā ar projekta realizācijas plānu. 
•	Izstrādāts un ieviests jauns nodokļu maksātāju (turpmāk, NM) segmentācijas risinājums, kas ietver sekojošo:
o	NM segmentācijas/reitingu sistēmas izstrādi SAP HANA vidē;
o	Segmentācijas datu pārcelšanu- sinhronizāciju ar MAIS;
o	Segmentācijas datu atspoguļošanu EDS (tai skaitā, kopējā novērtējuma datu attēlošanu, NM kopējā novērtējuma atspoguļošanu, 
o	Izstrādāts datu vizualizācijas risinājums NM segmentācijai SAP HANA un EDS pusē.
•	Izstrādāti un ieviesti papildinājumi 360 grādu NM skatījumā, kas ietver NM segmentācijas un ar to saistītās informācijas attēlošanu MAIS;
•	Izstrādāts un ieviests segmentācijas datu nodošanas mehānisms uz PDB (publicējamo datu bāzi); 
•	Izstrādāts un ieviests muitas procesu risku analīzes risinājums, kas ietver 6.posmus;
•	Izstrādāta un ieviesta VADAD  (valsts amatpersonu deklarāciju risku analīze), ka ietvēra koncepcijas izstrādi, datu izgūšanu un nodošanu MAIS;
•	Izstrādāts piedziņas procesa riskošanas apgabals, kas, tai skaitā,  ietver datu nodošanu MAIS, lai nodrošinātu savlaicīgas brīdināšanas mehānismu.</t>
  </si>
  <si>
    <t>The beneficiary has informed that all planned activities of the RRF Plan 6.1.1.2.i have been implemented in accordance with the project implementation plan. 
•	New taxpayer (NM) segmentation solution was developed and implemented:
o	NM segmentation/rating system development in SAP HANA environment,
o	Segmentation data transfer - synchronisation with MAIS,
o	Representation of segmentation data in EDS (including display of total assessment data, representation of NM total assessment,
o	Developed data visualisation solution for NM segmentation on SAP HANA and EDS side,
•	Additions to the 360-degree NM view, which includes displaying NM segmentation and related information in MAIS developed and implemented,
•	Mechanism for transferring segmentation data to the PDB (to be published) developed and implemented,
•	Risk analysis solution for customs processes in 6 stages developed and implemented,
•	VADAD (risk analysis of state officials' declarations), including concept development, data retrieval and transfer to MAIS, developed and implemented,
•	Recovery process risk area developed, which, among other things, includes transfer of data to MAIS to ensure a timely warning mechanism.</t>
  </si>
  <si>
    <t>Īstenotas visas paredzētās ANM plāna 6.1.1.2.i. aktivitātes saskaņā ar projekta realizācijas plānu. 
•	Izstrādāts un ieviests jauns nodokļu maksātāju (turpmāk, NM) segmentācijas risinājums, kas ietver sekojošo:
o	NM segmentācijas/reitingu sistēmas izstrādi SAP HANA vidē;
o	Segmentācijas datu pārcelšanu- sinhronizāciju ar MAIS;
o	Segmentācijas datu atspoguļošanu EDS (tai skaitā, kopējā novērtējuma datu attēlošanu, NM kopējā novērtējuma atspoguļošanu, 
o	Izstrādāts datu vizualizācijas risinājums NM segmentācijai SAP HANA un EDS pusē.
•	Izstrādāti un ieviesti papildinājumi 360 grādu NM skatījumā, kas ietver NM segmentācijas un ar to saistītās informācijas attēlošanu MAIS;
•	Izstrādāts un ieviests segmentācijas datu nodošanas mehānisms uz PDB (publicējamo datu bāzi); 
•	Izstrādāts un ieviests muitas procesu risku analīzes risinājums, kas ietver 6.posmus;
•	Izstrādāta un ieviesta VADAD  (valsts amatpersonu deklarāciju risku analīze), ka ietvēra koncepcijas izstrādi, datu izgūšanu un nodošanu MAIS;
•	Izstrādāts piedziņas procesa riskošanas apgabals, kas, tai skaitā,  ietver datu nodošanu MAIS, lai nodrošinātu savlaicīgas brīdināšanas mehānismu.</t>
  </si>
  <si>
    <t>6.1.2.1.i</t>
  </si>
  <si>
    <t>Dzelzceļa rentgeniekārtu sasaiste ar BAXE un mākslīgā intelekta izmantošana dzelzceļu kravu skenēšanas attēlu analīzei</t>
  </si>
  <si>
    <t>176</t>
  </si>
  <si>
    <t>LV-C[C6]-I[6-1-2-1-i-]-M[176]</t>
  </si>
  <si>
    <t>Dzelzceļa muitas kontroles punktu skeneri savienoti ar rentgena iekārtu attēlu apmaiņas sistēmu BAXE</t>
  </si>
  <si>
    <t>Dzelzceļa skeneri muitas kontroles punktos “Indra” un “Kārsava” savienoti ar BAXE informācijas sistēmu.</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</si>
  <si>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kontroles punktu “Indra” un “Kārsava” skeneru sasaisti ar BAXE sistēmu;
b) tādu tehnisko specifikāciju izrakstu, kas sasaista to prasības ar atskaites punkta sasniegšanu.</t>
  </si>
  <si>
    <t>Parakstīts pieņemšanas akts</t>
  </si>
  <si>
    <t>177</t>
  </si>
  <si>
    <t>LV-C[C6]-I[6-1-2-1-i-]-M[177]</t>
  </si>
  <si>
    <t>Ieviesta dzelzceļa kravu skenēto attēlu analīzes platforma</t>
  </si>
  <si>
    <t>Dzelzceļa kravu skenēšanas attēlu analīzei tiek lietota automatizēta rentgena attēlu analīzes platforma, kurā izmanto mākslīgo intelektu.</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</si>
  <si>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automatizētas rentgena attēlu analīzes platformas lietošanu, kurā tiek izmantots mākslīgais intelekts dzelzceļa kravu skenēšanas attālu analīzei;
b) tādu tehnisko specifikāciju izrakstu, kas sasaista to prasības ar atskaites punkta sasniegšanu.</t>
  </si>
  <si>
    <t>6.1.2.3.i</t>
  </si>
  <si>
    <t>Saņemto pasta sūtījumu muitas kontroles pilnveidošana Lidostas MKP</t>
  </si>
  <si>
    <t>180</t>
  </si>
  <si>
    <t>LV-C[C6]-I[6-1-2-3-i-]-M[180]</t>
  </si>
  <si>
    <t>Līnija pasta sūtījumu viedai skenēšanai un automātiskai šķirošanai/analīzei, kas ieviesta lidostas muitas kontroles punktā</t>
  </si>
  <si>
    <t>Lidostas muitas kontroles punktā ir uzstādīta un tiek lietota līnija viedai pasta sūtījumu skenēšanai un automātiskai šķirošanai/analīzei.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</si>
  <si>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viedās pasta skenēšanas sistēmas uzstādīšanu lidostas muitas kontroles punktā;
b) tādu tehnisko specifikāciju izrakstu, kas sasaista to prasības ar atskaites punkta sasniegšanu.</t>
  </si>
  <si>
    <t>6.1.2.4.i</t>
  </si>
  <si>
    <t>Infrastruktūras izveide kontroles dienestu funkciju īstenošanai Kundziņsalā</t>
  </si>
  <si>
    <t>182</t>
  </si>
  <si>
    <t>LV-C[C6]-I[6-1-2-4-i-]-M[182]</t>
  </si>
  <si>
    <t>Saņemta būvatļauja</t>
  </si>
  <si>
    <t>Būvvalde vai institūcija, kura pilda būvvaldes funkcijas,  ir izsniegusi būvatļauju.</t>
  </si>
  <si>
    <t>Kopsavilkuma dokuments, kurā pienācīgi pamatots, kā tika apmierinoši sasniegts askaites punkts (tostarp visi būtiskie elementi), kopā ar atbilstošām saitēm uz pamatojošajiem pierādījumiem.Šā dokumenta pielikumā iekļauj būvniecības projekta apstiprinājuma kopiju un kopiju būvvaldes lēmumam par atļaujas apstiprināšanu, kā arī apstiprinātās būvatļaujas kopiju.</t>
  </si>
  <si>
    <t>Paziņojums par atļaujas apstiprināšanas lēmumu</t>
  </si>
  <si>
    <t>Atskaites punkts ir pilnībā sasniegts, 19.12.2024. ir saņemta atzīme būvatļaujā par būvniecības nosacījumu izpildi.</t>
  </si>
  <si>
    <t>The measure has been fully reached on 19.12.2024. by recieving the mark of the fulfillment of the design conditions (i.e. after the approval of the construction project) and the note regarding the fulfillment of the conditions for the commencement of construction works.</t>
  </si>
  <si>
    <t>Atskaites punkta izpilde ir atkarīga no atskaites punktu Nr. 181 un Nr. 184 sasniegšanas, jo atskaites punkta Nr. 182 izpildei ir nepieciešami 12 kalendārie mēneši kopš brīža, kad ir sasniegti abi iepriekš minētie atskaites punkti. 
22.12.2023. Rīgas valstspilsētas pašvaldības Pilsētas attīstības departaments ir izsniedzis būvatļauju NR. BIS-BV-4.1-2023-7824 (DA-23-3590-abv) ar projektēšanas un būvdarbu uzsākšanas nosacījumiem. 
Atbilstoši 16.10.2023. noslēgtajam Vienotajam līgumam, 12 mēnešu laikā no Vienotā līguma noslēgšanas būvatļaujā jāsaņem atzīmi par būvdarbu uzsākšanas nosacījumu izpildi. 
Ar AF plāna grozījumiem pagarināts rādītāja sasniegšanas termiņš līdz 2024.g. 3.cet.
Vienotā līguma izpildē novērots projektēšanas darbu kavējums, kas galvenokārt saistīts ar ēku projekta izstrādi. Lai novērstu ietekmi kopējam projektam, no kopējās ieceres izdalīti vēl divas ieceres - paskaidrojuma raksts ģeotermālajiem urbumiem un atsevišķais būvprojekts ārējiem inzeniertīkliem. Šis tiek darīts, lai būvdarbi, kurus bija plānots veikt vēl 2024. gadā, tiktu uzsākti savlaicīgi. 18.09.2024. saņemta atzīme par būvniecības uzsākšanas nosacījumu izpildi daļai no veicamajiem darbiem (ģeotermālo urbumu ierīkošanai).
Atskaites punkts pilnībā ir sasniegts 19.12.2024. - būvatļaujā ir saņemta atzīme par projektēšanas nosacījumu izpildi (t.i., pēc būvprojekta apstiprināšanas) un atzīme par būvdarbu uzsākšanas nosacījumu izpildi.</t>
  </si>
  <si>
    <t>The implementation of the measure depends on the reference point no. 181 and no. 184, because measure no. 182 requires 12 calendar months from the moment both of the above milestones are reached.
22.12.2023 The City Development Department of the Municipality of Riga State City has issued building permit No. BIS-BV-4.1-2023-7824 (DA-23-3590-abv) with conditions for starting design and construction works.
According to the Unified Agreement concluded on 16.10.2023  , within 12 months from the conclusion of the Unified Agreement, note regarding the fulfillment of the conditions for the commencement of construction works must be received in the building permit.
With the amendments of the RRF plan, achievement of the measure has been extended until 3Q 2024. 
There is a delay in finishing the overall design works under the Unified Agreement. The delay is mostly related to finishing the design for the buildings. To prevent this delay from impacting the overall project, the desgin works have been split in to two additional permits - one for geothermal drilling and the other for external networks. This is being done to allow starting the part of the construction works which were planned for 2024 on time. On 18.10.2024. the City Development Department of the Municipality of Riga State City has issued building permit with conditions for starting design and construction works for a part of the construction works (geothermal drilling).
The measure has been fully reached on 19.12.2024. by recieving the mark of the fulfillment of the design conditions (i.e. after the approval of the construction project) and the note regarding the fulfillment of the conditions for the commencement of construction works.</t>
  </si>
  <si>
    <t>6.2.1.1.i</t>
  </si>
  <si>
    <t>AML inovāciju centra izveide noziedzīgi iegūtu līdzekļu legalizācijas identificēšanas uzlabošanai</t>
  </si>
  <si>
    <t>187</t>
  </si>
  <si>
    <t>LV-C[C6]-I[6-2-1-1-i-]-M[187]</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</si>
  <si>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kopijas apliecinājumiem par pabeigšanu, kas izsniegti saskaņā ar valsts tiesību aktiem un apliecina drošu platformu izveidošanu zināšanu apmaiņai, pārnesei un sniegšanai, tostarp nodrošinot, ka ir izveidota un darbojas pētniecības zāle, saziņas telpas un sistēmas iekšējie savienojumi ar iesaistītajām pusēm, kas nodrošina informācijas aizsardzību;
b) tādu tehnisko specifikāciju izrakstu, kas sasaista to prasības ar atskaites punkta sasniegšanu.</t>
  </si>
  <si>
    <t>IT platformas pabeigšana zināšanu apmaiņai un saziņai ar ieinteresētajām personām</t>
  </si>
  <si>
    <t>6.2.1.2.i</t>
  </si>
  <si>
    <t>Ekonomisko noziegumu izmeklēšanas kapacitātes stiprināšana</t>
  </si>
  <si>
    <t>188</t>
  </si>
  <si>
    <t>LV-C[C6]-I[6-2-1-2-i-]-M[188]</t>
  </si>
  <si>
    <t>Ir apstiprināts progresa ziņojums par rīcības plāna īstenošanu</t>
  </si>
  <si>
    <t>Ministru kabinets apstiprina progresa ziņojumu par to, kā tiek īstenots rīcības plāns ekonomisko noziegumu apkarošanas stiprināšanai. Informatīvajā ziņojumā apstiprina visu plānā izklāstīto mērķu īstenošanu.Plāns ir apstiprināts 2022. gadā, pamatojoties uz ieteikumiem, kas saņemti saskaņā ar REFORM ĢD Strukturālo reformu programmu un kurus sīkāk izklāstījusi Valsts policija.Plānā tiks noteikti īstenojamie pasākumi, termiņi un par īstenošanu atbildīgās struktūras.</t>
  </si>
  <si>
    <t>Kopsavilkuma dokuments, kurā pienācīgi pamatots, kā tika apmierinoši sasniegts atskaites punkts (tostarp visi būtiskie elementi), kopā ar atbilstošām saitēm uz pamatojošajiem pierādījumiem.Šā dokumenta pielikumā iekļauj kopiju apstiprinātā progresa ziņojumam par rīcības plāna īstenošanu un saiti uz šo publikāciju.</t>
  </si>
  <si>
    <t>Progresa ziņojuma apstiprināšana</t>
  </si>
  <si>
    <t>Progresa ziņojums attiecībā uz ekonomisko noziegumu izmeklēšanas kapacitātes stiprināšanu ir izstrādes procesā.</t>
  </si>
  <si>
    <t>A progress report on strengthening the capacity to investigate economic crimes is under development.</t>
  </si>
  <si>
    <t>189</t>
  </si>
  <si>
    <t>LV-C[C6]-I[6-2-1-2-i-]-T[189]</t>
  </si>
  <si>
    <t>Atklāto krimināllietu saistībā ar noziedzīgiem nodarījumiem pret dabas vidi īpatsvars</t>
  </si>
  <si>
    <t>To atklāto noziedzīgo nodarījumu pret dabas vidi īpatsvars, kuri tiek atrisināti un nodoti tiesai 2024. gadā, ir vismaz 60 %.</t>
  </si>
  <si>
    <t>Kopsavilkuma dokuments, kurā pienācīgi pamatots, kā tika apmierinoši sasniegts mērķis (tostarp visi būtiskie elementi), kopā ar atbilstošām saitēm uz pamatojošajiem pierādījumiem. Šā dokumenta pielikumā iekļauj šādus dokumentārus pierādījumus: Valsts policijas gada pārskata kopiju un saiti uz to, kas apliecina, ka to atklāto noziedzīgo nodarījumu pret dabas vidi īpatsvars, kuri tiek atrisināti un nodoti tiesai 2024. gadā, ir vismaz 60 %.</t>
  </si>
  <si>
    <t>190</t>
  </si>
  <si>
    <t>LV-C[C6]-I[6-2-1-2-i-]-T[190]</t>
  </si>
  <si>
    <t>Sertificētu ekonomisko noziegumu izmeklētāju skaits programmā “Sertificēts nelikumīgi iegūtu līdzekļu legalizācijas apkarošanas speciālists (CAMS)”</t>
  </si>
  <si>
    <t>Vismaz 20 tiesībaizsardzības iestāžu amatpersonas ir ieguvušas sertificēta nelikumīgi iegūtu līdzekļu legalizācijas apkarošanas speciālista apliecību.</t>
  </si>
  <si>
    <t>Kopsavilkuma dokuments, kurā pienācīgi pamatots, kā tika apmierinoši sasniegts mērķis (tostarp visi būtiskie elementi), kopā ar atbilstošām saitēm uz pamatojošajiem pierādījumiem.Šā dokumenta pielikumā iekļauj šādus dokumentārus pierādījumus:a) apliecinājumus, kas pierāda, ka 20 tiesībaizsardzības iestāžu amatpersonas ir ieguvušas sertificēta nelikumīgi iegūtu līdzekļu legalizācijas apkarošanas speciālista apliecību;b) specifikācijas saskaņā ar mācību prasībām (t. i., konkrētas nelikumīgi iegūtu līdzekļu legalizācijas apkarošanas mācību svarīgākās jomas).</t>
  </si>
  <si>
    <t>191</t>
  </si>
  <si>
    <t>LV-C[C6]-I[6-2-1-2-i-]-T[191]</t>
  </si>
  <si>
    <t>Aprīkojums tiesībaizsardzības amatpersonām</t>
  </si>
  <si>
    <t>Mērķī ietver šāda aprīkojuma iegādi:-              200 mobilās darbstacijas;-              30 portatīvos printerus;-              4 lielapjoma serverus;-              3 videokonferenču aprīkojuma vienības.</t>
  </si>
  <si>
    <t>Kopsavilkuma dokuments, kurā pienācīgi pamatots, kā tika apmierinoši sasniegts mērķis (tostarp visi būtiskie elementi), kopā ar atbilstošām saitēm uz pamatojošajiem pierādījumiem.Šā dokumenta pielikumā iekļauj pirkumu sarakstu, katram pirkumam norādot:a) rēķina atsauces numuru un datumu;b) iegādāto priekšmetu aprakstu;c) pašvaldību, kas veikusi pirkumus.</t>
  </si>
  <si>
    <t>6.2.1.3.i</t>
  </si>
  <si>
    <t>Vienota tiesnešu, tiesu darbinieku, prokuroru, prokuroru palīgu un specializēto izmeklētāju (starpdisciplināros jautājumos) kvalifikācijas pilnveides mācību centra izveide</t>
  </si>
  <si>
    <t>192</t>
  </si>
  <si>
    <t>LV-C[C6]-I[6-2-1-3-i-]-M[192]</t>
  </si>
  <si>
    <t>Likuma un citu ar Tieslietu mācību centru saistīto tiesību aktu stāšanās spēkā</t>
  </si>
  <si>
    <t>Spēkā stājies:
-	likums par Tieslietu mācību centra institucionālā modeļa izveidi un darbību, tostarp tiesu iestāžu un Tieslietu padomes iesaistes definīciju mācību satura un metodikas jautājumos;
?	ir nodrošināts valsts budžeta finansējums mācību centra uzturēšanas izmaksu, personāla izmaksu un mācību satura izmaksu pilnīgai segšanai, ieskaitot mācību programmu atjaunināšanu, sākot no 2026. gada.</t>
  </si>
  <si>
    <t>The following has entered into force:
 - A law for the establishment and operation of the institutional model of the justice training centre entered into force, including the definition of the involvement of the judiciary and the Judicial Council on training content and methodology. 
 —State budget funding for the financing of the full coverage of the training centre’s maintenance costs, staff costs and training content expenses, including the updating of training programmes from 2026 onwards shall be ensured.</t>
  </si>
  <si>
    <t>Tieslietu ministrija</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</si>
  <si>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Tiesnešu mācību centra dibināšanas likuma kopiju un saiti uz to, tostarp atsauci uz norādi par spēkā stāšanos;
b) valsts budžeta likuma attiecīgo daļu kopiju un saiti uz tām, kā arī pievienotu dokumentu, kurā ir norāde uz tām daļām, kas attiecas uz atskaites punkta sasniegšanu, tostarp atsauci uz norādi par spēkā stāšanos.</t>
  </si>
  <si>
    <t>Mācību centra darbības tiesiskā regulējuma stāšanās spēkā; valsts budžeta likumā 2025. un 2026. gadam ir nodrošināts valsts finansējums.</t>
  </si>
  <si>
    <t>The following has entered into force:
- 01.11.2024. Law on the Judical Academy;
- 14.11.2024. Amendments to the law "On Judicial Power" ;
- 01.01.2025. The Law "On the State Budget for 2025 and the Budget Framework for 2025, 2026 and 2027".</t>
  </si>
  <si>
    <t>193</t>
  </si>
  <si>
    <t>LV-C[C6]-I[6-2-1-3-i-]-T[193]</t>
  </si>
  <si>
    <t>195</t>
  </si>
  <si>
    <t>LV-C[C6]-I[6-2-1-3-i-]-M[195]</t>
  </si>
  <si>
    <t>Mācību centra izveide</t>
  </si>
  <si>
    <t>Pabeigta nepieciešamā telpu pielāgošana (atjaunošana vai pārbūve) mācību centra vajadzībām. Nepieciešamā aprīkojuma iegāde un izstrāde mācību centra telpās. Mācību centra telpas ir atjaunotas un aprīkotas.</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</si>
  <si>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telpu pielāgošanas (atjaunošanas vai pārbūves) pabeigšanu;
b) ja aprīkojums iegādāts atsevišķi, aprīkojuma pirkumu sarakstu, tostarp iegādātos priekšmetus un pirkšanas datumus.</t>
  </si>
  <si>
    <t>Pabeigta mācību centra telpu pielāgošana (atjaunošana vai pārbūve) un aprīkojuma nodrošināšana</t>
  </si>
  <si>
    <t>6.3.1.r</t>
  </si>
  <si>
    <t>Valsts pārvaldes modernizācija</t>
  </si>
  <si>
    <t>Valsts kanceleja</t>
  </si>
  <si>
    <t>197</t>
  </si>
  <si>
    <t>LV-C[C6]-R[6-3-1-r-]-M[197]</t>
  </si>
  <si>
    <t>Apstiprināts progresa pārskats par valsts pārvaldes modernizācijas plāna īstenošanu</t>
  </si>
  <si>
    <t>Ministru kabinets ir apstiprinājis progresa ziņojumu par valsts pārvaldes modernizācijas plāna īstenošanu, kurā vajadzības gadījumā iekļauti plāna pasākumu grozījumi atbilstīgi plāna mērķiem.</t>
  </si>
  <si>
    <t>Kopsavilkuma dokuments, kurā pienācīgi pamatots, kā tika apmierinoši izpildīts starpposma rādītājs (tostarp visi būtiskie elementi), kopā ar atbilstošām saitēm uz pamatojošajiem pierādījumiem.Šā dokumenta pielikumā iekļauj šādus dokumentārus pierādījumus:a) progresa ziņojumu par valsts pārvaldes modernizācijas plāna īstenošanu;b) tā Ministru kabineta lēmuma kopiju, ar kuru apstiprināts progresa ziņojums par valsts pārvaldes modernizācijas plāna īstenošanu.</t>
  </si>
  <si>
    <t>6.3.1.1.i</t>
  </si>
  <si>
    <t>6.3.1.2.i</t>
  </si>
  <si>
    <t>6.3.1.3.i</t>
  </si>
  <si>
    <t>Publiskās pārvaldes inovācijas eko-sistēmas attīstība</t>
  </si>
  <si>
    <t>204</t>
  </si>
  <si>
    <t>LV-C[C6]-I[6-3-1-3-i-]-M[204]</t>
  </si>
  <si>
    <t>Tiesiskā regulējuma stāšanās spēkā attiecībā uz inovācijas ekosistēmu</t>
  </si>
  <si>
    <t>Stājas spēkā tiesiskais regulējums (pamatnostādnes, noteikumi, ieteikumi u. c.), lai atbalstītu valsts sektora inovācijas ekosistēmas attīstību.Regulējums citstarp risina šādas problēmas: 
-              Latvijas inovācijas ekosistēmas un tās pārvaldības sadrumstalotības samazināšanu;
-              sadarbības uzlabošanu starp iestādēm inovācijas politikas īstenošanā; 
-              vienotas sistēmas izveidi eksperimentiem.Ir izveidota un darbojas inovācijas laboratorija. Inovācijas laboratorijas galvenās funkcijas ir: 
1) publiskās inovācijas gadījumu izpētes izstrāde; 
2) inovatīvu risinājumu rašana valsts pārvaldes problēmām;
3) prototipu risinājumu testēšana; 
4) sabiedrības informēšana par inovāciju valsts pārvaldē.</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</si>
  <si>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kopijas tiesību aktiem un citiem dokumentiem, kas attiecas uz tiesiskā regulējuma izstrādi valsts sektora inovācijas ekosistēmai un inovācijas laboratorijas izveidi un kas publicēti oficiālajā izdevumā, tostarp atsauci uz norādi par spēkā stāšanos;
b) dokumentārus pierādījumus par inovācijas laboratorijas darbības uzsākšanu.</t>
  </si>
  <si>
    <t>Vienotas eksperimentālās sistēmas izstrāde un īstenošana valsts sektora inovācijai</t>
  </si>
  <si>
    <t>205</t>
  </si>
  <si>
    <t>LV-C[C6]-I[6-3-1-3-i-]-M[205]</t>
  </si>
  <si>
    <t>Inovācijas laboratorijas finansiālās ilgtspējības nodrošināšana</t>
  </si>
  <si>
    <t>Sākot no 2026. gada, tiek nodrošināts valsts budžeta finansējums inovācijas laboratorijas darbībai.</t>
  </si>
  <si>
    <t>2025Q3</t>
  </si>
  <si>
    <t>Kopsavilkuma dokuments, kurā pienācīgi pamatots, kā tika apmierinoši sasniegts atskaites punkts (tostarp visi būtiskie elementi), kopā ar atbilstošām saitēm uz pamatojošajiem pierādījumiem.
Šā dokumenta pielikumā iekļauj valsts budžeta likuma attiecīgo daļu kopiju un saiti uz to publikāciju oficiālajā izdevumā, kas apliecina, ka inovācijas laboratorijas darbībai ir nodrošināts valsts budžeta finansējums, sākot no 2026. gada, kā arī pievienotu dokumentu, kurā ir norāde uz tām daļām, kas attiecas uz atskaites punkta sasniegšanu, tostarp atsauci uz norādi par spēkā stāšanos.</t>
  </si>
  <si>
    <t>Likuma “Par valsts budžetu 2026. gadam” stāšanās spēkā</t>
  </si>
  <si>
    <t>6.3.1.4.i</t>
  </si>
  <si>
    <t>Atbalsta programmas atbalsta saņēmēji</t>
  </si>
  <si>
    <t xml:space="preserve">Atbalsta programmas </t>
  </si>
  <si>
    <t>6.4.4.r</t>
  </si>
  <si>
    <t>IUB IT un analītiskās kapacitātes stiprināšana</t>
  </si>
  <si>
    <t>214</t>
  </si>
  <si>
    <t>LV-C[C6]-R[6-4-4-r-]-M[214]</t>
  </si>
  <si>
    <t>Pabeigta publikāciju vadības sistēmas atjaunināšana</t>
  </si>
  <si>
    <t>Pieejama publikāciju vadības sistēma, kas nodrošina:
-	tiešsaistes piekļuvi;
-	e-formu publicēšanu;
-	pārskatu par iepirkumu statistiku;
-	klientu profilu pieejamību;
-	iepirkumu sūdzību procesa moduli, pirmspārbaužu veikšanas moduli;
-	moduli administratīvā pārkāpumā procesa lietām;
-	sodītu personu pārbaudi pirms to iekļaušanas iepirkumu komisijā.</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</si>
  <si>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ka publikāciju vadības sistēmas uzlabošana ir pabeigta un sistēma ir pieejama;
b) saiti uz publiski pieejamām sistēmas daļām;
c) izrakstus no iekšējās sistēmas, kas pierāda tās funkcionalitāti atbilstoši atskaites punkta aprakstā paredzētajam.
 Kopējā sistēmas funkcionalitātē ietilpst iepirkumu sūdzību process, pirmspārbaudes un administratīvā pārkāpuma procesa lietas.</t>
  </si>
  <si>
    <t>Lietotājiem pieejama publikāciju vadības sistēma.</t>
  </si>
  <si>
    <t>Pabeigts projekta 0. posms, kurā nodrošināta projekta plāna un sākotnējā sistēmas dokumentācijas izstrāde. Pabeigts 1. un 2.1. un 2.2. posms, kurā nodrošināta sistēmas analīze un izstrāde saskaņā ar sistēmas izstrādes grafiku, kā arī pabeigts 3.posms, kurā nodrošināta sistēmas pilotdarbināšana, kā arī nodrošināta papildu funkcionalitāšu izstrāde.</t>
  </si>
  <si>
    <t>Stage 0 of project has been completed, ensuring the development of the design plan and the initial system documentation. Stage 1, 2.1 and 2.2 have been completed, ensuring the system analysis and development in accordance with the system development schedule. Stage 3 has been completed, ensuring the system pilot operation as well as the development of additional functionalities.</t>
  </si>
  <si>
    <t>Tika uzsāktas un pabeigtas sekojošas aktivitātes: 
0. posmā: 
- izstrādāts sistēmas arhitektūras apraksts; 
- izstrādāts sistēmas projektējuma apraksts; 
- precizēts Tīmekļa pakalpju apraksts; 
- izstrādāts projekta pārvaldības plāns; 
- izstrādāts sistēmas izstrādes un ieviešanas plāns.
1. posmā:
- veikta Pircēja/iestādes biznesa procesu sistēmanalīze un izstrāde;
- veikta Juridiskā departamenta biznesa procesu sistēmanalīze un izstrāde;
- veikta Kontroles departamenta biznesa procesu sistēmanalīze; 
- nodrošināta Administratīvo sodu departamenta biznesa procesu sistēmanalīze;
- nodrošināta datu glabātuves sistēmanalīze.
2.1. posmā:
- nodrošināta Kontroles departamenta biznesa procesu izstrāde;
- nodrošināta Administratīvo sodu departamenta biznesa procesu izstrāde;
- veikta lietotāju pārvaldības sistēmanalīze un izstrāde;
- uzsākta Informācijas departamenta biznesa procesu sistēmanalīze;
- uzsākta metodoloģijas izstrāde datu analītikas rīka rādītājiem;
- nodrošināta pasūtītāju reitinga rīka sistēmanalīze un metodoloģijas pārskatīšana un uzsākta izstrāde;
- nodrošināta sodīto personu reģistra izstrāde un pieejamība Pircēja/iestādes darba vietā;
- uzsākta publiskās vides sistēmanalīze un izstrāde.
2.2.posmā: 
- nodrošināta Informācijas departamenta biznesa procesu izstrāde;
- nodrošināta sistēmas administrēšanas izstrāde un papildināta lietotāja atbalsta funkcionalitāte;
- nodrošināta datu analītikas rīka izstrāde un atkļūdošana;
- nodrošināta Publiskās vides izstrāde.
3. posmā:
- nodrošināta sistēmas pilotdarbināšana un atkļūdošana;
- nodrošināta e-veidlapu moduļa integrācija;
- nodota sistēmas pamatfunkcionalitāte iekšējiem un ārējiem lietotājiem, kā arī nodrošināta datu nodošana atvērto datu formātā. Izstrādātas papildfunkcionalitātes, kas identificētas un izstrādātas sistēmas izstrādes periodā.</t>
  </si>
  <si>
    <t>The following activities have been initiated and completed:
stage 0:
- a description of the architecture of the system has been developed;
- a description of the design of the system has been developed;
- the description of the Web services has been specified;
- a project management plan has been drawn up;
- a system development and implementation plan has been developed.
stage 1:
- a system analysis and development of the buyer/institution's business processes;
- a system analysis and development of the business processes of Legal department;
- a system analysis of the business processes of Control department has been performed;
- a system analysis of the business processes of Administrative punishment department has been performed;
- a system analysis of the data storage facility has been performed.
stage 2.1:
- the business processes of Control department has been developed;
- the business processes of Administrative punishment department has been developed;
- a system analysis and development of the user management;
- a system analysis of the business processes of Information department has been initiated;
- the development of methodology for the metrics of data analytics tool has been initiated;
- a system analysis of the buyer rating tool and the review of it's methodology has been performed, and the development of the tool has been initiated;
- the register of punished persons has been developed and made available in the buyer/institution's workplace;
- a system analysis and development of the system's public environment has been initiated.
stage 2.2:
- the business processes of Information department has been developed;
- the system administration functionality has been developed and the user management functionality has been enhanced;
- the data analytics tool has been developed and debugged;
- the system's public environment has been developed.
stage 3:
- the system's pilot operation and debugging has been ensured;
- the e-Forms module has been integrated into the system; 
- the core functionality of the system has been delivered to internal and external users, as well as data transfer in the open data format. Additional functionalities identified and developed during the system development phase have been implemented.</t>
  </si>
  <si>
    <t>REPowerEU</t>
  </si>
  <si>
    <t>7.1.1</t>
  </si>
  <si>
    <t>Enerģijas sektora transformācija</t>
  </si>
  <si>
    <t>215</t>
  </si>
  <si>
    <t>LV-C[C7]-R[7-1-r-]-M[215]</t>
  </si>
  <si>
    <t>Energokopienu reģistrēšanas un darbības noteikumi</t>
  </si>
  <si>
    <t>Spēkā stājušies Ministru kabineta noteikumi, kas paredz:
- energokopienu reģistrācijas un darbības nosacījumus un kārtību;
- pienākumu pašvaldībām, kuras darbojas kopienās, daļu no kopienā saražotās elektroenerģijas daudzuma vai no tā iegūtā labuma novirzīt mazaizsargātām sabiedrības grupām;
– pienākumu elektroenerģijas tirgotājiem ieviest vismaz vienu produktu elektroenerģijas iegādei no energokopienām</t>
  </si>
  <si>
    <t>Klimata un enerģētikas ministrija</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</si>
  <si>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	Stājas spēkā Ministru kabineta noteikumi, ar kuriem:
- paredz energokopienu reģistrācijas un darbības nosacījumus un procedūras;
- ievieš pienākumu vietējām un reģionālajām iestādēm daļu no energokopienā saražotās elektroenerģijas vai no tās gūtā ekonomiskā labuma novirzīt neaizsargātām sabiedrības grupām;
- ievieš pienākumu elektroenerģijas tirgotājiem piedāvāt vismaz vienu produktu elektroenerģijas iegādei no energokopienām.</t>
  </si>
  <si>
    <t>Attiecīgā tiesību akta stāšanās spēkā</t>
  </si>
  <si>
    <t>216</t>
  </si>
  <si>
    <t>LV-C[C7]-R[7-1-r-]-M[216]</t>
  </si>
  <si>
    <t>Grozījumi elektroenerģijas tirdzniecības un lietošanas noteikumos, kas paredz neto norēķinu sistēmas darbību</t>
  </si>
  <si>
    <t>Stājas spēkā grozījumi elektroenerģijas tirdzniecības un lietošanas noteikumos, kas paredz neto norēķinu sistēmas darbības kārtību, un paredz:
- nosacījumu, ka enerģijas koplietošana ir iespējama ārpus daudzdzīvokļu ēkas, neveidojot enerģijas kopienu;
- iespēju viena elektroenerģijas lietotāja objektā saražoto elektroenerģiju izmantot citā tā paša lietotāja objektā neatkarīgi no objektu atrašanās vietas. Vienīgie ierobežojumi var būt, ka i) iekārtas atrodas Latvijas Republikas teritorijā un ii) ir pieslēgtas vienam un tam pašam elektroenerģijas sadales sistēmas operatoram;
- pienākumu elektroenerģijas tirgotājiem ieviest vismaz vienu produktu elektroenerģijas iegādei no mikroģeneratoru īpašniekiem, kuri vēlas darboties neto norēķinu sistēmā.</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</si>
  <si>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 Štājušies spēkā grozījumi elektroenerģijas tirdzniecības un lietošanas noteikumos, kas ietver:
- nosacījumu, ka enerģijas koplietošana ir iespējama ārpus daudzdzīvokļu ēkas, bez nepieciešamības veidot un reģistrēt energokopienu
- iespēju izmantot vienā lietotāja objektā saražoto elektoroenerģiju tā paša lietotāja citā objektā, neatkarīgi no iekārtu atrašanās vietas.
- pienākumu elektroenerģijas tirgotājiem ieviest vismaz vienu produktu elektroenerģijas iegādei no lietotājiem, kas darbojas neto norēķinu sistēmā.</t>
  </si>
  <si>
    <t>Spēkā stājušies grozījumi Ministru kabienta noteikumos par elketroenerģijas tirdzniecību un lietošanu, kas nosaka neto norēķinu sistēmas darbību.
Spēkā stājušies energokopienu reģistrēšanas un darbības noteikumi, kas ietver saistīto aktīvo lietotāju regulējumu, lai nodrošinātu iespēju aktīvajiem lietotājiem kopīgot elektroenerģiju ārpus vienas ēkas robežām, nereģistrējoties energokopienu reģistrā.</t>
  </si>
  <si>
    <t>Entry in force of amendments of regulations of the Cabinet of Ministers of electricity trade and consumption, that regulates the net billing system.
Entry in force of regulation of the Cabinet of Ministers on Registering and operating energy communities that includes the regulation for associated active users to ensure the possibility for active users to share electricity outside the boundaries of the same building without registering in the register of energy communities.</t>
  </si>
  <si>
    <t>Stājušies spēkā grozījumi elektroenerģijas tirdzniecības un lietošanas noteikumos un energokopienu reģistrēšanas un darbības noteikumi, kas ietver:
- nosacījumu, ka enerģijas koplietošana ir iespējama ārpus daudzdzīvokļu ēkas, bez nepieciešamības veidot un reģistrēt energokopienu (tiekai viena lietotāja līmenī);
- iespēju izmantot vienā lietotāja objektā saražoto elektoroenerģiju tā paša lietotāja citā objektā, neatkarīgi no iekārtu atrašanās vietas. Vienīgie ierobežojumi ir tādi, ka iekārtām i) ir jāatrodas Latvijas Republikas teritorijā un ii) jābūt pieslēgtām Latvijas Republikā esošajai elektroenerģijas pārvades un sadales sistēmai;
- pienākumu elektroenerģijas tirgotājiem ieviest vismaz vienu produktu elektroenerģijas iegādei no lietotājiem, kas darbojas neto norēķinu sistēmā.</t>
  </si>
  <si>
    <t>Entry into force of amendments to the regulation on electricity trade and consumption and regulation on registering and operating energy communities, that introduce: 
- the condition that energy sharing is possible beyond the multi-apartment building without the need to create an energy community (only in level of one electricity user and its several objects);  
- the possibility to use the amount of electricity produced in the facility of one electricity user to cover the consumption needs of another facility of the same user, regardless of the location of the facilities. The only limitations are that the facilities shall be i) located in the territory of the Republic of Latvia and ii) switched on for the existing electricity transmission and distribution system in the Republic of Latvia. 
- the obligation for electricity traders to introduce at least one product for the purchase of electricity from self-consumers operating a micro-generator facility and sing net billing system.</t>
  </si>
  <si>
    <t>217</t>
  </si>
  <si>
    <t>LV-C[C7]-R[7-1-r-]-M[217]</t>
  </si>
  <si>
    <t>Noteikumi par elektroenerģijas tīkla optimizāciju</t>
  </si>
  <si>
    <t>Stājas spēkā Ministru kabineta noteikumi, kas — ļauj piekļūt tīkla pieslēgumpunktam elektrostacijām, kuras varētu izmantot dažādas ražošanas
tehnoloģijas un kuru kombinētā ražošanas jauda pārsniedz tīkla
pieslēgumpunkta jaudu; — paredz nosacījumus šādu kombinētu ražošanas jaudu darbībai, kā arī konkrētu ražošanas iekārtu ieslēgšanai un izslēgšanai.</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</si>
  <si>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	Stājas spēkā Ministru kabineta noteikumi, ar kuriem:
-	ļauj piekļūt tīkla pieslēgumpunktam elektrostacijām, kurās var izmantot dažādas ražošanas tehnoloģijas un kuru kopējā ražošanas jauda pārsniedz tīkla pieslēgumpunkta jaudu;
-	paredz nosacījumus šādu kopējo ražošanas jaudu darbībai, kā arī konkrētu ražošanas iekārtu ieslēgšanai un izslēgšanai.</t>
  </si>
  <si>
    <t>Tiesību normas, kas norāda uz minēto noteikumu stāšanos spēkā</t>
  </si>
  <si>
    <t>218</t>
  </si>
  <si>
    <t>LV-C[C7]-R[7-1-r-]-M[218]</t>
  </si>
  <si>
    <t>Noteikumi par biometānu, kas transportēts ārpus dabasgāzes pārvades un
sadales sistēmām</t>
  </si>
  <si>
    <t>Stājas spēkā Ministru kabineta noteikumi, kas paredz: — nosacījumus ilgtspējīga biometāna, kas transportēts ārpus dabasgāzes pārvades un sadales
sistēmas, ievadei kopējā dabasgāzes piegādes sistēmā; — iespēju mazajiem biometāna ražotājiem iesūknēt saražoto ilgtspējīgo biometānu kopējā dabasgāzes piegādes sistēmā.</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</si>
  <si>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t>
  </si>
  <si>
    <t>7.1.1.1.i</t>
  </si>
  <si>
    <t>Elektroenerģijas pārvades sistēmas sinhronizācija</t>
  </si>
  <si>
    <t>220</t>
  </si>
  <si>
    <t>LV-C[C7]-I[7-2-i-]-M[220]</t>
  </si>
  <si>
    <t>Līgumi par 60 MW enerģiju uzkrājošo bateriju sistēmas uzstādīšanu un
IT risinājumu pārvades tīkla pārvaldībai</t>
  </si>
  <si>
    <t>Piešķirtas tiesības slēgt līgumus par 60 MW enerģiju uzkrājošo bateriju sistēmas uzstādīšanu Rēzeknē un IT risinājumu pārvades tīkla pārvaldībai</t>
  </si>
  <si>
    <t>Kopsavilkuma dokuments, kurā pienācīgi pamatots, kā tika  sasniegts atskaites punkts (tostarp visi būtiskie elementi, kas uzskaitīti Padomes Īstenošanas lēmuma pielikumā sniegtajā atskaites punkta un attiecīgā pasākuma aprakstā), kopā ar atbilstošām saitēm uz pamatojošajiem pierādījumiem.
Šā dokumenta pielikumā iekļauj piešķirto līgumu kopijas.</t>
  </si>
  <si>
    <t>Piešķirtas tiesības slēgt līgumus</t>
  </si>
  <si>
    <t>Procesā. Noslēgts līgums starp akciju sabiedrību “Augstsprieguma tīkls” un Centrālo finanšu un līgumu aģentūru par projekta un tā ietvaros sasniedzamo rādītāju īstenošanu.</t>
  </si>
  <si>
    <t>A contract has been signed between the joint-stock company “Augstsprieguma tīkls” and the Central Finance and Contracts Agency on the implementation of the project and the indicators to be achieved within its framework.</t>
  </si>
  <si>
    <t>2024.gada 17.oktobrī noslēgts līgums starp akciju sabiedrību “Augstsprieguma tīkls” un Centrālo finanšu un līgumu aģentūru par projekta un tā ietvaros sasniedzamo rādītāju īstenošanu. Saskaņā ar iesniegto projekta progresa pārskatu turpinās atskaites punkta īstenošana.</t>
  </si>
  <si>
    <t>On October 17, 2024, a contract was signed between the joint-stock company “Augstsprieguma tīkls” and the Central Finance and Contracts Agency on the implementation of the project and the indicators to be achieved within it. According to the submitted project progress report, the implementation of the milestone continues.</t>
  </si>
  <si>
    <t>Saskaņā ar finansējuma saņēmēja iesniegto projekta progresa pārskatu turpinās atskaites punkta īstenošana.</t>
  </si>
  <si>
    <t>221</t>
  </si>
  <si>
    <t>LV-C[C7]-I[7-2-i-]-T[221]</t>
  </si>
  <si>
    <t>Enerģiju uzkrājošo bateriju sistēma (EUBS)</t>
  </si>
  <si>
    <t>Rēzeknē ir uzstādīta 60 MW enerģiju uzkrājošo bateriju sistēma (EUBS).</t>
  </si>
  <si>
    <t>MW</t>
  </si>
  <si>
    <t>Kopsavilkuma dokuments, kurā pienācīgi pamatots, kā tika  sasniegts mērķis (tostarp visi būtiskie elementi, kas uzskaitīti Padomes Īstenošanas lēmuma pielikumā sniegtajā mērķa un attiecīgā pasākuma aprakstā), kopā ar atbilstošām saitēm uz pamatojošajiem pierādījumiem.
Šā dokumenta pielikumā iekļauj šādus dokumentārus pierādījumus:
-	darbuzņēmēja(-u) un līgumslēdzējas(-u) iestādes(-žu) parakstītu(-us) apliecinājumu(-us) par elektroenerģiju uzkrājošo bateriju sistēmas (BESS) uzstādīšanas darbu pabeigšanu un to, ka elektroenerģijas uzkrāšanas jauda ir 60 MW.	Rēzeknē ir uzstādīta 60 MW elektroenerģiju uzkrājošo bateriju sistēma (BESS).</t>
  </si>
  <si>
    <t>222</t>
  </si>
  <si>
    <t>LV-C[C7]-I[7-2-i-]-M[222]</t>
  </si>
  <si>
    <t>IT risinājums elektroenerģijas pārvades tīkla pārvaldībai</t>
  </si>
  <si>
    <t>Ir ieviests IT risinājums elektroenerģijas pārvades tīkla pārvaldībai. Tas ietver:— kiberdrošības risinājuma īstenošanu attiecībā uz kritiski svarīgu enerģijas pārvades infrastruktūru; — koncepcijas izstrādi un programmatūras risinājumu iegādi un uzstādīšanu, lai viedi pārvaldītu atjaunīgo energoresursu elektroenerģijas savienojumus ar valsts elektroenerģijas pārvades tīklu.</t>
  </si>
  <si>
    <t>Kopsavilkuma dokuments, kurā pienācīgi pamatots, kā tika sasniegts atskaites punkts (tostarp visi būtiskie elementi, kas uzskaitīti Padomes Īstenošanas lēmuma pielikumā sniegtajā atskaites punkta un attiecīgā pasākuma aprakstā), kopā ar atbilstošām saitēm uz pamatojošajiem pierādījumiem.
Šā dokumenta pielikumā iekļauj šādus dokumentārus pierādījumus:
-	darbuzņēmēja(-u) un līgumslēdzējas(-u) iestādes(-žu) parakstītu(-us) apliecinājumu(-us) par IT risinājuma pabeigšanu un ieviešanu, tostarp visu atskaites punkta aprakstā noteikto prasību izpildi.	Ir ieviests IT risinājums elektroenerģijas pārvades tīkla pārvaldībai. Tas ietver:
-	kiberdrošības risinājuma ieviešanu attiecībā uz kritiski svarīgu elektroenerģijas pārvades infrastruktūru;
-	koncepcijas izstrādi un programmatūras risinājumu iegādi un uzstādīšanu, lai viedi pārvaldītu atjaunojamās elektroenerģijas savienojumus ar valsts elektroenerģijas pārvades tīklu.</t>
  </si>
  <si>
    <t>Ieviests IT risinājums elektroenerģijas pārvades tīkla pārvaldībai</t>
  </si>
  <si>
    <t>7.1.1.2.i</t>
  </si>
  <si>
    <t>7.1.1.3.i</t>
  </si>
  <si>
    <t>Biometāna īpatsvara galapatēriņā palielināšana</t>
  </si>
  <si>
    <t>230</t>
  </si>
  <si>
    <t>LV-C[C7]-I[7-4-i-]-M[230]</t>
  </si>
  <si>
    <t>Piešķirtas tiesības slēgt līgumus par
reģionāla biometāna ievades punkta būvniecību un par IT risinājumu tā viedai
pārvaldībai</t>
  </si>
  <si>
    <t>Piešķirtas tiesības slēgt līgumus par reģionāla biometāna ievades punkta izbūvi un IT risinājumu attiecībā uz ievades punkta viedu pārvaldību.</t>
  </si>
  <si>
    <t>Kopsavilkuma dokuments, kurā pienācīgi pamatots, kā tika  sasniegts atskaites punkts (tostarp visi būtiskie elementi), kopā ar atbilstošām saitēm uz pamatojošajiem pierādījumiem.
Šā dokumenta pielikumā iekļauj piešķirto līgumu kopijas.</t>
  </si>
  <si>
    <t>Paziņojums par līgumu slēgšanas tiesību piešķiršanu</t>
  </si>
  <si>
    <t>Procesā. Noslēgts līgums starp  akciju sabiedrību “Conexus Baltic Grid” un Centrālo finanšu un līgumu aģentūru par projekta un tā ietvaros sasniedzamo rādītāju īstenošanu.</t>
  </si>
  <si>
    <t>In the process. A contract has been signed between the joint-stock company "Conexus Baltic Grid" and the Central Finance and Contracts Agency on the implementation of the project and the indicators to be achieved within its framework.</t>
  </si>
  <si>
    <t>2024.gada 1.novembrī noslēgts līgums starp akciju sabiedrību “Conexus Baltic Grid” un Centrālo finanšu un līgumu aģentūru par projekta un tā ietvaros sasniedzamo rādītāju īstenošanu. Saskaņā ar iesniegto projekta progresa pārskatu turpinās atskaites punkta īstenošana.</t>
  </si>
  <si>
    <t>On November 1, 2024, a contract was signed between the joint-stock company "Conexus Baltic Grid" and the Central Finance and Contracts Agency on the implementation of the project and the indicators to be achieved within it. According to the submitted project progress report, the implementation of the milestone continues.</t>
  </si>
  <si>
    <t>231</t>
  </si>
  <si>
    <t>LV-C[C7]-I[7-4-i-]-M[231]</t>
  </si>
  <si>
    <t>Pabeigts reģionālais biometāna ievades punkts</t>
  </si>
  <si>
    <t>Reģionāla biometāna ievades punkta būvniecības pabeigšana Viss caur jauno punktu esošajos cauruļvados ievadītais biometāns atbilst ilgtspējas un siltumnīcefekta gāzu emisiju aiztaupījuma kritērijiem, kas noteikti 29.–31. pantā, un noteikumiem par pārtikas un dzīvnieku barības biodegvielām, kas izklāstīti 26. pantā pārskatītajā Atjaunojamo energoresursu direktīvā (ES) 2018/2001 un saistītajos īstenošanas un deleģētajos aktos.</t>
  </si>
  <si>
    <t>Kopsavilkuma dokuments, kurā pienācīgi pamatots, kā tika  sasniegts atskaites punkts (tostarp visi būtiskie elementi), kopā ar atbilstošām saitēm uz pamatojošajiem pierādījumiem.
Šā dokumenta pielikumā iekļauj:
-	darbuzņēmēja(-u) un līgumslēdzējas(-u) iestādes(-žu) parakstītu(-us) apliecinājumu(-us) par reģionālā biometāna ievades punkta būvniecības pabeigšanu;
-	normatīvo aktu, kas apliecina, ka caur jauno punktu var ievadīt tikai biometānu, kas i) ir sertificēts kā ilgtspējīgs saskaņā ar pārskatītās Atjaunojamo energoresursu direktīvas (ES) 2018/2001 29. pantā noteiktajiem ilgtspējības kritērijiem, izmantojot brīvprātīgas sertifikācijas shēmas, kuras atzinusi Eiropas Komisija saskaņā ar tās pašas pārskatītās direktīvas 30. pantu, un ii) ir reģistrēts Savienības Biodegvielu datubāzē (UDB) saskaņā ar tās pašas pārskatītās direktīvas 31.a pantu.	Reģionālā biometāna ievades punkta būvniecības pabeigšana. Biometāns, ko caur jauno punktu ievada esošajos cauruļvados, atbilst ilgtspējas un siltumnīcefekta gāzu emisiju ietaupījuma kritērijiem, kas noteikti pārskatītās Atjaunojamo energoresursu direktīvas (ES) 2018/2001 29.–31. pantā, un noteikumiem par biodegvielām, ko ražo no pārtikas un lopbarības kultūrām, kuri izklāstīti tās pašas pārskatītās direktīvas 26. pantā un saistītajos īstenošanas un deleģētajos aktos.</t>
  </si>
  <si>
    <t>Būvniecība pabeigta</t>
  </si>
  <si>
    <t>Sasniedzamā skaitliskā vērtība</t>
  </si>
  <si>
    <t>Aktuālā rādītāju skaitliskā vērtība</t>
  </si>
  <si>
    <t>Pasākums svītrots no darbības programmas</t>
  </si>
  <si>
    <t>6.3.1.4.i. investīcijas “Nevalstisko organizāciju izaugsme sociālās drošības pārstāvniecībā un sabiedrības interešu uzraudzībā” atklātajā projektu iesniegumu konkursā tematiskajā virzienā:
- “Sabiedrības vismazāk aizsargāto grupu interešu pārstāvniecība sociālās drošības jomā” ir noslēgti 6 līgumi par projekta īstenošanu, ar kopējo atbalstīto nevalstisko organizāciju skaitu 23 (6 finansējuma saņēmēji un 17 sadarbības partneri). Izkontraktētais finansējums sastāda 1 550 010 euro.
 Detalizētāka informācija ir atrodama https://www.sif.gov.lv/lv/konkurss-sabiedribas-vismazak-aizsargato-grupu-interesu-parstavnieciba-socialas-drosibas-joma.
- “Sabiedrības interešu uzraudzība par ārvalstu investīciju un valsts budžeta finansējuma izlietojumu” ir noslēgti 4 līgumi par projekta īstenošanu, ar kopējo atbalstīto nevalstisko organizāciju skaitu 21 (4 finansējuma saņēmēji un 17 sadarbības partneri). Izkontraktētais finansējums sastāda 726 955 
 euro. Detalizētāka informācija ir atrodama https://www.sif.gov.lv/lv/konkurss-sabiedribas-interesu-uzraudziba-par-arvalstu-investiciju-un-valsts-budzeta-finansejuma-izlietojumu.</t>
  </si>
  <si>
    <t>6.3.1.4.i. investment "Growth of non-governmental organizations in the representation of social security and monitoring of public interests" in the open competition for project submissions in the thematic direction:
- "Representation of the interests of the least protected groups of the society in the field of social security" 6 contracts have been concluded for the implementation of the project, with the total number of supported non-governmental organizations 23 (6 beneficiaries and 17 partners). The total amount of the contracts is 1,550,010 euros. More detailed information about the competition can be found at https://www.sif.gov.lv/lv/konkurss-sabiedribas-vismazak-aizsargato-grupu-interesu-parstavnieciba-socialas-drosibas-joma
- "Monitoring of public interests regarding the use of foreign investments and state budget funding" 4 contracts have been concluded for the implementation of the project, with the total number of supported non-governmental. Organizations 21 (4 recipients of funding and 17 partners). The total amount of the contracts is 726,955 euros.  More detailed information about the competition can be found at https://www. sif.gov.lv/lv/konkurss-sobiedribas-interesu-uzraudziba-par-arvalstu-investment-and-state-budget-funding-usage.</t>
  </si>
  <si>
    <t>6.3.1.4.i. investīcijas “Nevalstisko organizāciju izaugsme sociālās drošības pārstāvniecībā un sabiedrības interešu uzraudzībā”  abos tematiskajos virzienos “Sabiedrības vismazāk aizsargāto grupu interešu pārstāvniecība sociālās drošības jomā” un “Sabiedrības interešu uzraudzība par ārvalstu investīciju un valsts budžeta finansējuma izlietojumu” atklāta projektu iesniegumu konkursi ir veiksmīgi noslēgušies. Kopā noslēgti 10 līgumi ar finansējuma saņēmējiem par projekta īstenošanu, izkontraktētais finansējums sastāda 2 276 965 euro, atbalstītas 44 nevalstiskās organizācijas. Sīkāka informācija par šo investīciju ir atrodama https://www.sif.gov.lv/lv/atveselosanas-fonds</t>
  </si>
  <si>
    <t>Ziņa MK pusgada ziņojumam</t>
  </si>
  <si>
    <t>Elektrifikācija (kontakttīkla maiņa pārejai uz 25 kV elektrifikācijas sistēmu, 
elektrificēto līniju kopējā garuma palielināšana) un saistītās darbības (elektrisko sliežu ceļa posmu būvniecība, signalizācijas sistēmu pielāgošana)</t>
  </si>
  <si>
    <t>4</t>
  </si>
  <si>
    <t>LV-C[C1]-I[1-1-1-1-i-]-M[4]</t>
  </si>
  <si>
    <t>Atklātu projektu iesniegumu konkursu ietvaros līdz 28.12.2024. ir piešķirtas līgumu slēgšanas tiesības 27 679 952.75 EUR apmērā 47 energoefektivitātes uzlabošanas projektu īstenošanai pašvaldību ēkās un infrastruktūrā.
Šobrīd projektu vērtēšanas process ir noslēdzies. Vienlaikus ar Eiropas Komisiju ir neformāli saskaņota Cover note par līgumu slēgšanas tiesību apjomu – izpildītu AF plāna mērķi.</t>
  </si>
  <si>
    <t>Within the open selections the rights to conclude contracts in the amount of EUR 27 679 952.75 has been awarded for 47 energy efficiency improvement projects in local government and infrastructure by 28.12.2024. At the moment, the project evaluation process has ended. Meanwhile, Cover note on the amount of awarded rights to conclude contracts – fulfilment of RRF target is informally agreed with the European Commission.</t>
  </si>
  <si>
    <t>To platformu vai sistēmu skaits, ko kopīgo pakalpojumu sniedzēji darbina, izmantojot kopīgus mākoņpakalpojumus</t>
  </si>
  <si>
    <t>Mērķi uzskata par izpildītu, ja katrs no četriem kopīgo pakalpojumu sniedzējiem (Latvijas Valsts radio un televīzijas centrs, Latvijas Nacionālā bibliotēka, Iekšlietu ministrijas Informācijas centrs, Zemkopības ministrija) darbina vismaz vienu valsts platformu vai informācijas sistēmu, izmantojot kopīgos mākoņpakalpojumus, tostarp jaudas balansēšanu un dublējuma atkopšanu fiziski attālā datu centrā.</t>
  </si>
  <si>
    <t>To digitālās pārveides ceļvežu skaits, ko struktūrām izdevuši Eiropas digitālās inovācijas centri (EDIC).</t>
  </si>
  <si>
    <t>Digitālās pārveides ceļvežu skaits, ko struktūrām izdevuši EDIC. Atlases kritēriji nodrošina, ka atlasītie projekti atbilst Tehniskajiem norādījumiem par principa “nenodarīt būtisku kaitējumu” piemērošanu(2021/C58/01), izmantojot izslēgšanas sarakstu un prasību nodrošināt atbilstību attiecīgajiem ES un valsts tiesību aktiem vides jomā.</t>
  </si>
  <si>
    <t>To struktūru skaits, kurām sniegts atbalsts, lai digitalizētu komercdarbības procesus un attiecībā uz kurām digitālā brieduma testa rezultāts uzlabojās, salīdzinot ar iepriekšējo pārbaudes rezultātu, pēc granta saņemšanas un projekta īstenošanas.</t>
  </si>
  <si>
    <t>Mērķrādītājs ir izpildīts, ja starp struktūru un Latvijas Investīciju un attīstības aģentūru ir noslēgts līgums par dotācijas saņemšanu un atkārtotajā digitālā brieduma testā ir gūts labāks rezultāts.</t>
  </si>
  <si>
    <t>Paraksta dotāciju nolīgumus 14 projektu atbalstam.</t>
  </si>
  <si>
    <t>Parakstīto aizdevuma līgumu skaits</t>
  </si>
  <si>
    <t>Aizdevuma līgumu skaits, kas parakstīti starp Altum un ekonomikas dalībniekiem nolūkā atbalstīt digitālās pārveides projektus. Atlases kritēriji nodrošina, ka atlasītie projekti atbilst Tehniskajiem norādījumiem par principa “nenodarīt būtisku kaitējumu” piemērošanu (2021/C58/01), izmantojot izslēgšanas sarakstu un prasību nodrošināt atbilstību attiecīgajiem ES un valsts tiesību aktiem vides jomā.</t>
  </si>
  <si>
    <t>Aizdevumu skaits</t>
  </si>
  <si>
    <t>Uzņēmumiem nodrošināto digitālo pamatprasmju mācību skaits</t>
  </si>
  <si>
    <t>Uzņēmumiem nodrošināto digitālo pamatprasmju mācību skaits.</t>
  </si>
  <si>
    <t>To cilvēku skaits, kuri piedalījušies mācībās</t>
  </si>
  <si>
    <t>To cilvēku skaits, kuri piedalījušies mācībās  digitālo pašapkalpošanās prasmju uzlabošanai.</t>
  </si>
  <si>
    <t>To digitālo prasmju jomās pabeigto mācību skaits, ko absolvējuši publiskās pārvaldes darbinieki</t>
  </si>
  <si>
    <t>Publiskās pārvaldes nodarbināto pabeigto klātienes un tiešsaistes apmācību skaits digitālo prasmju ietvara jomās:
1) digitalizācijas vadība un attīstība; 2) digitālā satura veidošana; 3) kiberdrošība;
4)	komunikācija un sadarbība;
5)	informācija un datu pratība:
6)	caurviju prasmes.</t>
  </si>
  <si>
    <t>2.3.1.r EM</t>
  </si>
  <si>
    <t>57a</t>
  </si>
  <si>
    <t>LV-C[C2]-R[2-3-1-r-]-M[57a]</t>
  </si>
  <si>
    <t>Rīcības plāna “Cilvēkkapitāla attīstības stratēģija” pieņemšana</t>
  </si>
  <si>
    <t>Ministru kabinets pieņem rīcības plānu “Cilvēkkapitāla attīstības stratēģija”.</t>
  </si>
  <si>
    <t>Kopsavilkuma dokuments, kurā pienācīgi pamatots, kā tika apmierinoši sasniegts atskaites punkts (tostarp visi būtiskie elementi), kopā ar atbilstošām saitēm uz pamatojošajiem pierādījumiem. Šā dokumenta pielikumā iekļauj Ministru kabineta pieņemtā rīcības plāna kopiju.</t>
  </si>
  <si>
    <t>Valdība ir pieņēmusi rīcības plānu</t>
  </si>
  <si>
    <t>Pamatojoties uz plānošanas reģionu sākotnējo kapacitātes vajadzību apzināšanu pašvaldību speciālistiem un publisko pakalpojumu sniedzējiem, reģionos tika īstenoti kapacitāti stiprinošie pasākumi, nolūkā uzlabot publisko pakalpojumu kvalitāti un efektivitāti. Līdz 2024.gada 31.decembrim mācību pasākumos piedalījušies 1057 pašvaldību speciālisti vai publisko pakalpojumu sniedzēji.</t>
  </si>
  <si>
    <t>Based on the initial assessment of the capacity needs of the specialists of local municipalities and public service providers performed by each planning region, capacity-building events were organized in regions to improve the quality and efficiency of public services. Until 31 December 2024, 1057 municipality specialists or public service providers have attended training actions.</t>
  </si>
  <si>
    <t>Vienā projektā ir noslēgusies apbūves tiesību izsole un ir parakstīts apbūves tiesību līgums ar investoru, piesaistot nefinanšu investīcijas vismaz 21,4 miljonu EUR apmērā. Pārējie finansējuma saņēmēji aktīvi organizē vai veic nomas tiesību izsoles komersantu piesaistei, skaidro nosacījumus un prasības komersantiem, kas darbosies projekta ietvaros attīstītā industriālā parka teritorijā un sniegs ieguldījumu mērķa sasniegšanā. Atsevišķos projektos pašvaldību noteikto plānoto sasniedzamo mērķu (kas pārsniedz minimāli nepieciešamās vērtības pret projektam piesaistīto AF finansējumu) dēļ ir grūtības atrast nomniekus un nomas tiesību izsoles tiek veiktas atkārtoti.</t>
  </si>
  <si>
    <t>In one project, a lease auction has concluded, and a contract has been signed with an investor, securing non-financial investments of at least 21.4 million EUR. Other beneficiaries are actively organizing or conducting lease auctions to attract merchants, clarifying the conditions and requirements for the merchants who will operate in the territory of the industrial park developed within the framework of the project and will contribute to the achievement of the target. In some projects, due to the planned targets to be achieved determined by municipalities (which exceed the minimum necessary values in relation to the RRF funding allocated to the project), there are difficulties in finding tenants, and lease auctions are conducted repeatedly.</t>
  </si>
  <si>
    <t>Pieņem sarakstu ar 259 personām ar smagu vai ļoti smagu invaliditāti un bērniem ar invaliditāti, kuri saņems atbalstu no attiecīgajām publiskajām iestādēm, lai pielāgotu individuālo mājokli.</t>
  </si>
  <si>
    <t>Lai izpildītu atskaites punktu, finansējuma saņēmēji atlasīja personas ar smagu vai ļoti smagu invaliditāti un bērnus ar invaliditāti, kuri saņems atbalstu no attiecīgajām publiskajām iestādēm, lai pielāgotu individuālo mājokli. Uz 11.04.2025. faktiski ir atlasīta 261 persona.</t>
  </si>
  <si>
    <t>To fulfil the milestone, beneficiaries selected persons with severe or very severe disabilities and children with disabilities who will receive support from the relevant public authorities to adapt their individual housing. As of 11.04.2025, 261 persons have actually been selected.</t>
  </si>
  <si>
    <t>Projekta iesniedzēji, iesniedzot projektus 3.1.2.1.i. investīcijas otrās kārtas pasākuma ietvaros, atlasīja konkrētas pašvaldības administratīvajā teritorijā deklarētās mērķa grupas personu un tās mājokli, balstoties uz personas iesniegto iesniegumu un pārbaudot mērķa grupas atbilstību atbalsta saņemšanas nosacījumiem.
Atskaites punkts netika izpildīts sākotnēji plānotajā termiņā, kas saistīts ar to, ka, noslēdzoties atlasei, konstatēts, ka pašvaldības nav atlasījušas mērķa grupas personas vajadzīgā apmērā atbalsta sniegšanai (kopumā tika atlasītas 234 mērķa grupas personas no plānotajām 259 personām).
Apzinot iemeslus kvotu neizpildei un pašvaldību atteikumam dalībai 3.1.2.1.i investīcijas otrajā kārtā, pašvaldības kā būtiskākos iemeslus minēja, ka joprojām nav iespējams identificēt un piesaistīt 3.1.2.1.i. investīcijas otrās kārtas nosacījumiem atbilstošas mērķa grupas personas (no vairākām pašvaldībām tika saņemta informācija, ka mērķa grupas personu atlasi apgrūtināja noteikto Starptautiskās statistiskās slimību un veselības problēmu klasifikācijas (turpmāk – SSK) kodu piemērošana, mērķa grupas vecums, mērķa grupu mājokļos ir veikta nelegāla būvniecība vai arī mājoklis nav nodots ekspluatācijā, vienā no pašvaldībām vienīgā mērķa grupas persona nomira, bet cita nav identificējama).   
Ievērojot konstatētās problēmas, lai nodrošinātu atskaites punkta izpildi tika veikti grozījumi MK noteikumos par 3.1.2.1.i. investīcijas otrās kārtas īstenošanu (pieņemti MK sēdē 18.06.2024.), kas paredz izmaiņas noteiktajos mērķa grupas atlases kritērijos (paplašinot noteiktos SSK kodus, kas nosaka personu kustību traucējuma saslimšanas diagnozi, kā arī izslēdzot nosacījumu, ka noteiktais SSK kods ir pamatdiagnoze). 
Pēc minēto MK noteikumu grozījumu spēkā stāšanās pašvaldības periodā no 25.06.2024. līdz 26.08.2024 tika aicinātas veikt papildu mērķu grupas atlasi un līdz 31.08.2024. informēt Labklājības ministriju par šīs atlases rezultātiem.
Izvērtējot saņemto pašvaldību informāciju, Labklājības ministrija 2024. gada septembrī veica kvotu pārdali pašvaldībās (25 kvotas), kā rezultātā atbalsts mājokļa fiziskās pieejamības uzlabošanai plānots sniegts 259 personām. 
Pēc kvotu pārdales, lai nodrošinātu atskaites punkta izpildi, pašvaldības veica atbilstošus grozījumus projektos, paredzot atbalsta sniegšanu kvotu papildu pārdales rezultātā plānotajām mērķa grupas personām.</t>
  </si>
  <si>
    <t>When submitting projects under investment 3.1.2.1.i. of the second round, project applicants selected a target group person and his/her dwelling in the administrative territory of a particular municipality, based on the application submitted by the person and verifying the target group's eligibility for support.
The milestone was not met within the originally planned timeframe due to the fact that, at the end of the selection process, it was found that the municipalities had not selected the required number of persons from the target group (234 persons from the target group were selected out of a total of 259 persons).
Identifying the reasons for the non-fulfilment of the quotas and the refusal of the municipalities to participate in 3.1.2.1. i investment in the second round, the most important reasons given by municipalities were that it was still impossible to identify and attract target group persons meeting the investment conditions (information was received from several municipalities that the selection of target group persons was complicated by the application of the International Statistical Classification of Diseases and Health Problems (hereinafter - SSK) codes, the age of the target group, illegal construction or non-commissioning of dwellings in the target group, in one municipality the only target group person died, while another could not be identified).   
In view of the identified problems, in order to ensure the fulfilment of the milestone, amendments were made to the Cabinet of Ministers' Regulations on the implementation of the second round of investment 3.1.2.1.i. (adopted at the Cabinet of Ministers' meeting on 18.06.2024), providing for changes in the established target group selection criteria (expanding the established SSK codes, which determine the diagnosis of a person with a mobility disability, and excluding the condition that the established SSK code is the primary diagnosis). 
After the entry into force of the above-mentioned amendments to the Cabinet of Ministers' Regulations, local governments were invited to carry out additional target group selection in the period from 25.06.2024 to 26.08.2024 and to inform the Ministry of Welfare about the results of this selection by 31.08.2024.
Having assessed the information received from the municipalities, in September 2024 the Ministry of Welfare redistributed the quotas to the municipalities (25 quotas), as a result of which 259 persons are planned to receive support to improve the physical accessibility of housing. 
After the reallocation of quotas, in order to ensure the fulfilment of the milestone, the municipalities made appropriate amendments to the projects, providing for the provision of support to the persons of the target group planned as a result of the additional reallocation of quotas.</t>
  </si>
  <si>
    <t>Parakstīti līgumi par mājokļu pielāgošanu 259 personām ar smagu vai ļoti smagu invaliditāti un bērniem ar invaliditāti. Noslēgti līgumi par vides piekļūstamības elementu nodrošināšanu (piemēram, uzbrauktuvju un pacēlāju ierīkošana, aprīkojuma nodrošināšana, pielāgojuma elementu nodrošināšana, koplietošanas telpu pielāgošana) 259 personu mājokļos.</t>
  </si>
  <si>
    <t>Turpinās atskaites punkta sasniegšana. 
02.12.2024. noslēgts pakalpojuma līgums par sociālās apdrošināšanas sistēmas ilgtermiņa prognozēšanas rīka programmnodrošinājuma izstrādi un ieviešanu.</t>
  </si>
  <si>
    <t>The achievement of the milestone continues.
On 02.12.2024, a service contract was concluded for the development and implementation of software for a long-term forecasting tool for the social insurance system.</t>
  </si>
  <si>
    <t>3.1.1.7.i</t>
  </si>
  <si>
    <t>Aizdevumi nekustamā īpašuma attīstītājiem zemas īres maksas mājokļu būvniecībai</t>
  </si>
  <si>
    <t>109a</t>
  </si>
  <si>
    <t>LV-C[C3]-I[3-1-1-7-i-]-M[109a]</t>
  </si>
  <si>
    <t>Īstenošanas nolīgums un investīcijas pabeigšana</t>
  </si>
  <si>
    <t>Stājas spēkā īstenošanas nolīgums, un Latvija pārskaita Altum 29 020 919 EUR.</t>
  </si>
  <si>
    <t>Kopsavilkuma dokuments, kurā pienācīgi pamatots, kā tika apmierinoši sasniegts atskaites punkts (tostarp būtiskie elementi). Šā dokumenta pielikumā iekļauj:
a) parakstītā īstenošanas līguma kopiju ar atsauci uz noteikumiem, kurā norādīta stāšanās spēkā, un
b) konta izraksta kopiju par summu (29 020 919 EUR), ko Valsts kase pārskaitījusi ALTUM par mehānismu.</t>
  </si>
  <si>
    <t>Īstenošanas nolīguma un nodošanas sertifikāta stāšanās spēkā</t>
  </si>
  <si>
    <t>Atskaites punkts ir sasniegts - ir izveidota Latvijas iedzīvotāju genoma reference.</t>
  </si>
  <si>
    <t>The milestone has been reached - a genome reference for the Latvian population has been established.</t>
  </si>
  <si>
    <t>Ir izveidota Latvijas iedzīvotāju genoma reference - ir veikta pilna genoma sekvencēšana 3520 paraugiem, iegūstot nepieciešamo datu apjomu. 2025.gada 29. janvārī Veselības ministrija ir apstiprinājusi genomikas dizaina dokumentāciju, kas apliecina Latvijas iedzīvotāju genoma references izveidi. 2025.gada 11.februārī ir parakstīts Veselības ministrijas ANM plāna uzraudzības komitejas protokols (Nr.1), ar kuru tiek pieņemts lēmums apstiprināt Latvijas iedzīvotāju genoma references izveidi.</t>
  </si>
  <si>
    <t>A reference genome of the Latvian population has been created - full genome sequencing has been performed on 3520 samples. On January 29, 2025, the Ministry of Health approved the genomic design documentation, which confirms the establishment of a reference genome of the Latvian population. On February 11, 2025, the protocol (No. 1) of the Monitoring Committee of the Ministry of Health's RRF Plan was signed, which adopted the decision to approve the establishment of a reference genome of the Latvian population.</t>
  </si>
  <si>
    <t>Publicēti sabiedrības veselības pētījumi</t>
  </si>
  <si>
    <t>To sekundāro ambulatoro pakalpojumu sniedzēju skaits, kuriem ir uzlabota infrastruktūra.</t>
  </si>
  <si>
    <t>Mērķrādītāju uzskata par sasniegtu pēc tam, kad ir pabeigti attīstības projekti sekundārās ambulatorās veselības aprūpes iestādēs, kuru mērķis ir uzlabot
1)	epidemioloģisko drošību,
2)	vides piekļūstamību vai
3)	integrēto aprūpes pakalpojumu infrastruktūru.</t>
  </si>
  <si>
    <t>Kopsavilkuma dokuments, kurā pienācīgi pamatots, kā tika apmierinoši sasniegts mērķis (tostarp visi būtiskie elementi), kopā ar atbilstošām saitēm uz pamatojošajiem pierādījumiem.
Šā dokumenta pielikumā iekļauj šādus dokumentārus pierādījumus – projektu sarakstu, un par katru no tiem:
a) darbības aprakstu, kas apliecina atbilstību Padomes Īstenošanas lēmuma pielikumā sniegtajam mērķa un investīciju aprakstam, īpašu uzmanību pievēršot vismaz vienai no šādām jomām: 1) epidemioloģiskā drošība, 2) vides piekļūstamība un 3) integrēto aprūpes pakalpojumu infrastruktūra;
b) kopiju projekta virzītāja ziņojumam par projekta pabeigšanu un Centrālās finanšu un līgumu aģentūras apstiprinājumu par projekta pabeigšanu, kas apliecina darbu pabeigšanu un to, ka infrastruktūra un/vai aprīkojums ir darba kārtībā.</t>
  </si>
  <si>
    <t>Saeima ir pieņēmusi grozījumus Augstskolu likumā un Zinātniskās darbības likumā, un Ministru kabinets ir pieņēmis grozījumus saistītajos Ministru kabineta noteikumos attiecībā uz:
— jaunā doktorantūras modeļa ieviešanu Latvijā;
— jaunā akadēmiskās kaņeras modeļa īstenošanu Latvijā;
— cikliskas augstskolu un koledžu institucionālās akreditācijas īstenošanu Latvijā;
— trīs pīlāru augstākās izglītības finansēšanas modeļa turpmāku attīstību
— publiskā finansējuma sasaisti ar zinātnisko iestāžu starptautiskā novērtējuma rezultātiem.</t>
  </si>
  <si>
    <t>Sadarbības platforma finanšu ziņu vākšanai un zināšanu apmaiņai, lai uzlabotu noziedzīgi iegūtu līdzekļu legalizācijas identificēšanu</t>
  </si>
  <si>
    <t>a) ir ieviestas 5 informācijas sistēmas, lai stiprinātu spēju identificēt noziedzīgi iegūtu līdzekļu legalizāciju, terorisma vai ieroču izplatīšanas finansēšanu; 
b)	ir izveidotas 3 īpašas telpas zināšanu apmaiņai un sadarbībai;
c)	ir izveidoti 5 starpsistēmu savienojumi automatizētai datu apmaiņai;
d)	ir izveidota datu apstrādes infrastruktūra, pamatojoties uz 6 tehniskiem risinājumiem;
e)	ir mobilizēti divi pētnieki, lai izstrādātu analītiskus risinājumus informācijas pārbaudei attiecībā uz iepriekš noteiktām iezīmēm ziņojumos par finanšu darījumiem.</t>
  </si>
  <si>
    <t>Stājies spēka:
 - 01.11.2024. Tieslietu akadēmijas likums;
 - 14.11.2024. Grozījumi Tiesu varas likumā;
 - 01.01.2025. Likums par valsts budžetu 2025. gadam un budžeta ietvaru 2025., 2026. un 2027. gadam.</t>
  </si>
  <si>
    <t>Spēkā stājies:
-	likums par Tieslietu mācību centra institucionālā modeļa izveidi un darbību, tostarp tiesu iestāžu un Tieslietu padomes iesaistes nosacījumiem mācību satura un metodikas jautājumos;
-	Tiek nodrošināts valsts budžeta finansējums mācību centra uzturēšanas izmaksu, personāla izmaksu un mācību satura izdevumu pilnīgai segšanai, tai skaitā mācību programmu aktualizācijai, sākot ar 2026. gadu.</t>
  </si>
  <si>
    <t>Jaunu mācību programmu izstrāde un apstiprināšana</t>
  </si>
  <si>
    <t>Ir izstrādātas un apstiprinātas desmit jaunas mācību programmas tiesnešiem, tiesu darbiniekiem, prokuroriem un prokuroru palīgiem, īpašas starpdisciplīnu mācības izmeklētājiem, t. sk. par tādiem jautājumiem kā kibemoziedzība, krāpšana un izvairīšanās no nodokļu maksāšanas, korupcija publiskajā iepirkumā un nelikumīgi iegūtu līdzekļu legalizācija.
Programmas apstiprina projekta “Tieslietu akadēmija” uzraudzības padome, kurā ir pārstāvēta arī Tieslietu padome.</t>
  </si>
  <si>
    <t>Kopsavilkuma dokuments, kurā pienācīgi pamatots, kā tika apmierinoši sasniegts mēķis (tostarp visi būtiskie elementi), kopā ar atbilstošām saitēm uz pamatojošajiem pierādījumiem.Šā dokumenta pielikumā iekļauj šādus dokumentārus pierādījumus:a) desmit jaunu mācību programmu aprakstiem, kas paredzēti tiesnešu, tiesu darbinieku, prokuroru un prokuroru palīgu mācībām un īpašām starpdisciplinārām mācībām izmeklētājiem;b) projekta “Tieslietu akadēmija” uzraudzības padomes protokols, ar kuru tiek apstiprinātas attiecīgās programmas.</t>
  </si>
  <si>
    <t>Izpildīts. Ir izstrādātas un apstiprinātas desmit jaunas mācību programmas.                                                                                
* 25.07.2024. projekta "Tieslietu akadēmija" Uzraudzības padome apstiprināja programmas: “Jauniecelto tiesnešu mācību programma” (tiesnešiem ar pieredzi līdz 3 gadiem); “Mācību programma vadītājiem pirmā daļa "mācību programma vadītājiem tiesā”; “Tiesnešu profesionālās pilnveides/ kvalifikācijas paaugstināšanas mācību programma”; “Horizontālā jeb visām nozarēm kopīgu juridisku un nejuridisku zināšanu, prasmju un attieksmi (kompetences) attīstoša programma”  ar nosacījumu, ka Latvijas Tiesnešu mācību centrs mācību programmas papildina un precizē atbilstoši iepriekš rakstiski iesniegtajiem un sēdes laikā papildus pieteiktajiem komentāriem. Uzraudzības padomes locekļi aicināja Tiesu administrāciju pārliecināties, vai nepieciešamās izmaiņas veiktas pirms pieņemt darba izpildi. Ievērojot minēto tika identificētas minētajās programmās neiekļautās mācību tēmas un ar tām papildinātas profesionālās pilnveides programmas “Tiesnešiem ar pieredzi līdz 3 gadiem” un “Tiesnešiem ar pieredzi 3 un vairāk gadi”. 
Tāpat tika veikta minēto programmu pēcapstrāde, iekļaujot visas apmācību jomas/nozares vienā izklājlapā, tajā skaitā pārnesot tēmas no programmas “Horizontālā jeb visām nozarēm kopīgu juridisku un nejuridisku zināšanu, prasmju un attieksmi (kompetences) attīstoša programma” uz attiecīgo programmu/ām (vadoties no katras tēmas mērķa grupas/ām), tādējādi atstājot/izveidojot trīs profesionālās pilnveides programmas - “Tiesnešiem ar pieredzi līdz 3 gadiem”, “Tiesnešiem ar pieredzi 3 un vairāk gadi” un “Vadītājiem tiesā”, kā to paredz noslēgtais līgums starp Tiesu administrāciju un Latvijas Tiesnešu mācību centru par mācību programmu izstrādi Tieslietu akadēmijai. 
* 10.10.2024. projekta "Tieslietu akadēmija" Uzraudzības padome apstiprināja programmas: “Prokuroriem ar pieredzi līdz 5 gadiem”, 
“Prokuroriem ar pieredzi 5 un vairāk gadi”, “Prokurora palīgiem ar pieredzi (vecākajiem palīgiem)”, “Prokurora palīgiem, uzsākot darbu prokuratūrā (palīgiem)” un “Mācību programma vadītājiem otrā daļa "Vadītājiem prokuratūrā”.
* 2024. gada 11.  -14. novembra rakstiskās procedūras ietvaros projekta "Tieslietu akadēmija" Uzraudzības padome apstiprināja mācību programmas tiesu darbiniekiem - "Mācības tiesu darbiniekiem, uzsākot darbu tiesā" un  Tiesu darbinieku profesionālās pilnveides mācības".
12.12.2024. projekta "Tieslietu akadēmija" Uzraudzības padome apstiprināja programmu "Starpdisciplinārai auditorijai".</t>
  </si>
  <si>
    <t>Completed. Ten new training programs have been developed and approved.                                                                                    
* 25.07.2024. The Supervisory Board of the "Judicial Academy" project approved the programs: "Study program for newly appointed judges" (for judges with up to 3 years of experience); "Training program for managers part 1 "Training program for managers in court"; "Judges' professional development/qualification improvement training program"; "Horizontal, i.e. a program developing legal and non-legal knowledge, skills and attitudes (competencies) common to all sectors" on the condition that the Latvian Judges' Training Center supplements and specifies the training programs in accordance with the comments submitted in writing in advance and additionally submitted during the session. Members of the Supervisory Board called on the Court Administration to make sure that the necessary changes have been made before accepting the execution of the work. In accordance with the above, learning topics not included in the mentioned programs were identified and the professional development programs "For judges with experience up to 3 years" and "For judges with experience 3 years and over" were supplemented with them. Also, the post-processing of the mentioned programs was carried out, including all training areas/sectors in one spreadsheet, including transferring topics from the program "Horizontal, i.e. program for developing legal and non-legal knowledge, skills and attitudes (competences) common to all sectors" to the respective program(s) (guided by target group(s) of each topic), thus leaving/creating three professional development programs - "For judges with experience up to 3 years", "For judges with experience 3 years and over" and "For managers in court", as stipulated in the contract between the Court Administration and the Latvian Judges Training Center on the development of training programs for the Judicial Academy.* 
10.10.2024. The Supervisory Board of the "Judicial Academy" project approved the programs: "For prosecutors with up to 5 years of experience", "For prosecutors with experience of 5 years or more", "Assistant prosecutors with experience (senior assistants)", "Assistant prosecutors starting work in the prosecutor's office (assistants)" and "Training program for managers part two "Managers in the prosecutor's office".
* November 11.-14. 2024 as written procedure, the Supervisory Board of the "Judicial Academy" project approved training programs for court employees - "Training for court employees when starting work in court" and "Professional development training for court employees".
12.12.2024 The Supervisory Board of the "Judicial Academy" project approved the "Interdisciplinary Audience" program.</t>
  </si>
  <si>
    <t>Atvērta, caurskatāma, godprātīga un atbildīga publiskā pārvalde</t>
  </si>
  <si>
    <t>201</t>
  </si>
  <si>
    <t>LV-C[C6]-I[6-3-1-1-i-]-T[201]</t>
  </si>
  <si>
    <t>Mācības, ko pabeiguši valsts pārvaldes darbinieki</t>
  </si>
  <si>
    <t>Valsts pārvaldes darbinieku pabeigto mācību skaits ētikas, korupcijas apkarošanas, krāpšanas novēršanas un interešu konflikta jomā.</t>
  </si>
  <si>
    <t>Kopsavilkuma dokuments, kurā pienācīgi pamatots, kā tika apmierinoši sasniegts mērķis (tostarp visi būtiskie elementi), kopā ar atbilstošām saitēm uz pamatojošajiem pierādījumiem.Šā dokumenta pielikumā iekļauj šādus dokumentārus pierādījumus:a) sarakstu ar valsts pārvaldes darbiniekiem, kas pabeiguši mācību programmas, un atsauces uz viņu mācību sertifikātiem;b) organizēto mācību programmu sarakstu, tostarp katras programmas aprakstu, un mācību statistiku.</t>
  </si>
  <si>
    <t>Publiskās pārvaldes profesionalizācija un administratīvās un kapacitātes stiprināšana</t>
  </si>
  <si>
    <t>203</t>
  </si>
  <si>
    <t>LV-C[C6]-I[6-3-1-2-i-]-T[203]</t>
  </si>
  <si>
    <t>Mācību skaits tādās jomās kā klientu apkalpošana, vadības attīstība, publiskās pārvaldes pamatkompetences, publiskā iepirkuma pārvaldība, cilvēkresursi, juridiskā prakse, politikas plānošana un īstenošana, ko pabeiguši valsts pārvaldes darbinieki.</t>
  </si>
  <si>
    <t>Kopsavilkuma dokuments, kurā pienācīgi pamatots, kā tika apmierinoši izpildīts starpposma rādītājs (tostarp visi būtiskie elementi), kopā ar atbilstošām saitēm uz pamatojošajiem pierādījumiem.Šā dokumenta pielikumā iekļauj šādus dokumentārus pierādījumus:a) sarakstu ar valsts pārvaldes darbiniekiem, kas pabeiguši mācību programmas, un atsauces uz viņu mācību sertifikātiem;b) organizēto mācību programmu sarakstu, tostarp katras programmas aprakstu, un mācību statistiku.</t>
  </si>
  <si>
    <t>Būvniecības līgums (t.sk. projektēšana un autoruzraudzība) ir noslēgts, un tā izpilde ir procesā. Būvdarbu līguma izpildes beigu datums ir 2025. gada 30. jūnijs. Tehnoloģiskā aprīkojuma tehniskā dokumentācija un tehnoloģiskā aprīkojuma testi rūpnīcā ir pabeigti.</t>
  </si>
  <si>
    <t>The construction contract (including design and author supervision) has been signed, and its execution is in progress.  The completion date for the execution of the construction contract is June 30, 2025. Technical documentation for technological equipment and tests of technological equipment in the factory have been completed.</t>
  </si>
  <si>
    <t>The scope of the measure has been changed with the 2nd supplement to the RRF plan.</t>
  </si>
  <si>
    <t>With the 2nd supplement to the RRF plan the funding of the measure has been redirected to measure 1.1.1.1.i.1.</t>
  </si>
  <si>
    <t xml:space="preserve">ERDF </t>
  </si>
  <si>
    <t xml:space="preserve">Target No 24 "Total fire area for wild fires over the 5-year period (2020-2024)" is an overall target that would be achieved through implementation of the Disaster management refrom. The reform is implemeneted through projects financed from the ERDF, RRF and State budget. </t>
  </si>
  <si>
    <t>Under the amendments No.3 of the Cohesion policy, the MoI has submitted the proposal to build at least 10 disaster management centres in Latvia. The  concrete objects that would be built under the ERDF is still under consideration.</t>
  </si>
  <si>
    <t>176 944 843</t>
  </si>
  <si>
    <t>For investment 3.1.2.5.i., the following EU Fund programmes can be mentioned as additional sources of funding: 
1. EU 2014-2020 programming period's programme:
1.1. Within specific support objective 7.1.1  and specific support objective 14.1.2 (implemented from 2022 to 2013) the ESF project was implemented until 31.12.2023 The aim of the project was to promote the competitiveness of the unemployed, jobseekers and persons at risk of unemployment (the target group) in the labour market, as well as to mitigate the consequences of the employment crisis caused by the Covid-19 pandemic. The involvement of new target group persons in the supported activities ended in the second half of 2023 when the implementation of investment 3.1.2.5.i. started, accordingly no double financing was possible;
1.2. Within specific support objective 8.4.1. the ESF project was implemented until 31.12.2023.  The aim of project was to improve the professional competence of employed persons in order to prevent in time the mismatch between the qualifications of the labour force and the labour market demand, to promote the competitiveness of workers and to increase labour productivity. 8.4.1. project and investment 3.1.2.5.i overlapped target groups, i.e. employed persons, but double financing with investment 3.1.2.5.i for persons at risk of unemployment (employed) was not possible as support for professional development and further training of employed persons was provided only under 8.4.1. project. Investment 3.1.2.5.i. does not provide support for professional development and further training for this target group.  
2. The planned implementation of the EU 2021-2027 programming period's programme under the Measure 4.3.3.1. The objective of Measure 4.3.3.1 is to promote the competitiveness and labour market integration of the unemployed, jobseekers and persons at risk of unemployment. Measure 4.3.3.1 will be implemented indicatively from end of 2025/early 2026 to end of 2029, following on from the training measures implemented under investment 3.1.2.5.i. The involvement of target group persons in measure 4.3.3.1 is planned to take place at the end of the involvement of new target group persons in the activities supported by investment 3.1.2.5.i. in the second half of 2025 (especially for long training courses), thus ensuring a gradual transition from the implementation of investment 3.1.2.5.i. to the implementation of measure 4.3.3.1, so that the SEA clients have the opportunity to receive support for the development of professional skills under the supported activities without interruption (i.e. there will be parallel implementation of the two projects for a while).  
The beneficiary is the  SEA, which implemented project 7.1.1, is implementing investment project 3.1.2.5.i and will also implement Measure 4.3.3.1 following the national rules (involving persons in supported activities in accordance with Cabinet of Ministers' regulation of 25.11.2011 No. 75. The elimination of the risk of double financing between investment 3.1.2.5.i and Measure 4.3.3.1 will be ensured by the SEA by distinguishing financial sources at the level of persons of the target group, as well as by ensuring that persons of the target group are involved in the supported activities in accordance with the provisions of the Regulation No 75, the conditions for the person's repeated participation in the relevant supported action (points 6, 31.2, 32 and 33). Information on the participation of persons of the target group in the supported actions and the financial sources for their participation will be stored in the information system BURVIS.
14.1.2. project - 11 527 850 euro 
7.1.1. project - 87 338 436 euro
8.4.1. project -  37 406 057 euro
Measure 4.3.3.1 - 40 672 500 euro.</t>
  </si>
  <si>
    <t>Atveseļošanas fonda kopējie rādītāji</t>
  </si>
  <si>
    <t>Rādītāja atsauces numurs</t>
  </si>
  <si>
    <t>Sadalījuma nosaukums</t>
  </si>
  <si>
    <t>Apakšsadalījums
(ja piemērojams)</t>
  </si>
  <si>
    <t>Mērvienība</t>
  </si>
  <si>
    <t>Kopējo rādītāju ziņošanas progress EK</t>
  </si>
  <si>
    <t>Tehniskā aile Rādītāja kategorija</t>
  </si>
  <si>
    <t>Ziņots EK 24.02.2022.</t>
  </si>
  <si>
    <r>
      <t xml:space="preserve">Ziņots EK 26.08.2022.
</t>
    </r>
    <r>
      <rPr>
        <b/>
        <sz val="10"/>
        <color theme="1"/>
        <rFont val="Times New Roman"/>
        <family val="1"/>
        <charset val="186"/>
      </rPr>
      <t>(dati no CFLA 02.08.2022)</t>
    </r>
  </si>
  <si>
    <r>
      <t xml:space="preserve">Ziņots EK  28.02.2023.
</t>
    </r>
    <r>
      <rPr>
        <b/>
        <sz val="10"/>
        <color theme="1"/>
        <rFont val="Times New Roman"/>
        <family val="1"/>
        <charset val="186"/>
      </rPr>
      <t>(dati no KPVIS 23.01.2023.)</t>
    </r>
  </si>
  <si>
    <r>
      <t xml:space="preserve">Ziņots EK 30.08.2023.
</t>
    </r>
    <r>
      <rPr>
        <b/>
        <sz val="10"/>
        <color theme="1"/>
        <rFont val="Times New Roman"/>
        <family val="1"/>
        <charset val="186"/>
      </rPr>
      <t xml:space="preserve">(dati no KPVIS 17.08.2023.) </t>
    </r>
  </si>
  <si>
    <r>
      <t xml:space="preserve">Ziņots EK 28.02.2024.
</t>
    </r>
    <r>
      <rPr>
        <b/>
        <sz val="10"/>
        <color theme="1"/>
        <rFont val="Times New Roman"/>
        <family val="1"/>
        <charset val="186"/>
      </rPr>
      <t xml:space="preserve">
(dati no KPVIS 09.02.2024.) </t>
    </r>
  </si>
  <si>
    <r>
      <t xml:space="preserve">Ziņots EK 16.08.2024.
</t>
    </r>
    <r>
      <rPr>
        <b/>
        <sz val="10"/>
        <color theme="1"/>
        <rFont val="Times New Roman"/>
        <family val="1"/>
        <charset val="186"/>
      </rPr>
      <t xml:space="preserve">
(dati no KPVIS 12.08.2024.) </t>
    </r>
  </si>
  <si>
    <r>
      <t xml:space="preserve">Ziņots EK 28.02.2025.
</t>
    </r>
    <r>
      <rPr>
        <b/>
        <sz val="10"/>
        <color theme="1"/>
        <rFont val="Times New Roman"/>
        <family val="1"/>
        <charset val="186"/>
      </rPr>
      <t xml:space="preserve">
(dati no KPVIS 13.02.2025.) </t>
    </r>
  </si>
  <si>
    <t>Rādītāja sniegums kumulatīvi</t>
  </si>
  <si>
    <t>RRFCI01</t>
  </si>
  <si>
    <t>Gada primārās enerģijas patēriņa ietaupījums</t>
  </si>
  <si>
    <t>RRFCI01.1</t>
  </si>
  <si>
    <t>RRFCI02</t>
  </si>
  <si>
    <t xml:space="preserve">Papildu darbības jauda, kas uzstādīta atjaunojamo energoresursu enerģijas vajadzībām </t>
  </si>
  <si>
    <t>Jauda atjaunojamās enerģijas ražošanai</t>
  </si>
  <si>
    <t>RRFCI02.1</t>
  </si>
  <si>
    <t>Elektoru jauda ūdeņraža ražošanai</t>
  </si>
  <si>
    <t>RRFCI02.2</t>
  </si>
  <si>
    <t>RRFCI03</t>
  </si>
  <si>
    <t>Alternatīvo degvielu infrastruktūra (uzpildes/uzlādes punkti)</t>
  </si>
  <si>
    <t xml:space="preserve">Uzlādes punkti </t>
  </si>
  <si>
    <t>Uzpildes/
uzlādes punkti</t>
  </si>
  <si>
    <t>Degvielas uzpildes punktu</t>
  </si>
  <si>
    <t xml:space="preserve">Ūdeņraža uzpildes punktus </t>
  </si>
  <si>
    <t>RRFCI04</t>
  </si>
  <si>
    <t>Iedzīvotāji, kuri gūst labumu no pasākumiem aizsardzībai pret plūdiem, dabas ugunsgrēkiem un citām ar klimatu saistītām dabas katastrofām</t>
  </si>
  <si>
    <t>personas</t>
  </si>
  <si>
    <t>RRFCI05</t>
  </si>
  <si>
    <t>Papildu mājokļi ar piekļuvi internetam, ko nodrošina, izmantojot ļoti augstas veiktspējas tīklus</t>
  </si>
  <si>
    <t>mājokļi</t>
  </si>
  <si>
    <t>RRFCI06</t>
  </si>
  <si>
    <t>Uzņēmumi, kas saņem atbalstu digitālo produktu, pakalpojumu un lietojumprogrammu izstrādei vai ieviešanai</t>
  </si>
  <si>
    <t>Uzņēmumi, kurus atbalsta, lai izstrādātu digitālās tehnoloģijas un risinājumus</t>
  </si>
  <si>
    <t xml:space="preserve">Mazie, tai skaitā mikro, uzņēmumi </t>
  </si>
  <si>
    <t>uzņēmumi</t>
  </si>
  <si>
    <t>RRFCI06.1</t>
  </si>
  <si>
    <t xml:space="preserve">Vidējie uzņēmumi </t>
  </si>
  <si>
    <t>RRFCI06.2</t>
  </si>
  <si>
    <t xml:space="preserve">Lielie uzņēmumi </t>
  </si>
  <si>
    <t>RRFCI06.3</t>
  </si>
  <si>
    <t>Uzņēmumi, kurus atbalsta, lai pieņemtu digitālos risinājumus savu pakalpojumu, produktu vai procesu pārveidošanai</t>
  </si>
  <si>
    <t>RRFCI06.4</t>
  </si>
  <si>
    <t>RRFCI06.5</t>
  </si>
  <si>
    <t>RRFCI06.6</t>
  </si>
  <si>
    <t>RRFCI07</t>
  </si>
  <si>
    <t xml:space="preserve">Jaunu un uzlabotu publisko digitālo pakalpojumu, produktu un procesu lietotāji  </t>
  </si>
  <si>
    <t>lietotāji/gadā</t>
  </si>
  <si>
    <t>RRFCI07.1</t>
  </si>
  <si>
    <t>RRFCI08</t>
  </si>
  <si>
    <t>Atbalstītajās pētniecības struktūrās strādājošie pētnieki</t>
  </si>
  <si>
    <t>Sievietes</t>
  </si>
  <si>
    <t>Gada pilnslodzes ekvivalents</t>
  </si>
  <si>
    <t>RRFCI08.1</t>
  </si>
  <si>
    <t>Vīrieši</t>
  </si>
  <si>
    <t>RRFCI08.2</t>
  </si>
  <si>
    <t>Nebinārais</t>
  </si>
  <si>
    <t>RRFCI09</t>
  </si>
  <si>
    <t>Atbalstītie uzņēmumi (tai skaitā – mazi uzņēmumi, tostarp mikrouzņēmumi, vidēji uzņēmumi un lieli uzņēmumi)</t>
  </si>
  <si>
    <t>RRFCI09.1</t>
  </si>
  <si>
    <t>RRFCI09.2</t>
  </si>
  <si>
    <t>RRFCI09.3</t>
  </si>
  <si>
    <t>RRFCI010</t>
  </si>
  <si>
    <t>Izglītības vai apmācības dalībnieku skaits*</t>
  </si>
  <si>
    <t>Vīrieši 0-17 gadi</t>
  </si>
  <si>
    <t>RRFCI10.1</t>
  </si>
  <si>
    <t>no tā: digitālo prasmju apmācību dalībnieku skaits</t>
  </si>
  <si>
    <t>RRFCI10.1.1</t>
  </si>
  <si>
    <t>Vīrieši 18-29 gadi</t>
  </si>
  <si>
    <t>RRFCI10.2</t>
  </si>
  <si>
    <t>RRFCI10.2.1</t>
  </si>
  <si>
    <t>Vīrieši 30-54 gadi</t>
  </si>
  <si>
    <t>RRFCI10.3</t>
  </si>
  <si>
    <t>RRFCI10.3.1</t>
  </si>
  <si>
    <t>Vīrieši 55 gadi un vairāk gadi</t>
  </si>
  <si>
    <t>RRFCI10.4</t>
  </si>
  <si>
    <t>RRFCI10.4.1</t>
  </si>
  <si>
    <t>Sievietes 0-17 gadi</t>
  </si>
  <si>
    <t>RRFCI10.5</t>
  </si>
  <si>
    <t>RRFCI10.5.1</t>
  </si>
  <si>
    <t>Sievietes 18-29 gadi</t>
  </si>
  <si>
    <t>RRFCI10.6</t>
  </si>
  <si>
    <t>RRFCI10.6.1</t>
  </si>
  <si>
    <t>Sievietes 30-54 gadi</t>
  </si>
  <si>
    <t>RRFCI10.7</t>
  </si>
  <si>
    <t>RRFCI10.7.1</t>
  </si>
  <si>
    <t>Sievietes 55 gadi un vairāk gadi</t>
  </si>
  <si>
    <t>RRFCI10.8</t>
  </si>
  <si>
    <t>RRFCI10.8.1</t>
  </si>
  <si>
    <t>Nebinārais 0-17 gadi</t>
  </si>
  <si>
    <t>Nebinārais 18-29 gadi</t>
  </si>
  <si>
    <t>Nebinārais 30-54 gadi</t>
  </si>
  <si>
    <t>Nebinārais 55 gadi un vairāk gadi</t>
  </si>
  <si>
    <t>RRFCI011</t>
  </si>
  <si>
    <t>To cilvēku skaits, kuri ir nodarbināti vai iesaistīti darba meklēšanā</t>
  </si>
  <si>
    <t>RRFCI11.1</t>
  </si>
  <si>
    <t>RRFCI11.2</t>
  </si>
  <si>
    <t>RRFCI11.3</t>
  </si>
  <si>
    <t>Vīrieši 55 un vairāk gadi</t>
  </si>
  <si>
    <t>RRFCI11.4</t>
  </si>
  <si>
    <t>RRFCI11.5</t>
  </si>
  <si>
    <t>RRFCI11.6</t>
  </si>
  <si>
    <t>RRFCI11.7</t>
  </si>
  <si>
    <t>Sievietes 55 un vairāk gadi</t>
  </si>
  <si>
    <t>RRFCI11.8</t>
  </si>
  <si>
    <t>Nebinārais 55 un vairāk gadi</t>
  </si>
  <si>
    <t>RRFCI012</t>
  </si>
  <si>
    <t>Jaunu vai modernizētu veselības aprūpes iestāžu ietilpība</t>
  </si>
  <si>
    <t>personas/gadā</t>
  </si>
  <si>
    <t>RRFCI12.1</t>
  </si>
  <si>
    <t>RRFCI013</t>
  </si>
  <si>
    <t xml:space="preserve">Jaunu vai modernizētu bērnu aprūpes un izglītības iestāžu klašu telpu ietilpība </t>
  </si>
  <si>
    <t>RRFCI014</t>
  </si>
  <si>
    <t>To jauniešu skaits vecumā no 15 līdz 29 gadiem, kuri saņem atbalstu</t>
  </si>
  <si>
    <t xml:space="preserve">Vīrieši </t>
  </si>
  <si>
    <t>RRFCI14.1</t>
  </si>
  <si>
    <t>RRFCI14.2</t>
  </si>
  <si>
    <t>* Informācija par dalībniekiem (RRFCI10 ietvaros) uzkrājama gan digitālo apmācību, gan pārējo projekta ietvaros plānoto apmācību/izglītības ietvaros. Dati par digitālo apmācību dalībniekiem nodalāmai (uzkrājami) atsevišķi (ja attiecināms).</t>
  </si>
  <si>
    <r>
      <t xml:space="preserve">Aktuālā EK sniedzamā progresa informācija FENIX </t>
    </r>
    <r>
      <rPr>
        <b/>
        <u/>
        <sz val="16"/>
        <rFont val="Times New Roman"/>
        <family val="1"/>
        <charset val="186"/>
      </rPr>
      <t>līdz 30.04.2025.</t>
    </r>
  </si>
  <si>
    <r>
      <t xml:space="preserve">Aktuālā EK sniedzamā progresa informācija FENIX </t>
    </r>
    <r>
      <rPr>
        <b/>
        <u/>
        <sz val="16"/>
        <color rgb="FFFF0000"/>
        <rFont val="Times New Roman"/>
        <family val="1"/>
        <charset val="186"/>
      </rPr>
      <t>līdz 15.10.2025.</t>
    </r>
  </si>
  <si>
    <t>Atveseļošanas fonda atskaites punkti un mērķi, kas ziņoti EK pusgada ziņojumā līdz 2025. gada 15. oktobrim</t>
  </si>
  <si>
    <t>1.1.1.i</t>
  </si>
  <si>
    <t>Rīgas metropoles transporta infrastruktūras uzlabošana</t>
  </si>
  <si>
    <t>Līgumu par Rīgas Centrālās dzelzceļa stacijas modernizāciju parakstīšana</t>
  </si>
  <si>
    <t>Līgumu par būvdarbiem Rīgas Centrālās dzelzceļa stacijas dienvidu daļā un to
būvuzraudzību parakstīšana. Būvdarbi Rīgas Centrālās dzelzceļa stacijas dienvidu daļā ietver jumta likšanu, fasādes būvniecību, platformas nojumes jumta būvniecību, apdares darbus, pasažieru piekļuves infrastruktūru, mehāniskos, elektromontāžas un sanitārtehniskos darbus.</t>
  </si>
  <si>
    <t>4a</t>
  </si>
  <si>
    <t>LV-C[C1]-I[1-1-1-1-i-]-M[4a]</t>
  </si>
  <si>
    <t>Modernizēta Rīgas Centrālā dzelzceļa stacija</t>
  </si>
  <si>
    <t>Pabeigti būvdarbi Rīgas Centrālās dzelzceļa stacijas dienvidu daļā: jumts, fasāde, platformas nojumes jumts, apdares darbi, pasažieru piekļuve, mehāniskie, elektromontāžas un sanitārtehniskie darbi.</t>
  </si>
  <si>
    <t>2026Q3</t>
  </si>
  <si>
    <t>5</t>
  </si>
  <si>
    <t>LV-C[C1]-I[1-1-1-2-i-]-T[5]</t>
  </si>
  <si>
    <t>Investīcijas elektrotransportā (elektroautobusi un uzlādes stacijas)</t>
  </si>
  <si>
    <t>Pabeidz šādas investīcijas bezizmešu transportā:
- 17 elektroautobusu piegāde;
- septiņu autobusu uzlādes staciju būvniecība.</t>
  </si>
  <si>
    <t>Kopsavilkuma dokuments, kurā pienācīgi pamatots, kā tika apmierinoši sasniegts mērķis (tostarp visi būtiskie elementi), kopā ar atbilstošām saitēm uz pamatojošajiem pierādījumiem.
Šā dokumenta pielikumā iekļauj:
a) apliecinājumu par 17 elektroautobusu piegādi;
b) apliecinājumu par septiņu autobusu uzlādes staciju būvniecības pabeigšanu.</t>
  </si>
  <si>
    <t>5a</t>
  </si>
  <si>
    <t>LV-C[C1]-I[1-1-1-2-i-]-M[5a]</t>
  </si>
  <si>
    <t>Pabeigti sabiedriskā transporta infrastruktūras projekti</t>
  </si>
  <si>
    <t>Pabeidz šādu transporta infrastruktūru:
- viens sabiedriskā transporta mezgls (autobuss/elektroautobuss, tramvajs 
un trolejbuss) 
- astoņi mobilitātes punkti
- tramvaja līnijas pagarinājums par 2,2 km
- trolejbusa līnijas pagarinājums par 0,3 km</t>
  </si>
  <si>
    <t>Kopsavilkuma dokuments, kurā pienācīgi pamatots, kā tika apmierinoši sasniegts atskaites punkts (tostarp visi būtiskie elementi), kopā ar atbilstošām saitēm uz pamatojošajiem pierādījumiem.
Šā dokumenta pielikumā iekļauj apliecinājumus par atskaites punkta aprakstā minēto projektu pabeigšanu.</t>
  </si>
  <si>
    <t>6</t>
  </si>
  <si>
    <t>LV-C[C1]-I[1-1-1-3-i-]-T[6]</t>
  </si>
  <si>
    <t>Jaunizbūvētās vai pārbūvētās veloinfrastruktūras garums Rīgas pilsētā un Pierīgā (daļa no Rīgas metropoles areāla)</t>
  </si>
  <si>
    <t>Jaunizbūvētās vai pārbūvētās veloinfrastruktūras nodošana ekspluatācijā.</t>
  </si>
  <si>
    <t>Kopsavilkuma dokuments, kurā pienācīgi pamatots, kā tika apmierinoši sasniegts mērķis (tostarp visi būtiskie elementi), kopā ar atbilstošām saitēm uz pamatojošajiem pierādījumiem.Šā dokumenta pielikumā iekļauj:a) sarakstu, kurā norādīti visi projekti, norādot garumu kilometros un veidu (pārbūve vai jauna būvniecība);b) apliecinājumu par jaunizbūvētās vai pārbūvētās veloinfrastruktūras nodošanu ekspluatācijā.</t>
  </si>
  <si>
    <t>9</t>
  </si>
  <si>
    <t>LV-C[C1]-I[1-2-1-1-i-]-T[9]</t>
  </si>
  <si>
    <t>Primārās enerģijas patēriņa samazinājums daudzdzīvokļu mājās ar uzlabotu energoefektivitāti</t>
  </si>
  <si>
    <t>Primārās enerģijas patēriņa samazinājums daudzdzīvokļu mājās, kurām pasākuma ietvaros veikta uzlabotas energoefektivitātes atjaunošana vai pārbūve</t>
  </si>
  <si>
    <t>Kopsavilkuma dokuments, kurā pienācīgi pamatots, kā tika apmierinoši sasniegts mērķis (tostarp visi būtiskie elementi), kopā ar atbilstošām saitēm uz pamatojošajiem pierādījumiem.Šā dokumenta pielikumā iekļauj:a) aptvertos energoefektivitātes sertifikātus pirms atjaunošanas vai pārbūves darbiem un pēc tiem;b) atjaunoto un pārbūvēto dzīvojamo ēku sarakstu un attiecībā uz katru dzīvojamo ēku informāciju par pabeigtajiem atjaunošnas vai pārbūvess darbiem, energoefektivitātes sertifikātu reģistrācijas numurus pirms un pēc atjaunošanas vai pārbūves darbiem un paredzamo enerģijas ietaupījumu.</t>
  </si>
  <si>
    <t>11</t>
  </si>
  <si>
    <t>LV-C[C1]-I[1-2-1-2-i-]-T[11]</t>
  </si>
  <si>
    <t>Plānotais SEG emisiju ietaupījums</t>
  </si>
  <si>
    <t>Siltumnīcefekta gāzu emisiju ietaupījums, kas izteikts CO2 ekvivalentā uz vienu tonnu, pamatojoties uz pasākuma rezultātā gaidāmajiem emisiju ietaupījumiem.</t>
  </si>
  <si>
    <t>Kopsavilkuma dokuments, kurā pienācīgi pamatots, kā tika apmierinoši sasniegts mērķis (pamatojoties uz paredzamajiem emisiju ietaupījumiem), kopā ar atbilstošām saitēm uz pamatojošajiem pierādījumiem, tostarp detalizēts skaidrojums par metodi, kas izmantota, lai aprēķinātu paredzamos emisiju ietaupījumus.ETS iekārtu gadījumā šajā dokumentā iekļauj šādu informāciju: 1) iekārtas ID / gaisa kuģu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t>
  </si>
  <si>
    <t>1.2.1.2.i.1. pasākuma ietvaros norisinājušās 10 atlases kārtas un noslēgti 330 atbalsta līgumi. Projektu atlases vairs netiek plānotas.
Kopumā uz 28.02.2025. ar 330 finansējuma saņēmējiem noslēgti līgumi vai pabeigti projekti, kuru ietvaros siltumnīcefekta gāzu emisiju ietaupījums ir sasniegts 11 937.15 t CO2 ekv. gadā. Rādītājs tiek uzskaitīts tikai no projektiem, ar kuriem ir noslēgti līgumi vai tie ir pabeigti.</t>
  </si>
  <si>
    <t>Within the framework of investment measure 1.2.1.2.i.1, ten selection rounds have taken place and 330 support contracts have been concluded. No further project selections are planned.
By February 28, 2025, contracts had been concluded with 330 beneficiaries or projects had been completed, resulting in greenhouse gas emission savings of 11 937.15 tons of CO2 equivalent per year. This indicator includes only those projects for which contracts have been concluded or which have been completed.</t>
  </si>
  <si>
    <t>Atklātu projektu iesniegumu konkursu ietvaros līdz 28.12.2024. ir piešķirtas līgumu slēgšanas tiesības 27 679 952.75 EUR apmērā 47 energoefektivitātes uzlabošanas projektu īstenošanai pašvaldību ēkās un infrastruktūrā. Ar Eiropas Komisiju ir neformāli saskaņota dokumentācija par līgumu slēgšanas tiesību apjomu – izpildītu AF plāna mērķi.</t>
  </si>
  <si>
    <t>18</t>
  </si>
  <si>
    <t>LV-C[C1]-I[1-2-1-4-i-]-T[18]</t>
  </si>
  <si>
    <t>Primārās enerģijas patēriņa samazinājums valsts ēkās ar uzlabotu energoefektivitāti</t>
  </si>
  <si>
    <t>Primārās enerģijas patēriņa samazinājums valsts ēkās ar uzlabotu energoefektivitāti, kas izriet no šajā pasākumā atbalstītajām investīcijām. Energosertifikātus var izmantot, lai pierādītu primārās enerģijas patēriņa samazinājumu.</t>
  </si>
  <si>
    <t>Kopsavilkuma dokuments, kurā pienācīgi pamatots, kā tika apmierinoši sasniegts mērķis (tostarp visi būtiskie elementi), kopā ar atbilstošām saitēm uz pamatojošajiem pierādījumiem.Šā dokumenta pielikumā iekļauj:a) aptvertos energoefektivitātes sertifikātus pirms atjaunošanas vai pārbūves darbiem un pēc tiem;b)atjaunoto un pārbūvēto būvju sarakstu un attiecībā uz katru būvi informāciju par pabeigtajiem atjaunošanas vai pārbūves darbiem, energoefektivitātes sertifikātu reģistrācijas numurus pirms un pēc atjaunošanas vai pārbūves darbiem un paredzamo enerģijas ietaupījumu.</t>
  </si>
  <si>
    <t>20</t>
  </si>
  <si>
    <t>LV-C[C1]-I[1-2-1-5-i-]-T[20]</t>
  </si>
  <si>
    <t>Pieslēgumpunkti elektrotransportlīdzekļu uzlādei un/vai mikroģenerācijas iekārtām</t>
  </si>
  <si>
    <t>Darba kārtībā esošu pieslēgumpunktu elektrotransportlīdzekļu uzlādei un/vai darba kārtībā esošām mikroģenerācijas iekārtām kopskaits.</t>
  </si>
  <si>
    <t>Kopsavilkuma dokuments, kurā pienācīgi pamatots, kā tika apmierinoši sasniegts mērķis, kopā ar atbilstošām saitēm uz pamatojošajiem pierādījumiem.Šā dokumenta pielikumā iekļauj:a) sarakstu ar atrašanās vietām, īsu aprakstu par darba kārtībā esošajiem pieslēgumpunktiem elektrotransportlīdzekļu uzlādei un/vai darba kārtībā esošām mikroģenerācijas iekārtām;b) sertifikātus, kas apliecina, ka pieslēgumpunkti un mikroģenerācijas iekārtas ir darba kārtībā.</t>
  </si>
  <si>
    <t>Normatīvā regulējuma ar kuriem valsts mežus dara pieejamus vēja enerģijas izmantošanai, nosaka piemērotas teritorijas attīstībai un dara tās pieejamas privātajiem investoriem solīšanai, ietvars ir izstrādāts un stājies spēkā.</t>
  </si>
  <si>
    <t>The regulatory framework context for making public forests available for the use of wind energy, identifying suitable areas for development and making them available to private investors for bidding, has been developed and entered into force.</t>
  </si>
  <si>
    <t>26</t>
  </si>
  <si>
    <t>LV-C[C1]-I[1-3-1-2-i-]-T[26]</t>
  </si>
  <si>
    <t>Pabeigto investīciju projektu skaits</t>
  </si>
  <si>
    <t>Pabeigti šādi projekti aizsardzībai pret plūdu risku:
• Astoņas sūkņu stacijas, tajā skaitā i) Reiņa poldera sūkņu stacija, ii) Kūļciema poldera sūkņu stacija, iii) Vēžu poldera sūkņu stacija
• Divpadsmit aizsargdambji, tai skaitā i) Bernātu poldera, ii) Bārtas poldera, iii) Rēzeknes kreisā krasta dambis, iv) Ošas poldera aizsarg dambis.
• Viens kanāls
 Lai nodrošinātu atbilstību DNSH principiem saskaņā ar DNSH pamatnostādnēm (2021/C58/01), pasākums attiecīgā gadījumā ietver i) “atbilstīgus novērtējumus”,
 kā minēts Biotopu direktīvas 6. panta 3. punktā, lai novērtētu ierosināto pasākumu ietekmi uz aizsargājamām sugām un dzīvotnēm (kā noteikts Putnu direktīvā (Direktīva 2009/147/EK) un Biotopu direktīvās (Padomes Direktīva 92/43/EEK)). Šie atbilstīgie novērtējumi jāveic attiecībā uz visiem projektiem, kas atrodas pret bioloģisko daudzveidību jutīgās teritorijās vai to tuvumā; ii) jānodrošina, ka teritorijām, attiecībā uz kurām tiek veikts atbilstošs novērtējums, ir katrai
 vietai specifiski saglabāšanas mērķi un ka ir ieviesti vajadzīgie aizsardzības pasākumi saskaņā ar Biotopu direktīvu
; iii) jānodrošina pilnīga atbilstība Ūdens pamatdirektīvai (Direktīva 2000//2000/60/EK) un nav jāizraisa ūdens tilpņu stāvokļa neto pasliktināšanās saskaņā ar šīs direktīvas 4.7. pantu.</t>
  </si>
  <si>
    <t>Kopsavilkuma dokuments, kurā pienācīgi pamatots, kā tika apmierinoši sasniegts mērķis (tostarp visi būtiskie elementi), kopā ar atbilstošām saitēm uz pamatojošajiem pierādījumiem. Šā dokumenta pielikumā iekļauj:a) visu būvniecības projektu sarakstu, īsu aprakstu un informāciju par to, cik liela platība ar šiem projektiem tiek aizsargāta pret applūšanu;b) sīku analīzi par atbilstību principam “nenodarīt būtisku kaitējumu”, kas noteikts mērķrādītāja aprakstā (tostarp saiti uz “attiecīgiem izvērtējumiem”).</t>
  </si>
  <si>
    <t>2.1.1.1.i</t>
  </si>
  <si>
    <t>Pārvaldes modernizācija un pakalpojumu digitālā transformācija, tai skaitā uzņēmējdarbības vide</t>
  </si>
  <si>
    <t>30</t>
  </si>
  <si>
    <t>LV-C[C2]-I[2-1-1-1-i-]-T[30]</t>
  </si>
  <si>
    <t>IKT risinājumu nodrošināšana modernizētām publiskās pārvaldes funkcijām (t. sk. sistēmām)</t>
  </si>
  <si>
    <t>Publiskās pārvaldes darbību modernizē, izmantojot šādus IKT risinājumus un sistēmas, kas ir pilnībā darbotiesspējīgi, vismaz šādās četrās jomās: 1) iekšlietu nozare, tostarp civilā aizsardzība, ugunsdrošības uzraudzība un sabiedrības drošība; 2) kultūras nozare, tostarp arhīvu, bibliotēku, muzeju, kultūras pieminekļu un plašsaziņas līdzekļu satura mantojuma uzkrāšana; 3) ostu loģistikas pakalpojumu pārvaldība; 4) atbalsts IKT pārvaldības procesiem.</t>
  </si>
  <si>
    <t>Kopsavilkuma dokuments, kurā pienācīgi pamatots, kā tika apmierinoši sasniegts mērķis (tostarp visi būtiskie elementi), kopā ar atbilstošām saitēm uz pamatojošajiem pierādījumiem.
Šā dokumenta pielikumā iekļauj šādus dokumentārus pierādījumus:
a) uzaicinājumus uz konkursu;
b) apliecinājumu par IKT risinājumu un sistēmu nodošanu ekspluatācijā, kurā norādīts tas, kā šie risinājumi un sistēmas nodrošina modernizētos pakalpojumus;
c) izvēlēto pakalpojumu sniedzēju sarakstu.</t>
  </si>
  <si>
    <t>2.1.2.1.i</t>
  </si>
  <si>
    <t>Centralizētas platformas, sistēmas un kopīgie pakalpojumi</t>
  </si>
  <si>
    <t>34</t>
  </si>
  <si>
    <t>LV-C[C2]-I[2-1-2-1-i-]-T[34]</t>
  </si>
  <si>
    <t>Izveidoto un ekspluatācijā esošo centralizēto IKT platformu un sistēmu skaits</t>
  </si>
  <si>
    <t>Darbojas šādas centralizētas IKT platformas vai sistēmas:
1)	sabiedrisko pakalpojumu sniegšanas platformas - 4;
2)	nozaru un atbalsta funkciju platformas - 5;
3)	kopīgas platformas un sistēmas pašvaldībām - 6.</t>
  </si>
  <si>
    <t>Kopsavilkuma dokuments, kurā pienācīgi pamatots, kā tika apmierinoši sasniegts mērķis (tostarp visi būtiskie elementi), kopā ar atbilstošām saitēm uz pamatojošajiem pierādījumiem.Šā dokumenta pielikumā iekļauj šādus dokumentārus pierādījumus:a) darbuzņēmēja un līgumslēdzējas iestādes parakstītu pabeigšanas apliecinājuma kopiju, kas apliecina 4 sabiedrisko pakalpojumu sniegšanas platformu, 5 resoru un atbalsta funkciju platformu un 6 pašvaldībām paredzētu platformu un sistēmu izstrādes pabeigšanu un nodošanu lietošanā;b) tiešsaistes saites uz platformām</t>
  </si>
  <si>
    <t>36</t>
  </si>
  <si>
    <t>LV-C[C2]-I[2-1-2-2-i-]-T[36]</t>
  </si>
  <si>
    <t>To platformu vai sistēmu skaits, ko kopīgo pakalpojumu sniedzēji darbina, izmantojot kopīgus mākoņpakalpojumus.</t>
  </si>
  <si>
    <t>Mērķi uzskata par izpildītu, ja visi četri kopīgo pakalpojumu sniedzēji kopā (Latvijas Valsts radio un televīzijas centrs, Latvijas Nacionālā bibliotēka, Iekšlietu ministrijas Informācijas centrs, Zemkopības ministrija) darbina vismaz desmit publiskās pārvaldes platformas vai informācijas sistēmas, izmantojot kopīgos mākoņpakalpojumus, tostarp jaudas balansēšanu un dublējuma atkopšanu fiziski attālā datu centrā.</t>
  </si>
  <si>
    <t>2.1.3.1.i</t>
  </si>
  <si>
    <t>Datu pieejamība, koplietošana un analītika</t>
  </si>
  <si>
    <t>39</t>
  </si>
  <si>
    <t>LV-C[C2]-I[2-1-3-1-i-]-T[39]</t>
  </si>
  <si>
    <t>Nozares, par kurām būtiskas datu kopas ir pieejamas valsts datu aprites platformās, tostarp kontrolētās izplatīšanas platformās, ģeoportālos vai atvērto datu portālos.</t>
  </si>
  <si>
    <t>Valsts centralizētās datu pārvaldības un izplatīšanas platformas nodrošina piekļuvi datu kopām, kas attiecas uz vismaz 10 dažādām publiskās pārvaldes nozarēm un jomām, tostarp 8 šādām nozarēm un jomām: uzņēmējdarbība, zinātne, vide, finanses, publiskais iepirkums, veselības aprūpe, veterinārija un lauksaimniecība (ģeotelpiskie dati).</t>
  </si>
  <si>
    <t>Kopsavilkuma dokuments, kurā pienācīgi pamatots, kā tika apmierinoši sasniegts mērķis (tostarp visi būtiskie elementi), kopā ar atbilstošām saitēm uz pamatojošajiem pierādījumiem.Šā dokumenta pielikumā iekļauj šādus dokumentārus pierādījumus:a) datu agregācijas vidē pieejamo attiecīgo datu kopu aprakstu;b) izpildes apliecinājuma kopiju, ko parakstījis darbuzņēmējs un līgumslēdzēja iestāde un kas apliecina projekta pabeigšanu.</t>
  </si>
  <si>
    <t>Kopsavilkuma dokuments, kurā pienācīgi pamatots, kā tika apmierinoši sasniegts mērķis (tostarp visi būtiskie elementi), kopā ar atbilstošām saitēm uz pamatojošajiem pierādījumiem.
Šā dokumenta pielikumā iekļauj šādus dokumentārus pierādījumus:
a) to ceļvežu sarakstu, kurus EDIC izdevuši struktūrām ar unikālajiem identifikatoriem;
b) izvilkumu no oficiāliem dokumentiem, kurā atspoguļoti atlases kritēriji, kas nodrošina atbilstību Tehniskajiem norādījumiem par principa “nenodarīt būtisku kaitējumu” piemērošanu (2021/C58/01), kā noteikts Padomes Īstenošanas lēmuma pielikumā.</t>
  </si>
  <si>
    <t>44</t>
  </si>
  <si>
    <t>LV-C[C2]-I[2-2-1-1-i-]-T[44]</t>
  </si>
  <si>
    <t>Digitālās pārveides ceļvežu skaits, ko struktūrām izdevis Eiropas digitālās inovācijas centrs (EDIC).</t>
  </si>
  <si>
    <t>Digitālās pārveides ceļvežu skaits, ko struktūrām izdevuši EDIC. Atlases kritēriji nodrošina, ka atlasītie projekti atbilst Tehniskajiem norādījumiem par principa “nenodarīt būtisku kaitējumu” piemērošanu (2021/C58/01), izmantojot izslēgšanas sarakstu un prasību nodrošināt atbilstību attiecīgajiem ES un valsts tiesību aktiem vides jomā.</t>
  </si>
  <si>
    <t>2026Q2</t>
  </si>
  <si>
    <t>Kopsavilkuma dokuments, kurā pienācīgi pamatots, kā tika apmierinoši sasniegts mērķis (tostarp visi būtiskie elementi), kopā ar atbilstošām saitēm uz pamatojošajiem pierādījumiem.
Šā dokumenta pielikumā iekļauj šādus dokumentārus pierādījumus:
a) to ceļvežu saraksts, kurus EDIC izdevuši struktūrām ar unikālajiem identifikatoriem papildus tiem, kas norādīti 43. mērķī;
b) izraksts no oficiālajiem dokumentiem, kuros norādīti atlases kritēriji, kas nodrošina atbilstību Tehniskajiem norādījumiem par principa “nenodarīt būtisku kaitējumu” piemērošanu (2021/C58/01), kā noteikts Padomes Īstenošanas lēmuma pielikumā.</t>
  </si>
  <si>
    <t>44a</t>
  </si>
  <si>
    <t>LV-C[C2]-I[2-2-1-1-i-]-M[44a]</t>
  </si>
  <si>
    <t>Eiropas digitālās inovācijas centru (EDIC) atbalsts struktūru digitālajai pārveidei.</t>
  </si>
  <si>
    <t>Ir pabeigtas visas Eiropas digitālās inovācijas centru darba paketes, izņemot tās, kuras finansē no programmas "Digitālā Eiropa".</t>
  </si>
  <si>
    <t>Pabeigtas Eiropas di</t>
  </si>
  <si>
    <t>46</t>
  </si>
  <si>
    <t>LV-C[C2]-I[2-2-1-2-i-]-T[46]</t>
  </si>
  <si>
    <t>To struktūru skaits, kurām sniegts atbalsts, lai digitalizētu komercdarbības procesus un attiecībā uz kurām digitālā brieduma testa rezultāts uzlabojās, salīdzinot ar iepriekšējo testa rezultātu, pēc granta saņemšanas un projekta īstenošanas.</t>
  </si>
  <si>
    <t>Mērķrādītājs ir izpildīts, ja starp struktūru un LIAA ir noslēgts līgums par dotācijas saņemšanu un atkārtotajā digitālās brieduma testā ir gūts labāks rezultāts.</t>
  </si>
  <si>
    <t>Kopsavilkuma dokuments, kurā pienācīgi pamatots, kā tika apmierinoši sasniegts mērķis (tostarp visi būtiskie elementi), kopā ar atbilstošām saitēm uz pamatojošajiem pierādījumiem.Šā dokumenta pielikumā iekļauj šādus dokumentārus pierādījumus:a) to līgumu sarakstu, kas noslēgti starp atbalsta sniedzēju un saņēmēju;b) atkārtota digitālā brieduma testa rezultātu, kas apliecina procesu uzlabojumus
Šajā mērķī tiek ņemts vērā to uzņēmumu skaits, kas ir saņēmuši atbalstu komercdarbības procesu digitalizācijai saistībā ar mērķi Nr. 45.</t>
  </si>
  <si>
    <t>Kopsavilkuma dokuments, kurā pienācīgi pamatots, kā tika apmierinoši sasniegts mērķis (tostarp visi būtiskie elementi), kopā ar atbilstošām saitēm uz pamatojošajiem pierādījumiem.
Šā dokumenta pielikumā iekļauj šādus dokumentārus pierādījumus:
a) projektu sarakstu, kurā norādīts galasaņēmēja nosaukums un reģistrācijas numurs, projekta nosaukums un īss apraksts un granta summa;
b) to grantu lēmumu kopijas, ar kuriem tiek apstiprināti projekti un finansējuma piešķiršana un nodrošināta atbilstība Tehniskajiem norādījumiem par principa “nenodarīt būtisku kaitējumu” piemērošanu (2021/C58/01), kā noteikts Padomes Īstenošanas lēmumā, un prasībai piešķirt grantus par summu, kas nepārsniedz 1 000 000 EUR.
ETS iekārtu gadījumā šis dokuments satur šādu informāciju:
1) iekārtas ID / lidaparātu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t>
  </si>
  <si>
    <t>48</t>
  </si>
  <si>
    <t>LV-C[C2]-I[2-2-1-3-i-]-T[48]</t>
  </si>
  <si>
    <t>Paraksta dotāciju nolīgumus vēl 29 projektu atbalstam.</t>
  </si>
  <si>
    <t>Kopsavilkuma dokuments, kurā pienācīgi pamatots, kā tika apmierinoši sasniegts mērķis (tostarp visi būtiskie elementi), kopā ar atbilstošām saitēm uz pamatojošajiem pierādījumiem.
Šā dokumenta pielikumā iekļauj šādus dokumentārus pierādījumus:
a) projektu sarakstu, kurā norādīts galasaņēmēja nosaukums un reģistrācijas numurs, projekta nosaukums un īss apraksts un granta summa;
b) to grantu lēmumu kopijas, ar kuriem tiek apstiprināti projekti un finansējuma piešķiršana un nodrošināta atbilstība Tehniskajiem norādījumiem par principa “nenodarīt būtisku kaitējumu” piemērošanu (2021/C58/01), kā noteikts Padomes Īstenošanas lēmuma pielikumā, un prasībai piešķirt grantus par summu, kas nepārsniedz 1 000 000 EUR.
ETS iekārtu gadījumā šis dokuments satur šādu informāciju:
1) iekārtas ID / lidaparātu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t>
  </si>
  <si>
    <t>Atbilstoši CFLA sniegtajai informācijai, līdz 30.06.2025. ar līguma grozījumiem ir apstiprināti 63 pētniecības projekti. Ņemot vērā, ka rādītājs tiek uzskaitīts projektu līmenī, aktuālā rādītāja vērtība tiks uzrādīta, kad tiks iesniegti un apstiprināti visi progresa pārskati.</t>
  </si>
  <si>
    <t>49</t>
  </si>
  <si>
    <t>LV-C[C2]-I[2-2-1-3-i-]-T[49]</t>
  </si>
  <si>
    <t>Privātais finansējums, par ko uzņemtas saistības</t>
  </si>
  <si>
    <t>Privātā finansējuma summa, par ko uzņemtas saistības atbalstītajiem projektiem jaunu produktu un pakalpojumu ieviešanai.</t>
  </si>
  <si>
    <t>Kopsavilkuma dokuments, kurā pienācīgi pamatots, kā tika apmierinoši sasniegts mērķis (tostarp visi būtiskie elementi), kopā ar atbilstošām saitēm uz pamatojošajiem pierādījumiem.
Šā dokumenta pielikumā iekļauj to līgumu sarakstu, kurus parakstījis atbalsta sniedzējs un saņēmējs pēc grantu lēmumiem, norādot privāto finansējumu projektā.</t>
  </si>
  <si>
    <t>Atbilstoši CFLA sniegtajai informācijai, līdz 30.06.2025. ar līguma grozījumiem ir apstiprināti 63 pētniecības projekti, kuros piesaistītais privātā līdzfinansējuma apmērs ir 11 198 390,96 EUR. Ņemot vērā, ka rādītājs tiek uzskaitīts projektu līmenī, aktuālā rādītāja vērtība tiks uzrādīta, kad tiks iesniegti un apstiprināti visi progresa pārskati.</t>
  </si>
  <si>
    <t>51</t>
  </si>
  <si>
    <t>LV-C[C2]-I[2-2-1-4-i-]-T[51]</t>
  </si>
  <si>
    <t>Aizdevuma līgumu skaits, kas parakstīti starp Altum un ekonomikas dalībniekiem nolūkā atbalstīt digitālās pārveides projektus.
Atlases kritēriji nodrošina, ka atlasītie projekti atbilst Tehniskajiem norādījumiem par principa “nenodarīt būtisku kaitējumu” piemērošanu (2021/C5 8/01), izmantojot izslēgšanas sarakstu un prasību nodrošināt atbilstību attiecīgajiem ES un valsts tiesību aktiem vides jomā.</t>
  </si>
  <si>
    <t>52</t>
  </si>
  <si>
    <t>LV-C[C2]-I[2-2-1-4-i-]-T[52]</t>
  </si>
  <si>
    <t>Privātā finansējuma summa, par ko uzņemtas saistības attiecībā uz atbalstītajiem projektiem ekonomikas dalībnieku digitālajai pārveidei.</t>
  </si>
  <si>
    <t>Kopsavilkuma dokuments, kurā pienācīgi pamatots, kā tika apmierinoši sasniegts mērķis (tostarp visi būtiskie elementi), kopā ar atbilstošām saitēm uz pamatojošajiem pierādījumiem.
Šā dokumenta pielikumā iekļauj to aizdevuma līgumu sarakstu, kuri noslēgti starp “Altum” un saņēmējiem, norādot privāto finansējumu projektā.</t>
  </si>
  <si>
    <t>54</t>
  </si>
  <si>
    <t>LV-C[C2]-I[2-2-1-5-i-]-T[54]</t>
  </si>
  <si>
    <t>Rādītāju uzskata par izpildītu, ja ir noslēgts līgums starp operatoru un CFLA par dotācijas saņemšanu projekta (tehnoloģisko risinājumu izstrādei, digitālo prasmju vai biznesa modeļu uzlabošanai mediju sektorā) izpildei.</t>
  </si>
  <si>
    <t>Kopsavilkuma dokuments, kurā pienācīgi pamatots, kā tika apmierinoši sasniegts mērķis (tostarp visi būtiskie elementi), kopā ar atbilstošām saitēm uz pamatojošajiem pierādījumiem.Šā dokumenta pielikumā iekļauj šādus dokumentārus pierādījumus:a) noslēgto līgumu sarakstu un aprakstu;b) to līgumu sarakstu, kas noslēgti starp saņēmēju un iestādi, kas atbild par projekta īstenošanu.</t>
  </si>
  <si>
    <t>59</t>
  </si>
  <si>
    <t>LV-C[C2]-R[2-3-1-r-]-T[59]</t>
  </si>
  <si>
    <t>Prasmju fondu izmēģinājuma projekti</t>
  </si>
  <si>
    <t>Ir īstenoti trīs izmēģinājuma projekti par prasmju fondu īstenošanu. Izmēģinājuma projekta mērķis ir novērtēt šādas pieejas ieviešanas iespējas Latvijas kontekstā, tostarp izmēģinot tādus aspektus kā: a) valsts un privāto līdzieguldījumu proporcionalitāti un dinamiku laika gaitā, b) sadarbības modeli starp uzņēmumiem un darba ņēmēju organizācijām, lai sagatavotu kopīgu mācību vajadzību redzējumu, tostarp “nākotnes prasmēm” nozarē un saistītajās nozarēs, c) mācību un citu nepieciešamo pasākumu cilvēkkapitāla attīstībai nozarē īstenošanas plānu, kas ietver jaunu darbinieku sagatavošanu nozares attīstībai t.sk. pārkvalificējot citās nozarēs nodarbinātos un esošo darbinieku prasmju pilnveidi.</t>
  </si>
  <si>
    <t>Kopsavilkuma dokuments, kurā pienācīgi pamatots, kā tika apmierinoši sasniegts mēŗkis (tostarp visi būtiskie elementi), kopā ar atbilstošām saitēm uz pamatojošajiem pierādījumiem.Šā dokumenta pielikumā iekļauj šādus dokumentārus pierādījumus:a) ziņojumu par izmēģinājuma projektu rezultātiem un norādi par turpmākajiem pasākumiem;b) prasmju fondiem veltītu trīs izmēģinājuma projektu īstenošanai nepieciešamo līgumu kopijas;c) apliecinājumu par trīs izmēģinājuma projektu pabeigšanu.</t>
  </si>
  <si>
    <t>61</t>
  </si>
  <si>
    <t>LV-C[C2]-R[2-3-1-r-]-T[61]</t>
  </si>
  <si>
    <t>Individuālo mācību kontu pieejas izmēģinājuma projekts</t>
  </si>
  <si>
    <t>Pabeigts viens izmēģinājuma projekts, lai novērtētu tāda individuālā mācību konta risinājuma izveidi, kas būtu vispiemērotākais Latvijas situācijai. Paredzams, ka izmēģinājuma projektā tiks iesaistītas 3500 personas, kas veido individuālos mācību kontus, pārvalda šos individuālos mācību kontus un glabā datus par līdzdalību un rezultātu radītājiem projekta laikā.</t>
  </si>
  <si>
    <t>Kopsavilkuma dokuments, kurā pienācīgi pamatots, kā tika apmierinoši sasniegts mērķis (tostarp visi būtiskie elementi), kopā ar atbilstošām saitēm uz pamatojošajiem pierādījumiem.Šā dokumenta pielikumā iekļauj šādus dokumentārus pierādījumus:a) ziņojumu par izmēģinājuma projekta rezultātiem, tostarp par to, cik personām ir individuālie mācību konti, un norādi par turpmākajiem pasākumiem;b) projekta īstenošanai nepieciešamā līguma kopiju..</t>
  </si>
  <si>
    <t>Augsta līmeņa digitālo prasmju apguves nodrošināšana</t>
  </si>
  <si>
    <t>62</t>
  </si>
  <si>
    <t>LV-C[C2]-I[2-3-1-1-i-]-T[62]</t>
  </si>
  <si>
    <t>To speciālistu (uzņēmējdarbības, akadēmiskā un valsts sektora) un studentu skaits, kam ir padziļinātas digitālās prasmes kvantu tehnoloģiju, augstas veiktspējas datošanas un valodu tehnoloģiju jomā</t>
  </si>
  <si>
    <t>To uzņēmējdarbības speciālistu, akadēmisko un pētniecības speciālistu, kā arī valsts sektora profesionāļu, augstākās izglītības studentu un citu ieinteresēto personu skaits, kas saņēmuši atbalstu padziļinātu digitālo prasmju mācību moduļu apmeklēšanai kvantu tehnoloģiju, augstas veiktspējas datošanas un valodu tehnoloģiju jomā.Plānots izstrādāt aptuveni 20 studiju moduļus, lai tos iekļautu bakalaura, maģistra, doktorantūras programmās visās tematiskajās izglītības grupās, kā arī pieaugušo izglītības programmās uzņēmumos nodarbinātiem speciālistiem un citām ieinteresētajām personām ar atbilstošu zināšanu bāzi. Studiju moduļu saturs ietver zināšanas, kas līdz šim uzkrātas augstas veiktspējas datošanas, kvantu tehnoloģiju un valodu tehnoloģiju jomā, kā arī ANM ietvaros veikto pētījumu rezultātus.</t>
  </si>
  <si>
    <t>Kopsavilkuma dokuments, kurā pienācīgi pamatots, kā tika apmierinoši sasniegts mērķis (tostarp visi būtiskie elementi), kopā ar atbilstošām saitēm uz pamatojošajiem pierādījumiem.Šā dokumenta pielikumā iekļauj šādus dokumentārus pierādījumus:a) īsu aprakstu par katru no 20 studiju moduļiem;b) izdoto sertifikātu sarakstu un ziņojumus no augstākās izglītības iestādes studiju informācijas sistēmas par mācību moduļu pabeigšanu.</t>
  </si>
  <si>
    <t>Kopsavilkuma dokuments, kurā pienācīgi pamatots, kā tika apmierinoši sasniegts mērķis (tostarp visi būtiskie elementi), kopā ar atbilstošām saitēm uz pamatojošajiem pierādījumiem.Šā dokumenta pielikumā iekļauj projektu īstenotāju parakstītus ziņojumus, kuros iekļauts to uzņēmumu saraksts, kuros nodrošināta digitālo pamatprasmju apguve, un norādīti mācību temati.Ziņojumos arī norāda atlases kritērijus, kas izmantoti, lai nodrošinātu atbilstību Tehniskajiem norādījumiem par principa “nenodarīt būtisku kaitējumu” piemērošanu (2021/C58/01), kā noteikts Padomes Īstenošanas lēmuma pielikumā.</t>
  </si>
  <si>
    <t>64</t>
  </si>
  <si>
    <t>LV-C[C2]-I[2-3-1-2-i-]-T[64]</t>
  </si>
  <si>
    <t>Kopsavilkuma dokuments, kurā pienācīgi pamatots, kā tika apmierinoši sasniegts mēŗkis (tostarp visi būtiskie elementi), kopā ar atbilstošām saitēm uz pamatojošajiem pierādījumiem. Šā dokumenta pielikumā iekļauj projektu īstenotāju parakstītus ziņojumus, kuros iekļauts to uzņēmumu saraksts, kuros nodrošināta digitālo pamatprasmju apguve, un norādīti mācību temati. Ziņojumos arī norāda atlases kritērijus, kas izmantoti, lai nodrošinātu atbilstību Tehniskajiem norādījumiem par principa “nenodarīt būtisku kaitējumu” piemērošanu (2021/C58/01), kā noteikts Padomes Īstenošanas lēmuma pielikumā.</t>
  </si>
  <si>
    <t>2.3.1.4.i. investīcijas "Individuālo mācību kontu pieejas attīstība" un 2.3.1.3.i. investīcijas "Pašvadītas IKT speciālistu mācību pieejas attīstība".</t>
  </si>
  <si>
    <t>65</t>
  </si>
  <si>
    <t>LV-C[C2]-I[2-3-1-3-i-]-T[65]</t>
  </si>
  <si>
    <t>To IKT speciālistu skaits, kas apmācīti, izmantojot neformālas izglītības pieeju</t>
  </si>
  <si>
    <t>Speciālisti, kuri ir iesaistīti pašvadītās IKT speciālistu mācībās un kuri ir pabeiguši vismaz vienu mācību posmu.</t>
  </si>
  <si>
    <t>Kopsavilkuma dokuments, kurā pienācīgi pamatots, kā tika apmierinoši sasniegts mēŗkis (tostarp visi būtiskie elementi), kopā ar atbilstošām saitēm uz pamatojošajiem pierādījumiem.Šā dokumenta pielikumā iekļauj to sertifikātu sarakstu, kas izdoti par mācību pabeigšanu.</t>
  </si>
  <si>
    <t>67</t>
  </si>
  <si>
    <t>LV-C[C2]-I[2-3-1-4-i-]-T[67]</t>
  </si>
  <si>
    <t>Kopsavilkuma dokuments, kurā pienācīgi pamatots, kā tika apmierinoši sasniegts mērķis (tostarp visi būtiskie elementi), kopā ar atbilstošām saitēm uz pamatojošajiem pierādījumiem. Šā dokumenta pielikumā iekļauj to sertifikātu sarakstu, kas izdoti par mācību pabeigšanu.</t>
  </si>
  <si>
    <t>2.3.2.r</t>
  </si>
  <si>
    <t>Digitālās prasmes sabiedrības un pārvaldes digitālajai transformācijai</t>
  </si>
  <si>
    <t>68</t>
  </si>
  <si>
    <t>LV-C[C2]-R[2-3-2-r-]-T[68]</t>
  </si>
  <si>
    <t>Digitālo prasmju pilnveide 16–74 g. v. cilvēkiem: iedzīvotāji, kam ir vismaz digitālās pamatprasmes</t>
  </si>
  <si>
    <t>To Latvijas iedzīvotāju īpatsvars, kam ir vismaz digitālās pamatprasmes. Mērķa sasniegšana ir tieši saistīta ar plānotajiem reformu pasākumiem, kas ietver gan digitālo prasmju līmeņu struktūras stiprināšanu, t. i., iespēju tos novērtēt, pamatojoties uz vienotu pieeju, gan atbilstošu mācību pasākumu izstrādi to uzlabošanai, kā arī novērtēt šo mācību pasākumu sasniegtos rezultātus un to atbilstību izvirzītajiem mērķiem.</t>
  </si>
  <si>
    <t>Kopsavilkuma dokuments, kurā pienācīgi pamatots, kā tika apmierinoši sasniegts mērķis (tostarp visi būtiskie elementi), kopā ar atbilstošām saitēm uz pamatojošajiem pierādījumiem.
Kad tiek iesniegts maksājuma pieprasījums par šo mērķi, jaunākajam pieejamajam DESI indeksam ir jāatspoguļo iecerētais uzlabojums.</t>
  </si>
  <si>
    <t>Kopsavilkuma dokuments, kurā pienācīgi pamatots, kā tika apmierinoši sasniegts mērķis (tostarp visi būtiskie elementi), kopā ar atbilstošām saitēm uz pamatojošajiem pierādījumiem.
Šā dokumenta pielikumā iekļauj šādus dokumentārus pierādījumus:
ziņojumu par organizētu pasākumu un kursu īstenošanu un rezultātiem, anonimizētu to personu sarakstu ar unikālajiem identifikatoriem, kuras piedalījušās digitālās pašapkalpošanās prasmju mācībās.</t>
  </si>
  <si>
    <t>72</t>
  </si>
  <si>
    <t>LV-C[C2]-I[2-3-2-1-i-]-T[72]</t>
  </si>
  <si>
    <t>To cilvēku skaits, kuri ir piedalījušies mācībās vai tehnoloģiskās inovācijas darbībās digitālajā darbā ar jaunatni</t>
  </si>
  <si>
    <t>Investīcijas rezultātā ir izstrādāta un īstenota digitālo pašapkalpošanās prasmju apguves pieeja (e-mācību kurss) un tehnoloģiju radošuma pamatnostādnes jaunatnes tehnoloģiju un inovācijas spēju attīstībai digitālajā darbā ar jaunatni, un vismaz 40 000 cilvēku ir piedalījušies apmācībā, lai uzlabotu digitālās pašapkalpošanās prasmes (no tiem pašmācības līmenī to ir apguvuši vismaz 5 000); un vismaz 10 000 cilvēku ir piedalījušies tehnoloģiskās inovācijas darbībās digitālajā darbā ar jaunatni.</t>
  </si>
  <si>
    <t>Kopsavilkuma dokuments, kurā pienācīgi pamatots, kā tika apmierinoši sasniegts mērķis (tostarp visi būtiskie elementi), kopā ar atbilstošām saitēm uz pamatojošajiem pierādījumiem.Šā dokumenta pielikumā iekļauj šādus dokumentārus pierādījumus: a) e-mācību kursa apraksta kopiju; b) Kopīgās tehnoloģiju jaunrades pamatnostādnes jauniešu tehnoloģiju un inovācijas kapacitātes attīstībai; c) to personu anonimizētu sarakstu ar unikālajiem identifikatoriem, kas ir piedalījušās digitālo pašapkalpošanās prasmju mācībās un tehnoloģiskās inovācijas pasākumos digitālajā darbā ar jaunatni.</t>
  </si>
  <si>
    <t>73</t>
  </si>
  <si>
    <t>LV-C[C2]-I[2-3-2-1-i-]-T[73]</t>
  </si>
  <si>
    <t>To pašvaldību skaits, kam ir jauniešiem paredzētas digitālo prasmju pilnveides programmas</t>
  </si>
  <si>
    <t>Investīciju rezultātā 42 pašvaldības ir izstrādājušas un pilnīgi īstenojušas pasākumu programmas, lai nodrošinātu digitālo prasmju apguvi un lietošanu darbā ar jauniešiem, digitālās vides izveidi darbam ar jauniešiem un jauniešu līdzdalības veicināšanu vietējo pašvaldību procesos.</t>
  </si>
  <si>
    <t>Kopsavilkuma dokuments, kurā pienācīgi pamatots, kā tika apmierinoši sasniegts mēŗkis (tostarp visi būtiskie elementi), kopā ar atbilstošām saitēm uz pamatojošajiem pierādījumiem.Šā dokumenta pielikumā iekļauj šādus dokumentārus pierādījumus:a) pašvaldību digitālo prasmju pilnveides programmu kopijas;b) pašvaldību ziņojumus par programmu īstenošanu.</t>
  </si>
  <si>
    <t>Kopsavilkuma dokuments, kurā pienācīgi pamatots, kā tika apmierinoši sasniegts mērķis (tostarp visi būtiskie elementi), kopā ar atbilstošām saitēm uz pamatojošajiem pierādījumiem.
Šā dokumenta pielikumā iekļauj šādus dokumentārus pierādījumus:
a) nodrošināto mācību sarakstu;
b) to sertifikātu sarakstu ar unikālajiem identifikatoriem, kas izdoti par personu klātienes vai tiešsaistes mācību pabeigšanu digitālo prasmju satvara jomās.</t>
  </si>
  <si>
    <t>76</t>
  </si>
  <si>
    <t>LV-C[C2]-I[2-3-2-2-i-]-T[76]</t>
  </si>
  <si>
    <t>Publiskās pārvaldes darbinieku pabeigto mācību skaits digitālo prasmju satvara jomās</t>
  </si>
  <si>
    <t>Publiskās pārvaldes nodarbināto pabeigto klātienes un tiešsaistes apmācību skaits digitālo prasmju ietvara jomās:
1) digitalizācijas vadība un attīstība; 2) digitālā satura veidošana; 
3) kiberdrošība;
4)	komunikācija un sadarbība;
5)	informācija un datu pratība:
6)	caurviju prasmes.</t>
  </si>
  <si>
    <t>Kopsavilkuma dokuments, kurā pienācīgi pamatots, kā tika apmierinoši sasniegts mērķis (tostarp visi būtiskie elementi), kopā ar atbilstošām saitēm uz pamatojošajiem pierādījumiem.
Šā dokumenta pielikumā iekļauj šādus dokumentārus pierādījumus:
a) organizēto mācību programmu sarakstu;
b) to sertifikātu sarakstu ar unikālajiem identifikatoriem, kas izdoti par personu klātienes vai tiešsaistes mācību pabeigšanu digitālo prasmju satvara jomās.</t>
  </si>
  <si>
    <t>Platjoslas jeb ļoti augstas veiktspējas tīklu “pēdējās jūdzes” infrastruktūras attīstībā</t>
  </si>
  <si>
    <t>83</t>
  </si>
  <si>
    <t>LV-C[C2]-I[2-4-1-2-i-]-T[83]</t>
  </si>
  <si>
    <t>Mājsaimniecību, uzņēmumu, skolu, slimnīcu un citu publisku ēku skaits, kurām ir piekļuve ļoti augstas veiktspējas platjoslas tīkliem.</t>
  </si>
  <si>
    <t>Rādītājs ir to mājsaimniecību, uzņēmumu, skolu, slimnīcu un citu sabiedrisko ēku skaits, kam ir pieejams ļoti augstas veiktspējas platjoslas tīkls ar vismaz 100 Mbps datu pārraides ātrumu.</t>
  </si>
  <si>
    <t>Kopsavilkuma dokuments, kurā pienācīgi pamatots, kā tika apmierinoši sasniegts mērķis (tostarp visi elementi), kopā ar atbilstošām saitēm uz pamatojošajiem pierādījumiem. Šā dokumenta pielikumā iekļauj šādus dokumentārus pierādījumus: a) ziņojumus, kurus iesniedzis projekta īstenotājs (pamatojoties uz informāciju no elektronisko sakaru operatoriem) un apstiprinājusi līgumslēdzēja iestāde un kuros norādīts mērķa aprakstā noteiktais saņēmēju skaits; b) investīciju kartējumu, kurā norādīta to mājsaimniecību, uzņēmumu, skolu un citu sabiedrisko ēku atrašanās vieta, kam ir jauna platjoslas pieeja ļoti augstas veiktspējas platjoslas tīklam ar vismaz 100 Mbps datu pārraides ātrumu.</t>
  </si>
  <si>
    <t>Pamatojoties uz plānošanas reģionu sākotnējo kapacitātes vajadzību apzināšanu pašvaldību speciālistiem un publisko pakalpojumu sniedzējiem, reģionos tika veikti kapacitāti stiprinoši pasākumi, kopumā apmācot 1057 pašvaldību speciālistus vai publisko pakalpojumu sniedzējus. Kapacitātes celšanas pasākumi uzlaboja pašvaldību speciālistu zināšanas un prasmes, kas sekmēs publisko pakalpojumu kvalitātes un efektivitātes paaugstināšanos.</t>
  </si>
  <si>
    <t>92</t>
  </si>
  <si>
    <t>LV-C[C3]-I[3-1-1-2-i-]-T[92]</t>
  </si>
  <si>
    <t>Apmācīto pašvaldību darbinieku skaits, uzlabojot viņu zināšanas vai kvalifikāciju, sniegts metodoloģiskais atbalsts darbam pašvaldībās pēc administratīvi teritoriālās reformas.
Apmācības un citi spēju veidošanas pasākumi ir veikti, pamatojoties uz pakalpojumu un pašvaldību kapacitātes novērtējumu.</t>
  </si>
  <si>
    <t>Kopsavilkuma dokuments, kurā pienācīgi pamatots, kā apmierinoši tika sasniegts mērķis (tostarp visi būtiskie elementi), kopā ar atbilstošām saitēm uz pamatojošajiem pierādījumiem.
Šā dokumenta pielikumā iekļauj šādus dokumentārus pierādījumus:
a) anonimizētu sarakstu ar vietējo pašvaldību darbiniekiem, kas pabeiguši vismaz vienu mācību programmu (papildus tiem, kas norādīti saskaņā ar 91. mērķi), tostarp ar pašvaldību darbinieku, kas iekļauti mācību pasākumos, identifikācijas numuru un atsaucēm uz izsniegtajiem sertifikātiem vai citiem dokumentiem, kas apliecina mācību pasākuma pabeigšanu, nodrošinot, ka mācību apraksts ļauj pārbaudīt atbilstību mērķa aprakstam;
b) mācības ir sniegtas 1300 pašvaldību darbiniekiem, sniedzot datus par viņu piekrišanu un aprakstu, kā / kādā apmērā ir uzlabojusies pašvaldības darbinieku darbības efektivitāte, pamatojoties uz pašvaldības speciālistu apsekojumu, ko veic Latvija;
c) ziņojumu par metodoloģisko atbalstu, kas sniegts darbam pašvaldībās pēc administratīvi teritoriālās reformas.</t>
  </si>
  <si>
    <t>Kopsavilkuma dokuments, kurā pienācīgi pamatots, kā tika apmierinoši sasniegts mērķis (tostarp visi būtiskie elementi), kopā ar atbilstošām saitēm uz pamatojošajiem pierādījumiem. Šā dokumenta pielikumā iekļauj šādus dokumentārus pierādījumus:
a) apliecinājumu par inženierbūves vai ēkas gatavību ekspluatācijai kopijas (latviešu valodā Latvijā Būvniecības informācijas sistēmā (BIS)): “Apliecinājums par inženierbūves gatavību ekspluatācijai” vai “Apliecinājums par ēkas vai tās daļas gatavību ekspluatācijai”, kuru parakstījusi līgumslēdzēja iestāde (projekta virzītājs, būvniecības ierosinātājs), būvuzņēmējs, atbildīgais būvdarbu 
vadītājs, būvuzraugs (ja tika veikta būvuzraudzība) un autoruzraugs (ja tika veikta autoruzraudzība) un kurā uzrādīti paveiktie darbi un vismaz četru 
valsts industriālo parku/teritoriju faktiskās pabeigšanas datums;
b) intervences pasākuma nosaukumu, atrašanās vietu, īsu aprakstu saskaņā ar Padomes Īstenošanas lēmuma pielikumu;
c) uzņēmumu/subjektu saraksts (industriālo parku operatori vai privātie investori), kas jau piesaistīti vismaz četros nacionālos industriālajos parkos/teritorijās) izrakstu no pabeigtā projekta specifikāciju attiecīgajām daļām, 
kas apliecina atbilstību Padomes Īstenošanas lēmumā sniegtajam mērķa un investīciju aprakstam (piemēram, nepieciešamo rūpniecisko savienojumu izveide un ar tiem saistītās jaudas palielināšana (t. sk. apkure, ūdensapgāde un 
kanalizācija, elektrība), piekļuves ceļu atjaunošana vai ierīkošana netālu no industriālajiem rajoniem, kā arī komerciāliem nolūkiem paredzēto ēku un ar tām saistītās infrastruktūras attīstīšana).</t>
  </si>
  <si>
    <t>97</t>
  </si>
  <si>
    <t>LV-C[C3]-I[3-1-1-3-i-]-T[97]</t>
  </si>
  <si>
    <t>Jaunu darba vietu radīšana industriālajos parkos ar vidējo algu, kas pārsniedz vidējo algu attiecīgajā tautsaimniecības nozarē</t>
  </si>
  <si>
    <t>Iesniegts to darbavietu saraksts, ko radījuši parku apsaimniekotāji vai privātie investori, un algas, kas apliecina tādu jaunu darbavietu izveidi, kuru algas pārsniedz vidējās algas attiecīgajā tautsaimniecības nozarē.</t>
  </si>
  <si>
    <t>Kopsavilkuma dokuments, kurā pienācīgi pamatots, kā tika apmierinoši sasniegts mērķis (tostarp visi būtiskie elementi), kopā ar atbilstošām saitēm uz pamatojošajiem pierādījumiem. Šā dokumenta pielikumā iekļauj vienotu sarakstu, kurā norāda:
a) industriālo parku operatora vai privātā investora publicētos paziņojumus par vakancēm potenciālajiem pretendentiem (tostarp amata aprakstus un algu vai algu diapazonu, kas pārsniedz vidējās algas līmeni attiecīgajā tautsaimniecības 
nozarē);
b) atsauces uz parakstītajiem līgumiem ar unikālu identifikatoru, kā arī amata nosaukumu, algu, datumu, kad noslēgts līgums ar darba ņēmēju.</t>
  </si>
  <si>
    <t>102</t>
  </si>
  <si>
    <t>LV-C[C3]-I[3-1-1-4-i-]-T[102]</t>
  </si>
  <si>
    <t>Valsts attīstības iestāde “Altum” ir apstiprinājusi finansējumu vismaz 467 dzīvokļu projektiem.Apstiprināto projektu ietvaros nodrošina mājokli par zemu īres maksu (orientējoši 4,40 EUR/m²). Apstiprinātie projekti atbilst augstām kvalitātes prasībām: 1) ēkām ir gandrīz nulles enerģijas patēriņš, 2) ekspluatācijas uzsākšanas brīdī tiek veiktas atbilstīgas kvalitātes pārbaudes (akustiskie mērījumi, ēku gaisa caurlaidības tests).</t>
  </si>
  <si>
    <t>Kopsavilkuma dokuments, kurā pienācīgi pamatots, kā apmierinoši tika sasniegts mērķis (tostarp visi būtiskie elementi), kopā ar atbilstošām saitēm uz pamatojošajiem pierādījumiem.
Šā dokumenta pielikumā iekļauj apstiprināto projektu sarakstu papildus tiem, kas norādīti 101. mērķī, un katram no projektiem:
a) īsu darbības aprakstu, kas apliecina atbilstību Padomes Īstenošanas lēmumā sniegtajam mērķa un investīciju aprakstam,
b) informāciju par energoefektivitātes prasībām un īres maksas līmeni, kas apstiprina, ka ir sasniegti visi attiecīgie atskaites punkta elementi.</t>
  </si>
  <si>
    <t>103</t>
  </si>
  <si>
    <t>LV-C[C3]-I[3-1-1-4-i-]-T[103]</t>
  </si>
  <si>
    <t>Uzcelto dzīvokļu skaits</t>
  </si>
  <si>
    <t>Pabeigti projekti ar 300 dzīvokļiem, kas uzbūvēti un nodoti atbilstīgi šādām specifikācijām: 1) ēkām ir gandrīz nulles enerģijas patēriņš, 2) ekspluatācijas uzsākšanas brīdī tiek veiktas atbilstīgas kvalitātes pārbaudes (akustiskie mērījumi, ēku gaisa caurlaidības tests).</t>
  </si>
  <si>
    <t>Kopsavilkuma dokuments, kurā pienācīgi pamatots, kā apmierinoši tika sasniegts mērķis (tostarp visi būtiskie elementi), kopā ar atbilstošām saitēm uz pamatojošajiem pierādījumiem.Šā dokumenta pielikumā iekļauj uzbūvēto dzīvokļu sarakstu, tostarp:-                atsauces uz apliecinājumiem par katras ēkas nodošanu ekspluatācijā;-                oficiālas atsauces uz individuāliem energoefektivitātes sertifikātiem katrai ēkai, kas apliecina atbilstību Padomes Īstenošanas lēmuma pielikumā norādītajiem nosacījumiem;-                oficiālas atsauces uz kvalitātes testiem.</t>
  </si>
  <si>
    <t>Projekti ir īstenošanā, neviena māja vēl nav nodota ekspluatācijā.</t>
  </si>
  <si>
    <t>The projects are under implementation; no buildings have been commissioned yet.</t>
  </si>
  <si>
    <t>3.1.1.5.i</t>
  </si>
  <si>
    <t>Izglītības iestāžu infrastruktūras pilnveide un aprīkošana</t>
  </si>
  <si>
    <t>106</t>
  </si>
  <si>
    <t>LV-C[C3]-I[3-1-1-5-i-]-T[106]</t>
  </si>
  <si>
    <t>Infrastruktūras uzlabošana 21 vispārējās izglītības iestādēs, ko vietējās pašvaldības izveidojušas saskaņā ar specifikācijām: var paredzēt investīcijas izglītības iestāžu fiziskās vides uzlabošanai – klašu telpām, kas atbilst higiēnas prasībām, inženiertīklu (tostarp ventilācijas sistēmu) rekonstrukcijai, pietiekama un energoefektīva apgaismojuma nodrošināšanai, kā arī citiem ergonomiskiem un mūsdienīgiem izglītības vides risinājumiem. Šīs investīcijas skolu infrastruktūrā saskaņā ar ANM var izmantot arī informācijas tehnoloģiju un zinātnes, tehnoloģiju, inženierzinātņu un matemātikas iekārtu iegādei, jaunu, uzlabotu mācību programmu īstenošanai un attālinātu un tiešsaistes mācību īstenošanai.</t>
  </si>
  <si>
    <t>Kopsavilkuma dokuments, kurā pienācīgi pamatots, kā apmierinoši tika sasniegts mērķis (tostarp visi būtiskie elementi), kopā ar atbilstošām saitēm uz pamatojošajiem pierādījumiem.
Šā dokumenta pielikumā iekļauj šādus dokumentārus pierādījumus:
a) uzlaboto izglītības iestāžu sarakstu;
b) katras infrastruktūras īsu aprakstu saskaņā ar Padomes Īstenošanas lēmuma pielikumu;
c) izrakstu no attiecīgajām projekta daļām, tostarp par infrastruktūras pilnveidi un iekārtu iepirkumiem, kas apliecina atbilstību Padomes Īstenošanas lēmumā sniegtajam mērķa un investīciju aprakstam;
d) uzlabotās infrastruktūras pabeigšanas apstiprinājumu, kas satur vismaz vienu no šādiem dokumentiem (kopijas): 1) būvlaukuma nodošanas un pieņemšanas akts; 2) iesniegums būvvaldei vai būvniecības informācijas sistēmā par ēkas gatavību nodošanai ekspluatācijā saskaņā ar būvniecības normatīvajiem aktiem; 3) akts par ēkas pieņemšanu ekspluatācijā.</t>
  </si>
  <si>
    <t>Publisko pakalpojumu un nodarbinātības pieejamības veicināšanas pasākumi personām ar invaliditāti un cilvēkiem ar funkcionāliem traucējumiem</t>
  </si>
  <si>
    <t>114</t>
  </si>
  <si>
    <t>LV-C[C3]-I[3-1-2-1-i-]-T[114]</t>
  </si>
  <si>
    <t>Būvniecības pabeigšana, lai nodrošinātu piekļuvi publiskām telpām valsts un pašvaldību ēkās</t>
  </si>
  <si>
    <t>63 valsts un pašvaldību ēkās, kurās sniedz labklājības nozares valsts pakalpojumus un sociālo pakalpojumu sniedzēju reģistrā reģistrētus valsts un pašvaldību institūciju publiskos pakalpojumus, tostarp personām ar invaliditāti, pabeigti būvdarbi un parakstīts nodošanas – pieņemšanas akts. Pasākumi ietver minimālā piekļūstamības standarta ieviešanu: piekļuvi telpām un informācijai personām ar kustību traucējumiem (tas var ietvert dažādu pielāgojumu izveidi vai uzstādīšanu, piemēram, vizuālās informācijas uzlabojumus, evakuācijas sistēmu pielāgošanu un nodrošināšanu personām ar invaliditāti, rampas, pamatnes, lifti, viegli atveramas vai automātiskas durvis utt.).</t>
  </si>
  <si>
    <t>Ēkas</t>
  </si>
  <si>
    <t>Kopsavilkuma dokuments, kurā pienācīgi pamatots, kā tika apmierinoši sasniegts mērķis (tostarp visi būtiskie elementi), kopā ar atbilstošām saitēm uz pamatojošajiem pierādījumiem.
Šā dokumenta pielikumā iekļauj šādus dokumentārus pierādījumus:
a) apliecinājumus par darbu pabeigšanu un pabeigto ēku nodošanu ekspluatācijā (kopijas);
b) pabeigto ēku sarakstu, norādot ar minimālo piekļūstamības standartu īstenošanu saistītā intervences pasākuma nosaukumu, vietu un īsu aprakstu saskaņā ar Padomes Īstenošanas lēmuma pielikumā sniegto atskaites punkta un investīciju aprakstu.</t>
  </si>
  <si>
    <t>117</t>
  </si>
  <si>
    <t>LV-C[C3]-I[3-1-2-1-i-]-T[117]</t>
  </si>
  <si>
    <t>Nodrošināta pieejamība mājokļa videi personām ar invaliditāti</t>
  </si>
  <si>
    <t>Pabeigta mājas vides pielāgošana (piemēram, uzbrauktuvju un pacēlāju ierīkošana, aprīkojuma nodrošināšana, pielāgojuma elementu nodrošināšana, koplietošanas telpu pielāgošana) 259 personām ar smagu vai ļoti smagu invaliditāti un bērniem ar invaliditāti.</t>
  </si>
  <si>
    <t>Kopsavilkuma dokuments, kurā pienācīgi pamatots, kā tika apmierinoši sasniegts mērķis (tostarp visi būtiskie elementi), kopā ar atbilstošām saitēm uz pamatojošajiem pierādījumiem.
Šā dokumenta pielikumā iekļauj sarakstu ar apliecinājumiem par darbu pabeigšanu un pabeigto mājokļu nodošanu ekspluatācijā un šo apliecinājumu kopijas, kā arī īsu aprakstu par intervences pasākumiem, kā noteikts Padomes Īstenošanas lēmuma pielikumā sniegtajā atskaites punkta un investīciju aprakstā</t>
  </si>
  <si>
    <t>3.1.2.3.i</t>
  </si>
  <si>
    <t>Ilgstošas sociālās aprūpes pakalpojuma noturība un nepārtrauktība</t>
  </si>
  <si>
    <t>123</t>
  </si>
  <si>
    <t>LV-C[C3]-I[3-1-2-3-i-]-T[123]</t>
  </si>
  <si>
    <t>Jaunu vietu nodrošināšana 408 pensijas vecuma personām ģimeniskiem apstākļiem pietuvinātas ilgtermiņa aprūpes pakalpojumu saņemšanai</t>
  </si>
  <si>
    <t>Izveidotas jaunas ģimeniskai videi pietuvinātu ilgstošās aprūpes pakalpojumu sniegšanas vietas 408 pensijas vecuma personām (uzceltas 26 ēkas, kurās ir ne vairāk par 16 personām uz ēku).
Šādu ēku būvniecībā nodrošina, ka katrā ēkā ir nodrošināts vismaz iepriekš noteikts materiāltehniskās bāzes minimums, piemēram, ierīces un mēbeles.</t>
  </si>
  <si>
    <t>Vietu skaits</t>
  </si>
  <si>
    <t>Sociālās un profesionālās rehabilitācijas pakalpojumu sinerģiska attīstība personu ar funkcionāliem traucējumiem drošumspējas veicināšanai</t>
  </si>
  <si>
    <t>126</t>
  </si>
  <si>
    <t>LV-C[C3]-I[3-1-2-4-i-]-M[126]</t>
  </si>
  <si>
    <t>Ir izveidots un apstiprināts jauns sociālās un profesionālās rehabilitācijas pakalpojumu standarts, lai veicinātu cilvēku ar funkcionāliem traucējumiem drošumspēju</t>
  </si>
  <si>
    <t>Sociālās integrācijas valsts aģentūras konsultatīvā padome ir saskaņojusi un Sociālās integrācijas valsts aģentūra ir apstiprinājusi jaunu pakalpojuma standartu sociālās un profesionālās rehabilitācijas pakalpojumam, lai veicinātu to cilvēku noturību, kuriem ir funkcionāli traucējumi, tostarp aprobējot pakalpojumu izmēģinājuma projektā un izmantojot projekta materiālo bāzi.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</si>
  <si>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jaunajam profesionālās rehabilitācijas pakalpojumu standartam, kas ietver arī sociālās rehabilitācijas komponenti un ko ir pieņēmusi Sociālās integrācijas valsts aģentūras konsultatīvā padome un apstiprinājusi Sociālās integrācijas valsts aģentūra;
b) kopijas dokumentiem, kas apliecina, ka ir izstrādāta kompetenču pilnveides programma (metodika speciālistu kompetenču pilnveidei darbam ar neformālajiem aprūpētājiem un kompetenču pilnveides mācību programmas (moduļi), kas paredzēti personu ar funkcionāliem traucējumiem neformālajiem aprūpētājiem);
c) Sociālās integrācijas valsts aģentūras konsultatīvās padomes lēmuma protokolu (kopiju), kurā apstiprināti rezultāti par pieņemtajiem pakalpojumu izmēģinājuma projektiem.</t>
  </si>
  <si>
    <t>Ir apstiprināts jauns rehabilitācijas pakalpojumu standarts</t>
  </si>
  <si>
    <t>Turpinās atskaites punkta sasniegšana.
SIVA 08.07.2024. ir uzsākusi SIVA profesionālās rehabilitācijas pakalpojuma standarta aprobāciju izmēģinājumprojektā. 
Vienlaikus SIVA notiek kompetenču attīstības programmas aprobēšana, īstenojot izmēģinājumprojektu neformālo aprūpētāju mācību nodrošināšanai.</t>
  </si>
  <si>
    <t>The achievement of the milestone continues.
On 08.07.2024, SIVA initiated the piloting of the SIVA Professional Rehabilitation Service Standard as part of a pilot project.
At the same time, SIVA is piloting a competence development program aimed at providing training for informal caregivers as part of the trial project.</t>
  </si>
  <si>
    <t>130</t>
  </si>
  <si>
    <t>LV-C[C3]-I[3-1-2-5-i-]-T[130]</t>
  </si>
  <si>
    <t>20 450 bezdarbnieku, darba meklētāju, bezdarba riskam pakļautu personu ar pilnveidotām prasmēm, ko apliecina Nodarbinātības valsts aģentūras klientu uzskaites sistēma</t>
  </si>
  <si>
    <t>Kopsavilkuma dokuments, kurā pienācīgi pamatots, kā apmierinoši tika sasniegts mērķis (tostarp visi būtiskie elementi, jo īpaši saistībā ar prasmju pilnveidi bezdarbniekiem, darba meklētājiem, bezdarba riskam pakļautajām personām, kā to apliecina Nodarbinātības valsts aģentūras klientu uzskaites sistēma), kopā ar atbilstošām saitēm uz pamatojošajiem pierādījumiem.
Šā dokumenta pielikumā iekļauj šādus dokumentārus pierādījumus:
a) sarakstu (anonimizētu) ar dalībniekiem, kas piedalījušies Nodarbinātības valsts aģentūras sniegtajos mācību pasākumos (izdruka no bezdarbnieku reģistrācijas un informācijas sistēmas IS BURVIS). Šajā sarakstā, tai skaitā iekļauj piezīmi par to, vai attiecīgās personas profilēšanā ir izmantots digitālais rīks;
b) īsu aprakstu par to, kādas prasmju pilnveides tēmas ir saņēmuši bezdarbnieki, darba meklētāji un bezdarba riskam pakļautās personas.</t>
  </si>
  <si>
    <t>3.1.2.6.i</t>
  </si>
  <si>
    <t>Tehnisko palīglīdzekļu pieejamības sekmēšana</t>
  </si>
  <si>
    <t>130a</t>
  </si>
  <si>
    <t>LV-C[C3]-I[3-1-2-6-i-]-T[130a]</t>
  </si>
  <si>
    <t>Tehniskie palīglīdzekļi personām ar funkcionāliem traucējumiem</t>
  </si>
  <si>
    <t>Personām ar funkcionāliem traucējumiem izsniegti 10 474 tehniskie palīglīdzekļi</t>
  </si>
  <si>
    <t>Kopsavilkuma dokuments, kurā pienācīgi pamatots, kā tika apmierinoši sasniegts mērķis (tostarp visi būtiskie elementi), ar atbilstošām saitēm uz pamatojošajiem pierādījumiem. Šā kopsavilkuma dokumenta pielikumā iekļauj šādus dokumentārus pierādījumus:
Izrakstu no tehnisko palīglīdzekļu informācijas sistēmas, tostarp informāciju par tehniskajiem palīglīdzekļiem, kas izsniegti personām ar funkcionāliem traucējumiem.</t>
  </si>
  <si>
    <t>109b</t>
  </si>
  <si>
    <t>LV-C[C3]-I[3-1-1-7-i-]-T[109b]</t>
  </si>
  <si>
    <t>Ar galīgajiem saņēmējiem parakstītie juridiskie nolīgumi.</t>
  </si>
  <si>
    <t>Altum ir noslēgusi juridiskus finansēšanas nolīgumus ar galasaņēmējiem par summu, kas nepieciešama, lai izmantotu 100 % no ANM investīcijām mehānismā (ņemot vērā pārvaldības maksas).</t>
  </si>
  <si>
    <t>Kopsavilkuma dokuments, kurā pienācīgi pamatots, kā tika apmierinoši sasniegts mērķis (tostarp būtiskie elementi).
Šā dokumenta pielikumā iekļauj ar galasaņēmējiem noslēgto juridisko finansēšanas līgumu sarakstu, norādot arī to unikālos atsauces numurus un līguma summu.</t>
  </si>
  <si>
    <t>Ir izveidota Latvijas iedzīvotāju genoma reference - ir veikta pilna genoma sekvencēšana 3520 paraugiem, iegūstot nepieciešamo datu apjomu. 2025.gada 29. janvārī Veselības ministrija ir apstiprinājusi genomikas dizaina dokumentāciju, kas apliecina Latvijas iedzīvotāju genoma references izveidi. 2025.gada 11.februārī ir parakstīts Veselības ministrijas ANM plāna uzraudzības komitejas protokols (Nr.1), ar kuru tiek pieņemts lēmums apstiprināt Latvijas iedzīvotāju genoma references izveidi. 
Latvijas iedzīvotāju genoma references izveide sniedz būtisku ieguldījumu veselības aprūpes sistēmas attīstībā. Īstenojot iniciatīvu  “1+ miljons genomu” (1+MG), tiek nodrošināta precīzāka veselības datu savienošana, uzlabota pētniecība, veicināta personalizētas veselības aprūpes attīstība. Tas ļauj efektīvāk prognozēt, novērst un diagnosticēt slimības, kā arī piedāvāt individuāli pielāgotu ārstēšanu un profilakses pasākumus, balstoties uz katra pacienta unikālajām genoma īpašībām.</t>
  </si>
  <si>
    <t>134</t>
  </si>
  <si>
    <t>LV-C[C4]-R[4-1-1-r-]-M[134]</t>
  </si>
  <si>
    <t>Nodrošināta onkoloģijas jomas metodiskā vadība</t>
  </si>
  <si>
    <t>Mērķis ir sasniegts pēc tam, kad Veselības ministrija ir apstiprinājusi dokumentus, kas nodrošina vienotas metodoloģiskās vadības ieviešanu onkoloģijas jomā.</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</si>
  <si>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metodoloģiskajiem dokumentiem onkoloģijas ārstēšanas infrastruktūrai;
b) kopiju plānošanas dokumentam, ar kuru ievieš vienotu metodoloģisko vadību onkoloģijas jomā;
c) kopiju Veselības ministrijas vai tās padotībā esošās struktūras lēmumam, ar kuru apstiprina metodoloģiskos dokumentus.</t>
  </si>
  <si>
    <t>137</t>
  </si>
  <si>
    <t>LV-C[C4]-I[4-1-1-1-i-]-M[137]</t>
  </si>
  <si>
    <t>Tādu tiesību aktu grozījumu stāšanās spēkā, kuru mērķis ir uzlabot sabiedrības veselības politikas plānošanu un īstenošanu tādās jomās kā mikroorganismu rezistence (AMR), vakcinācija un infekcijas slimības</t>
  </si>
  <si>
    <t>Pamatojoties uz pētījumu rezultātiem mikroorganismu rezistences (AMR), vakcinācijas un infekcijas slimību jomā, stājas spēkā grozījumi tiesību aktos, kas saistīti ar sabiedrības veselības politiku, piemēram, ieteikumos slimnīcām, Latvijas Slimību profilakses un kontroles centra darba dokumentos, pamatnostādnēs, tiek uzlabots vakcinācijas process.</t>
  </si>
  <si>
    <t>Kopija tiesību aktiem mikroorganismu rezistences, vakcinācijas un infekcijas slimību jomā un saite uz publikāciju oficiālajā izdevumā, tostarp atsauce uz norādi par stāšanos spēkā, kam pievienots kopsavilkuma dokuments, kurā pienācīgi pamatots, kā tika apmierinoši sasniegts atskaites punkts (tostarp visi būtiskie elementi), kopā ar atbilstošām saitēm uz pamatojošajiem pierādījumiem.
Šajā dokumentā iekļauj skaidrojumu, kā mikroorganismu rezistences (AMR), vakcinācijas un infekcijas slimību jomā veikto pētījumu rezultāti tika ņemti vērā, gatavojot grozījumus.</t>
  </si>
  <si>
    <t>140</t>
  </si>
  <si>
    <t>LV-C[C4]-I[4-1-1-2-i-]-T[140]</t>
  </si>
  <si>
    <t>Slimnīcu skaits ar uzlabotu infrastruktūru</t>
  </si>
  <si>
    <t>Šo mērķi uzskata par sasniegtu, kad attīstības projekti trīs universitāšu un septiņās reģionālajās slimnīcās ir pabeigti saskaņā ar katra projekta tehnisko aprakstu, un to mērķis ir nodrošināt integrētiem veselības aprūpes pakalpojumiem nepieciešamo infrastruktūru, nodrošinot veselības aprūpes iestāžu spēju pielāgoties krīzes situācijām un nodrošinot nepārtrauktus, ilgtspējīgus un kvalitatīvus valsts finansētus veselības aprūpes pakalpojumus.</t>
  </si>
  <si>
    <t>Kopsavilkuma dokuments, kurā pienācīgi pamatots, kā apmierinoši tika sasniegts mērķis (tostarp visi būtiskie elementi), kopā ar atbilstošām saitēm uz pamatojošajiem pierādījumiem.
Šā dokumenta pielikumā iekļauj šādus dokumentārus pierādījumus par katru no šiem 10 projektiem:
a) īsu darbības aprakstu, kas apliecina atbilstību Padomes Īstenošanas lēmuma pielikumā sniegtajam mērķa un investīciju aprakstam;
b) pierādījumus par darbu pabeigšanu un pierādījumus par to, ka ēkas un/vai aprīkojums ir darba kārtībā un atbilst kvalitātes prasībām, piemēram, kopiju projekta virzītāja ziņojumam par projekta pabeigšanu un Centrālās finanšu un līgumu aģentūras apstiprinājumu par projekta pabeigšanu.</t>
  </si>
  <si>
    <t>Rādītājs ir sasniegts. Uz 10.06.2025. ir pabeigti 20 Atveseļošanas fonda 4.1.1.3.i. investīcijas projekti sekundāro ambulatoro pakalpojumu sniedzēju veselības aprūpes infrastruktūras stiprināšanai, līdz ar to 20 ārstniecības iestādēs, kas sniedz sekundāro ambulatoro pakalpojumus, ir uzlabota infrastruktūra.</t>
  </si>
  <si>
    <t>The indicator has been achieved. As of 10.06.2025. 20 Recovery Fund 4.1.1.3.i. investment projects for strengthening the healthcare infrastructure of secondary outpatient service providers have been completed, thus the infrastructure of 20 medical institutions providing secondary outpatient services has been improved.</t>
  </si>
  <si>
    <t>Rādītājs ir sasniegts. Uz 10.06.2025. ir pabeigti 20 Atveseļošanas fonda 4.1.1.3.i. investīcijas projekti sekundāro ambulatoro pakalpojumu sniedzēju veselības aprūpes infrastruktūras stiprināšanai, līdz ar to 20 ārstniecības iestādēs, kas sniedz sekundāro ambulatoro pakalpojumus, ir uzlabota infrastruktūra.
Uzlabojot 20 sekundāro ambulatoro veselības aprūpes pakalpojumu sniedzēju infrastruktūru, – tiek būtiski paaugstināta veselības aprūpes pakalpojumu kvalitāte un pieejamība, nodrošinot kvalitatīvāku, drošāku un pieejamāku veselības aprūpi, t.i.:
1) epidemioloģiskās drošības uzlabošana – samazinās infekcijas slimību izplatības risku ārstniecības iestādēs, tādējādi aizsargājot gan pacientus, gan veselības aprūpes personālu, īpaši paaugstināta epidemioloģiskā apdraudējuma periodos.
2) vides piekļūstamības nodrošināšana un fiziskās vides pielāgošana personām ar funkcionāliem traucējumiem - veicinās vienlīdzīgāku piekļuvi veselības aprūpes pakalpojumiem, mazinot sociālās nevienlīdzības riskus.
3)integrētās aprūpes pakalpojumu infrastruktūras attīstība – uzlabos starpdisciplināru sadarbību veselības aprūpē, nodrošinot efektīvāku, savlaicīgāku un pacientu vajadzībām atbilstīgāku ārstēšanu.</t>
  </si>
  <si>
    <t>142</t>
  </si>
  <si>
    <t>LV-C[C4]-I[4-1-1-3-i-]-T[142]</t>
  </si>
  <si>
    <t>To sekundāro ambulatoro pakalpojumu sniedzēju skaits, kuriem ir uzlabota infrastruktūra</t>
  </si>
  <si>
    <t>Mērķi uzskata par sasniegtu pēc tam, kad ir pabeigti attīstības projekti sekundārās ambulatorās veselības aprūpes iestādēs, kuru mērķis ir uzlabot 1) epidemioloģisko drošību, 2) vides piekļūstamību vai 3) integrēto aprūpes pakalpojumu infrastruktūru.</t>
  </si>
  <si>
    <t>Kopsavilkuma dokuments, kurā pienācīgi pamatots, kā apmierinoši tika sasniegts mērķis (tostarp visi būtiskie elementi), kopā ar atbilstošām saitēm uz pamatojošajiem pierādījumiem.
Šā dokumenta pielikumā iekļauj šādus dokumentārus pierādījumus – projektu sarakstu, un par katru no tiem:
a) īsu darbības aprakstu, kas apliecina atbilstību Padomes Īstenošanas lēmuma pielikumā sniegtajam mērķa un investīciju aprakstam, ņemot vērā jo īpaši 1) epidemioloģisko drošību, 2) vides piekļūstamību un 3) integrēto aprūpes pakalpojumu infrastruktūru;
b) pierādījumus par darbu pabeigšanu un to, ka infrastruktūra un/vai aprīkojums ir darba kārtībā, piemēram, kopiju projekta virzītāja ziņojumam par projekta pabeigšanu un Centrālās finanšu un līgumu aģentūras apstiprinājumu par projekta pabeigšanu.</t>
  </si>
  <si>
    <t>148</t>
  </si>
  <si>
    <t>LV-C[C4]-I[4-2-1-1-i-]-M[148]</t>
  </si>
  <si>
    <t>Veselības aprūpes mācību procesā ieviesta simulācijas pieeja</t>
  </si>
  <si>
    <t>Atskaites punktu uzskata par sasniegtu, tiklīdz Veselības ministrija ir apstiprinājusi rīcības plānu vai pamatnostādnes simulāciju ieviešanai visos medicīnas izglītības posmos.</t>
  </si>
  <si>
    <t>Kopsavilkuma dokuments, kurā pienācīgi pamatots, kā tika apmierinoši sasniegts atskaites punkts (tostarp visi būtiskie elementi), kopā ar atbilstošām saitēm uz pamatojošajiem pierādījumiem.
Šā dokumenta pielikumā iekļauj kopijas Veselības ministrijas lēmumiem, ar kuriem apstiprina rīcības plānu vai pamatnostādnes simulāciju ieviešanai visos medicīnas izglītības posmos, un saites uz tiem.
Simulācijas pieeja aptver visus medicīnas izglītības posmus, bet primāri ir vērsta uz mūžizglītību</t>
  </si>
  <si>
    <t>2025.gada 25.jūnijā Veselības aprūpes darbinieku atalgojuma modelis tika ieviests.</t>
  </si>
  <si>
    <t>On June 25, 2025, The remuneration model for healthcare workers has been implemented.</t>
  </si>
  <si>
    <t>Veselības aprūpes darbinieku atalgojuma modelis ir ieviests ar sekojošiem dokumentiem: 
1) 28.03.2023. pieņemot grozījumus Ministru kabineta 2018.gada 18.decembra noteikumos Nr. 851 "Noteikumi par zemāko mēnešalgu un speciālo piemaksu veselības aprūpes jomā nodarbinātajiem", 
2) 17.12.2024. izstrādājot un pieņemot plānu "Veselības darbaspēka attīstības stratēģija no 2025.gada līdz 2029. gadam", 
3) pamatojot mainīgās algas daļu ar Valsts kancelejas datiem, kā arī
4) 25.06.2025. pieņemot grozījumus Ministru kabineta noteikumos Nr. 555 "Veselības aprūpes pakalpojumu organizēšanas un samaksas kārtība" un nostiprinot minētos atalgojuma principus normatīvajā aktā.</t>
  </si>
  <si>
    <t>The remuneration model for health care workers is essentially implemented with the following documents:
1) On March 28, 2023, adopting the amendments to the regulations of the Cabinet of Ministers No. 851 of December 18, 2018 "Regulations on the lowest monthly salary and special allowance for employees in the field of health care",
2) On December 17, 2024. developing and adopting the plan "Health Workforce Development Strategy from 2025 to 2029", 
3) substantiating the part of the variable salary with the data of the State Chancellery, as well as
4) On June 25, 2025, adopting amendments to Cabinet Regulation No. 555 "Procedures for the Organization and Payment of Health Care Services" and strengthening the aforementioned remuneration principles in the regulatory enactment.</t>
  </si>
  <si>
    <t>Veselības aprūpes darbinieku atalgojuma modelis ir ieviests ar sekojošiem dokumentiem: 
1) 28.03.2023. pieņemot grozījumus Ministru kabineta 2018.gada 18.decembra noteikumos Nr. 851 "Noteikumi par zemāko mēnešalgu un speciālo piemaksu veselības aprūpes jomā nodarbinātajiem", 
2) 17.12.2024. izstrādājot un pieņemot plānu "Veselības darbaspēka attīstības stratēģija no 2025.gada līdz 2029. gadam",
3) pamatojot mainīgās algas daļu ar Valsts kancelejas datiem, kā arī
4) 25.06.2025. pieņemot grozījumus Ministru kabineta noteikumos Nr. 555 "Veselības aprūpes pakalpojumu organizēšanas un samaksas kārtība" un nostiprinot minētos atalgojuma principus normatīvajā aktā.
Veselības aprūpes darbinieku atalgojuma modeļa ieviešana, balstīta uz normatīvajiem aktiem un stratēģiskiem plānošanas dokumentiem, nodrošina stabilu, caurspīdīgu un taisnīgu atalgojuma sistēmu nozarē.
Tās īstenošana veicina personāla noturību un piesaisti nozarē, samazinot darbinieku trūkumu un uzlabojot aprūpes nepārtrauktību, uzlabo veselības aprūpes pakalpojumu pieejamību un kvalitāti, stiprina sabiedrības uzticēšanos veselības sistēmai, pateicoties skaidri definētiem un pamatotiem atalgojuma principiem, kā arī sekmē efektīvāku publisko resursu izmantošanu.</t>
  </si>
  <si>
    <t>2025.gada februārī tika pabeigts darbs pie SAVA pētījuma rezultātu integrēšanas veselības politikas attīstībā, balstoties uz 2024.gada jūnijā pabeigtā SAVA pētījuma rezultātiem un ieteikumiem.</t>
  </si>
  <si>
    <t>In February 2025, work was completed on integrating the results of the non-hospital secondary healthcare study (SAVA) into health policy development, based on the results and recommendations of the non-hospital secondary healthcare study completed in June 2024.</t>
  </si>
  <si>
    <t>2025.gada februārī tika pabeigts darbs pie SAVA pētījuma rezultātu integrēšanas veselības politikas attīstībā, balstoties uz 2024.gada jūnijā pabeigtā SAVA pētījuma rezultātiem un ieteikumiem. 
Veiktie grozījumi tiesību aktos sekundārās ambulatorās aprūpes kvalitātes, pieejamības un piekļūstamības pilnveidei, pilnveido tiesisko regulējumu, kā arī veicinās efektīvāku, pieejamāku un kvalitatīvāku sekundārās ambulatorās aprūpes pakalpojumu sniegšanu visiem iedzīvotājiem.</t>
  </si>
  <si>
    <t>150</t>
  </si>
  <si>
    <t>LV-C[C4]-R[4-3-1-r-]-T[150]</t>
  </si>
  <si>
    <t>Jaunu veselības aprūpes pakalpojumu sniegšanas modeļu integrēšana publiski finansētos veselības aprūpes pakalpojumos</t>
  </si>
  <si>
    <t>Izstrādāti desmit jauni veselības aprūpes pakalpojumu sniegšanas modeļi, un tie integrēti valsts finansētos veselības aprūpes pakalpojumos.Attiecībā uz katru modeli darba grupa, kuras sastāvā ir Veselības ministrijas, Nacionālā veselības dienesta un citu padotības struktūru pārstāvji, kā arī citas ieinteresētās personas, ir veikusi šādus pasākumus:-          situācijas novērtējumu;-          modeļa izstrādi;-          modeļa izmēģināšanu;-          īstermiņa un ilgtermiņa ieguvumu novērtējumu;-          un īstenošanas protokolus.Pamatojoties uz izmēģinājuma projektu rezultātiem, sagatavo priekšlikumu par nepieciešamo valsts papildu budžetu attiecīgo pasākumu īstenošanai. Valsts budžeta pieprasījumu izskata kopā ar visiem pārējiem priekšlikumiem par gada un vidēja termiņa budžetu sagatavošanas procesā.</t>
  </si>
  <si>
    <t>Kopsavilkuma dokuments, kurā pienācīgi pamatots, kā apmierinoši tika sasniegts mērķis (tostarp visi būtiskie elementi), kopā ar atbilstošām saitēm uz pamatojošajiem pierādījumiem.
Šā dokumenta pielikumā iekļauj modeļu sarakstu, un par katru no tiem:
a) kopiju iekšējiem reglamentējošajiem aktiem, kas apstiprina katru modeli, un katra modeļa īstenošanas protokolus;
b) attiecībā uz katru modeli dokumentu, kas apstiprina, ka modelis ir izmēģināts;
c) kopiju modeļu novērtējumiem atbilstoši konkrētajai situācijai, kā arī īstermiņa un ilgtermiņa ieguvumu novērtējuma kopiju;
d) attiecībā uz katru modeli kopiju tiesību aktam, ar kuru izveido darba grupu, kā arī tās sastāva un pilnvaru aprakstu;
e) juridiskos priekšlikumus ieviest modeli kā valsts finansētu pakalpojumu, tostarp attiecīgā gadījumā priekšlikumus par nepieciešamo valsts papildu budžetu modeļu īstenošanai (šo dokumentu kopijas un saites uz tiem). Dokumentācijā iekļauj paskaidrojumu, kā priekšlikumi tiek balstīti uz izmēģinājuma projektu rezultātiem.</t>
  </si>
  <si>
    <t>Pilnvērtīga inovāciju sistēmas pārvaldības modeļa darbības uzsākšana</t>
  </si>
  <si>
    <t>156</t>
  </si>
  <si>
    <t>LV-C[C5]-I[5-1-1-1-i-]-M[156]</t>
  </si>
  <si>
    <t>Uzraudzības ziņojuma publicēšana, kurā sniegta informācija par katru viedās specializācijas stratēģijas (RIS3) jomu un inovācijas pārvaldības modeļa darbību.</t>
  </si>
  <si>
    <t>Ekonomikas ministrija publicē:
- divus analītiskas uzraudzības ziņojumus par visām RIS3 jomām, iekļaujot datus par iepriekšējo gadu un pašreizējo gadu, ja iespējams, kurā ietverts arī inovāciju atbalsta programmas novērtējums un ieteikumi tās uzlabošanai;
 - vienu uzraudzības ziņojumu (par 2023.– 2025. gada periodu), kurā ietverts vispārējs un individuāls novērtējums par to privāto dalībnieku sniegumu, kuri atlasīti pētniecības atbalsta programmas īstenošanai un sadarbības tīkla atbalsta programmai, kā arī jaunā inovācijas pārvaldības modeļa darbības analīzi.</t>
  </si>
  <si>
    <t>Kopsavilkuma dokuments, kurā pienācīgi pamatots, kā tika apmierinoši sasniegts atskaites punkts (tostarp visi būtiskie elementi), kopā ar atbilstošām saitēm uz pamatojošajiem pierādījumiem. Šajā dokumentā iekļauj saites 
uz publicētajiem uzraudzības ziņojumiem, un tā pielikumā iekļauj šādus dokumentārus pierādījumus:
a) divus analītiskos ziņojumus par visām RIS3 jomām ar datiem par vismaz vienu gadu, ietverot arī Inovācijas atbalsta programmas izvērtējumu 
un ieteikumus tās uzlabošanai, ko publicējusi Ekonomikas ministrija;
b) vienu uzraudzības ziņojumu (par 2023.–2025. gada periodu), kurā ietverta jaunā inovācijas pārvaldības modeļa darbības analīze un vispārējs un individuāls novērtējums par katra starpnieka sniegumu, kas atlasīti pētniecības atbalsta programmai un sadarbības tīkla atbalsta programmai, kā arī jaunā inovācijas pārvaldības modeļa darbības analīze;
c) kopiju finansēšanas lēmumam, kas apliecina atbilstību Padomes Īstenošanas lēmuma pielikumā sniegtajam atskaites punkta un investīcijas aprakstam.</t>
  </si>
  <si>
    <t>Publicēts analītisks uzraudzības ziņojums, ko apstiprinājušas RIS3 specializācijas jomu stratēģiskās padomes</t>
  </si>
  <si>
    <t>162</t>
  </si>
  <si>
    <t>LV-C[C5]-R[5-2-1-r-]-T[162]</t>
  </si>
  <si>
    <t>To valsts augstākās izglītības iestāžu īpatsvars, kuras skar pārvaldības izmaiņas</t>
  </si>
  <si>
    <t>100 % valsts augstākās izglītības iestāžu ir ieviesušas jauno pārvaldības modeli, t. sk.:
—	attiecīgi grozīti statūti un citi iekšējie noteikumi,
—	iekšējās pārvaldības struktūras (Senāts, padome, rektors) darbojas saskaņā ar jauno pienākumu un kompetenču sadalījumu,
—	rektora ievēlēšanas kritēriji ir pārskatīti saskaņā ar likumu,
—	iecelta vadības komanda, kas nošķir akadēmisko un stratēģisko lēmumu pieņemšanu.</t>
  </si>
  <si>
    <t>Kopsavilkuma dokuments, kurā pienācīgi pamatots, kā tika apmierinoši sasniegts mērķis (tostarp visi būtiskie elementi), kopā ar atbilstošām saitēm uz pamatojošajiem pierādījumiem.
Šā dokumenta pielikumā iekļauj saiti uz visu valsts augstākās izglītības iestāžu grozītajiem statūtiem un citiem iekšējiem normatīvajiem aktiem un mērķa prasību izpildes pamatojošo dokumentāciju.</t>
  </si>
  <si>
    <t>Pētniecības, attīstības un konsolidācijas granti</t>
  </si>
  <si>
    <t>163</t>
  </si>
  <si>
    <t>LV-C[C5]-I[5-2-1-1-i-]-T[163]</t>
  </si>
  <si>
    <t>Konsolidācijas granti</t>
  </si>
  <si>
    <t>Ieviesti četri konsolidācijas plāni, kas nodrošina, ka konsolidācijas mērķi tiek izpildīti saskaņā ar grantu īstenošanas nosacījumiem konsolidācijai un vadības izmaiņām.</t>
  </si>
  <si>
    <t>Noslēgto konsolidāci</t>
  </si>
  <si>
    <t>Kopsavilkuma dokuments, kurā pienācīgi pamatots, kā tika apmierinoši sasniegts mērķis (tostarp visi būtiskie elementi), kopā ar atbilstošām saitēm uz pamatojošajiem pierādījumiem.
Tam pielikumā pievienotas kopijas četriem konsolidācijas grantu līgumiem ar atbalsta saņēmējiem.</t>
  </si>
  <si>
    <t>164</t>
  </si>
  <si>
    <t>LV-C[C5]-I[5-2-1-1-i-]-T[164]</t>
  </si>
  <si>
    <t>Augstākās izglītības iestādes vai zinātniskās pētniecības institūti ir parakstījuši 315 grantu līgumus ar doktorantiem, pēcdoktorantiem un pētniekiem (profesoriem) par vienu no šādiem pasākumiem:
1) doktorantūras granti;
2) pēcdoktorantūras granti;
3) zinātniskie (profesoru) granti.</t>
  </si>
  <si>
    <t>Kopsavilkuma dokuments, kurā pienācīgi pamatots, kā tika apmierinoši sasniegts mērķis (tostarp visi būtiskie elementi), kopā ar atbilstošām saitēm uz pamatojošajiem pierādījumiem.Šā dokumenta pielikumā iekļauj sarakstu ar 315 grantu līgumiem, kas noslēgti ar doktorantiem, pēcdoktorantiem un pētniekiem.</t>
  </si>
  <si>
    <t>165</t>
  </si>
  <si>
    <t>LV-C[C5]-I[5-2-1-1-i-]-T[165]</t>
  </si>
  <si>
    <t>Augstākās izglītības iestāde vai pētniecības institūts ir noslēdzis 90 grantu līgumus par iekšējo pētījumu veikšanu.</t>
  </si>
  <si>
    <t>Kopsavilkuma dokuments, kurā pienācīgi pamatots, kā tika apmierinoši sasniegts mērķis (tostarp visi būtiskie elementi), kopā ar atbilstošām saitēm uz pamatojošajiem pierādījumiem.Šā dokumenta pielikumā iekļauj sarakstu ar 90 iekšējiem pētniecības un izstrādes grantu līgumiem, kas pieejami vadības informācijas sistēmā (KPVIS).</t>
  </si>
  <si>
    <t>On 08.05.2025. the contract "BAXE solution expansion, improvement, maintenance and provision of warranty" has been signed. The deadline for the completion of the work envisaged in the investment is 6 months.
Active cooperation with the contractual partner is ongoing for the successful completion of the work.</t>
  </si>
  <si>
    <t>175</t>
  </si>
  <si>
    <t>LV-C[C6]-R[6-1-2-r-]-T[175]</t>
  </si>
  <si>
    <t>Latvijas muitas kontroles punktos skenēto kravu attēlu, kurus analizē attālināti un centralizēti, īpatsvars</t>
  </si>
  <si>
    <t>95 % kravu attēlu tiek analizēti centralizēti un attālināti, izmantojot BAXE sistēmu.</t>
  </si>
  <si>
    <t>Kopsavilkuma dokuments, kurā pienācīgi pamatots, kā tika apmierinoši izpildīts starpposma rādītājs (tostarp visi būtiskie elementi), kopā ar atbilstošām saitēm uz pamatojošajiem pierādījumiem.Šā dokumenta pielikumā iekļauj kopiju kopsavilkuma ziņojumam par muitas kontroles pasākumiem un tā dokumenta kopiju, kurā minētas ziņojuma daļas, kas attiecas uz mērķrādītāja izpildi.</t>
  </si>
  <si>
    <t>Atskaites punkta izpilde ir atkarīga no atskaites punktu Nr. 181 un Nr. 184 sasniegšanas, jo atskaites punkta Nr. 182 izpildei ir nepieciešami 12 kalendārie mēneši kopš brīža, kad ir sasniegti abi iepriekš minētie atskaites punkti. 
22.12.2023. Rīgas valstspilsētas pašvaldības Pilsētas attīstības departaments ir izsniedzis būvatļauju NR. BIS-BV-4.1-2023-7824 (DA-23-3590-abv) ar projektēšanas un būvdarbu uzsākšanas nosacījumiem. 
Atbilstoši 16.10.2023. noslēgtajam Vienotajam līgumam, 12 mēnešu laikā no Vienotā līguma noslēgšanas būvatļaujā jāsaņem atzīmi par būvdarbu uzsākšanas nosacījumu izpildi. 
Ar AF plāna grozījumiem pagarināts rādītāja sasniegšanas termiņš līdz 2024.g. 3.cet.
Vienotā līguma izpildē novērots projektēšanas darbu kavējums, kas galvenokārt saistīts ar ēku projekta izstrādi. Lai novērstu ietekmi kopējam projektam, no kopējās ieceres izdalīti vēl divas ieceres - paskaidrojuma raksts ģeotermālajiem urbumiem un atsevišķais būvprojekts ārējiem inzeniertīkliem. Šādi tiek panākts, ka darbi, kurus bija plānots veikt vēl 2024. gadā tiek uzsākti savlaicīgi. 18.09.2024. saņemta atzīme par būvniecības uzsākšanas nosacījumu izpildi daļai no veicamajiem darbiem (ģeotermālo urbumu ierīkošanai).
Atskaites punkts pilnībā ir sasniegts 19.12.2024. - būvatļaujā ir saņemta atzīme par projektēšanas nosacījumu izpildi (t.i., pēc būvprojekta apstiprināšanas) un atzīme par būvdarbu uzsākšanas nosacījumu izpildi.
Pēc atskaites punkta sasniegšanas objektā aktīvi norisinās būvdarbi - iestrādāti aptuveni 90% ģeotermālo urbumu, kas ļaus nodrošināt energoefektīvu galvenās ēkas siltumapgādi, un izbūvēta trešdaļa no projektētajiem 809 piecu ēkas pamatus balstošajiem pāļiem.  Kā arī, aptuveni pusē objekta teritorijas, dēļ nelabvēlīgiem grunts apstākļiem (t.i. gitijas jeb dūņu nogulumi), notiek grunts konsolidācijas darbi, lai varētu veikt ceļu, stāvlaukumu, lietus kanalizācijas un citu ārējo inženiertīklu izbūvi teritorijas slēgtajā daļā.  Tomēr konstatēts pieaugošs risks attiecībā uz grunts konsolidācijas procesu, proti, konsolidācija norisinās lēnāk kā prognozēts, attiecīgi radot potenciālu kavējumu attiecībā uz pilnīgu infrastruktūras būvdarbu pabeigšanu 2026.gada nogalē. Tajā pat laikā, nav konstatēta riska ietekme uz AF plāna investīcijas rezultatīvo rādītāju Nr.183 un Nr.185 sasniegšanu AF plānā noteiktajā termiņā.</t>
  </si>
  <si>
    <t>183</t>
  </si>
  <si>
    <t>LV-C[C6]-I[6-1-2-4-i-]-M[183]</t>
  </si>
  <si>
    <t>Pabeigts ēku norobežojošo konstrukciju izbūves cikls</t>
  </si>
  <si>
    <t>Pabeigta ēku nesošo un norobežojošo konstrukciju izbūve, t.sk jumts.</t>
  </si>
  <si>
    <t>Kopsavilkuma dokuments, kurā pienācīgi pamatots, kā tika  sasniegts atskaites punkts (tostarp visi būtiskie elementi), kopā ar atbilstošām saitēm uz pamatojošajiem pierādījumiem.
Šā dokumenta pielikumā iekļauj kopiju izpildes aktam par  ēku nesošo un norobežojošo konstrukciju, t.sk. jumta izbūvi.</t>
  </si>
  <si>
    <t>Saņemts apliecinājums par darbu pabeigšanu un parakstīts pieņemšanas akts</t>
  </si>
  <si>
    <t>185</t>
  </si>
  <si>
    <t>LV-C[C6]-I[6-1-2-4-i-]-M[185]</t>
  </si>
  <si>
    <t>Uzstādītas kravu kontroles rentgena iekārtas</t>
  </si>
  <si>
    <t>Kravu kontroles rentgena iekārta ir piegādāta un uzstādīta</t>
  </si>
  <si>
    <t>Kopsavilkuma dokuments, kurā pienācīgi pamatots, kā tika apmierinoši sasniegts atskaites punkts (tostarp visi būtiskie elementi), kopā ar atbilstošām saitēm uz pamatojošajiem pierādījumiem.
Šā dokumenta pielikumā iekļauj kopiju apliecinājumam par kravu kontroles rentgena iekārtu piegādi un uzstādīšanu.</t>
  </si>
  <si>
    <t>Piegādes akts</t>
  </si>
  <si>
    <t>VNĪ 28.05.2025. ir saņēmis vēstuli no izpildītāja ar apliecinājumu, ka iekārta tiks piegādāta un uzstādīta līdz 30.06.2026. Līgums par iekārtas piegādi ar ražotāju noslēgts 2024. gada decembrī.</t>
  </si>
  <si>
    <t>Darbs pie Finanšu izlūkdatu un zināšanu apmaiņas sadarbības platformas, lai stiprinātu naudas atmazgāšanas identifikāciju ir noslēdzies.</t>
  </si>
  <si>
    <t>The elaboration of the Financial Intelligence and Knowledge Sharing Collaboration Platform to strengthen money laundering identification has been completed.</t>
  </si>
  <si>
    <t>2022. gada 2. ceturksnī Veikts iepirkums un noslēgts līgums par Programmrisinājuma vienotam autentifikācijas portālam ar reversā starpnieka servisu izstrādi un uzturēšanu.
2022. gada 3. ceturksnī Veikts iepirkums un noslēgts līgums par Augstas veiktspējas skaitļošanas mašīnmācīšanās uzdevumu servera iegādi.
2023. gada 1. ceturksnī Lauzts līgums par Programmrisinājuma vienotam autentifikācijas portālam ar reversā starpnieka servisu izstrādi un uzturēšanu, ņemot vērā neatbilstoši sniegto pakalpojumu no izpildītāja puses.
2023. gada 2. ceturksnī , veiksmīgi noslēgts jaunais iepirkums par Programmrisinājuma risinājumu, nodrošinot goAML tīmekļa vietnes autentifikācija ar Latvijas.lv autentifikāciju. 
2023.gadā laika veiksmīgi veiktas izstrādes:
-Ziņu pārbaudes sistēmas programmrisinājuma izstrāde Finanšu izlūkošanas dienesta vajadzībām;
-Programmrisinājuma vienotam autentifikācijas portālam ar reversā starpnieka servisu izstrāde un uzturēšana;
-līgums;
-Tableau programmatūras pakalpojumi (pasūtītāju rīcībā esošās programmatūras konfigurēšanas un ieviešanas darbi, lietotāju apmācības, izmaiņu pieprasījumu realizācija, kā arī problēmu risināšana).
2023.gadā laika veiksmīgi iegādāti:
-Centrālie komutatori starpserveru komunikācijai.
-Serveris un disku masīvi.
-Nepieciešamas licences.
2024.gadā 1.pusgadā:
Izsludināti iepirkumi:
-Garantēta vienvirziena tīkla savienojuma datu diodes iegāde.
Līgums par Garantēta vienvirziena tīkla savienojuma datu diodes iegādi noslēgts, piegāde veikta 2024.gada 8.jūlijā.
Līgums par Speciālistu piesaiste datu analīzes un vadības algoritmu izstrādei noslēdzies, līgums tiks noslēgts 2024.gada oktobrī.
2024.gada 2.pusgadā izsludināti iepirkumi šādās aktivitātēs:
- Publiskās informācijas ieguves un apstrādes programmatūras piegāde un integrācija – iepirkums noslēdzies.
- Apvienots iepirkums - Analītikas, vizualizācijas un darījumu izvērtēšanas risinājuma integrācija (iesniegšana 2024.gada oktobra vidu), kas ietvers šādas aktivitātes:
-Lietojumprogrammu programmēšanas saskarnes izstrāde goAML datubāzei un datu apmaiņas risinājumu izstrāde.
- Mašīnnelasāmu un arhivētu datu validācijas risinājums un integrācijas darbi
-Programmrisinājuma risinājuma izstrāde nodrošinot savienojumu ar ārējo DB goAML sistēmā.
Iepirkums noslēdzās bez rezultātā. Rasts un veiksmīgi iepirkts alternatīvs risinājums.
2024.gada 2.pusgadā ir noslēgti līgumu par:
-Speciālistu piesaiste datu analīzes un vadības algoritmu izstrādei;
-Publiskās informācijas ieguves un apstrādes programmatūras piegāde un integrācija
2025.gada sākumā tika pabeigtas šādas aktivitātes:
- Lietojumprogrammu programmēšanas saskarnes izstrāde goAML datubāzei un Datu apmaiņas risinājumu izstrāde, balstoties uz goAML datu iesniegšanas pakalpi;
- Programmrisinājuma risinājuma izstrāde nodrošinot savienojumu ar ārējo DB goAML sistēmā
- Datu apkopošanas un vizualizācijas paneļa izveide goAML sistēmā uzkrātajiem datiem.</t>
  </si>
  <si>
    <t>In Q2/2022 procurement and contract concluded for the development and maintenance of a Software Solution for a Unified Authentication Portal with a Reverse Proxy Service.
In Q3/2022, procurement and contract concluded for the purchase of a High-Performance Computing Machine Learning Task Server.
In Q1/2023, the contract for the development and maintenance of a Software Solution for a Unified Authentication Portal with a Reverse Proxy Service was terminated, taking into account the inadequate service provided by the contractor.
In Q2/2023, a new procurement for a Software Solution solution was successfully concluded, ensuring goAML website authentication with Latvijas.lv authentication.
In 2023, the following developments were successfully completed:
-Development of a software solution for a news verification system for the needs of the Financial Intelligence Service;
-Development and maintenance of a software solution for a unified authentication portal with a reverse proxy service;
-contract;
-Tableau software services (configuration and implementation of software available to customers, user training, implementation of change requests, as well as problem solving).
In 2023, the following were successfully purchased:
-Central switches for inter-server communication.
-Server and disk arrays.
-Required licenses.
In the 1st half of 2024:
Announced procurements:
-Purchase of a guaranteed one-way network connection data diode.
The contract for the purchase of a guaranteed one-way network connection data diode has been concluded, the delivery was made on July 8, 2024.
The contract for the attraction of specialists for the development of data analysis and management algorithms has been concluded, the contract will be concluded in October 2024.
In the 2nd half of 2024, procurements were announced in the following activities:
- Supply and integration of public information acquisition and processing software - the procurement has been concluded.
- Joint procurement - Integration of analytics, visualization and transaction evaluation solution (submission mid-October 2024), which will include the following activities:
-Development of application programming interface for the goAML database and development of data exchange solutions.
- Validation solution for machine-readable and archived data and integration works
-Development of a software solution providing a connection to an external DB in the goAML system.
The procurement was concluded without result. An alternative solution was found and successfully purchased.
In the 2nd half of 2024, contracts were signed for:
-Attachment of specialists for the development of data analysis and management algorithms;
-Supply and integration of public information acquisition and processing software
The following activities has been completed at the beginning of 2025 (until May 31st):
- Development of application programming interface for the goAML database and Development of data exchange solutions based on the goAML data submission service;
- Development of a software solution providing a connection to an external DB in the goAML system
- Creation of a data collection and visualization panel for the data stored in the goAML system.</t>
  </si>
  <si>
    <t>Ir izstrādāts tiesiskais regulējums, kas noteic Tieslietu akadēmijas darbības ietvaru un nostiprina Tieslietu akadēmijas statusu kā publiskai atvasinātai personai. Ir stājies spēkā Tieslietu akadēmijas likums un ar to saistītais likums "Grozījumi likumā "Par tiesu varu"".</t>
  </si>
  <si>
    <t>Izstrādātas un apstiprinātas desmit jaunas mācību programmas, kuras nodrošinās, ka tiesu sistēmas profesionāļiem ir iespēja uzturēt un pilnveidot ar tiešo darba pienākumu saistītas specifiskās zināšanas un prasmes.</t>
  </si>
  <si>
    <t>194</t>
  </si>
  <si>
    <t>LV-C[C6]-I[6-2-1-3-i-]-T[194]</t>
  </si>
  <si>
    <t>Mācību programmu īstenošana</t>
  </si>
  <si>
    <t>Ievieš mācību programmas (uz vietas, attālināti un e-mācības) tiesnešiem, tiesu darbiniekiem, prokuroriem un prokuroru palīgiem, īpašas starpdisciplīnu mācības izmeklētājiem, t. sk. par tādiem jautājumiem kā kibemoziedzība, krāpšana un izvairīšanās no nodokļu maksāšanas, korupcija publiskajā iepirkumā un nelikumīgi iegūtu līdzekļu legalizācija.</t>
  </si>
  <si>
    <t>Kopsavilkuma dokuments, kurā pienācīgi pamatots, kā tika apmierinoši sasniegts mērķis (tostarp visi būtiskie elementi), kopā ar atbilstošām saitēm uz pamatojošajiem pierādījumiem.
Šā dokumenta pielikumā iekļauj šādus dokumentārus pierādījumus:
a) mācību programmas apraksta kopija un paskaidrojums par to, kā mācību programmas ir atjauninātas;
b) izraksts no mācību pieteikšanās sistēmas, kas parāda attiecīgās piedāvātās mācības un attiecīgo tiesu darbinieku pabeigtās mācības.</t>
  </si>
  <si>
    <t>199</t>
  </si>
  <si>
    <t>LV-C[C6]-R[6-3-1-r-]-T[199]</t>
  </si>
  <si>
    <t>To trešās valsts pārvaldes cilvēkresursu īpatsvars, kuri centralizēti saņem grāmatvedības un cilvēkresursu vadības pakalpojumus</t>
  </si>
  <si>
    <t>Sāk darboties vienotais risinājums, un pakāpeniski tiek sākta tādu atbalsta funkciju kā valsts pārvaldes grāmatvedība un cilvēkresursu pārvaldība centralizēšana.Vismaz 15 % no kopējā darbinieku skaita tiešajā pārvaldē saņem centralizētus grāmatvedības un cilvēkresursu pārvaldības pakalpojumus no vienotā risinājuma pakalpojumu sniedzēja.</t>
  </si>
  <si>
    <t>% no kopējā darbinie</t>
  </si>
  <si>
    <t>Kopsavilkuma dokuments, kurā pienācīgi pamatots, kā tika apmierinošisasniegts atskaites punkts (tostarp visi būtiskie elementi), kopā ar atbilstošām saitēm uz pamatojošajiem pierādījumiem.Šā dokumentā pielikumā iekļauj šādus dokumentārus pierādījumus: izrakstu no cilvēkresursu datubāzes, kas pierāda, ka vismaz 15 % no darbiniekiem tiešajā pārvaldē saņem centralizētus grāmatvedības un cilvēkresursu pārvaldības pakalpojumus no vienotā risinājuma pakalpojumu sniedzēja.</t>
  </si>
  <si>
    <t>Nevalstisko organizāciju izaugsme sociālās drošības pārstāvniecības stiprināšanai un sabiedrības interešu uzraudzībai</t>
  </si>
  <si>
    <t>207</t>
  </si>
  <si>
    <t>LV-C[C6]-I[6-3-1-4-i-]-T[207]</t>
  </si>
  <si>
    <t>No projekta īstenošanas finansējuma labumu gūst vismaz:
-	15 organizācijas sociālās noturības programmā;
-	15 organizācijas sabiedrības interešu aizstāvības programmā.
-	Mērķi uzskata par sasniegtu, ja starp nevalstiskām organizācijām un Sabiedrības integrācijas fondu ir noslēgts līgums par projekta izpildi.</t>
  </si>
  <si>
    <t>Kopsavilkuma dokuments, kurā pienācīgi pamatots, kā tika apmierinoši sasniegts mērķis (tostarp visi būtiskie elementi), kopā ar atbilstošām saitēm uz pamatojošajiem pierādījumiem.
Šā dokumenta pielikumā iekļauj šādus dokumentārus pierādījumus:
a) atbalsta saņēmēju sarakstu (vismaz 15 organizācijas sociālās noturības programmā un 15 organizācijas sabiedrības interešu aizstāvības programmā) un saites uz projekta ziņojumiem un sasniegtajiem rezultātiem;
b) to granta līgumu kopijas, kurus Sabiedrības integrācijas fonds noslēdzis ar atbalsta saņēmējām nevalstiskajām organizācijām par projekta izpildi.</t>
  </si>
  <si>
    <t>6.4.3.r</t>
  </si>
  <si>
    <t>Profesionalizācijas stratēģijas izstrāde un īstenošana</t>
  </si>
  <si>
    <t>212</t>
  </si>
  <si>
    <t>LV-C[C6]-R[6-4-3-r-]-M[212]</t>
  </si>
  <si>
    <t>To tiesību aktu stāšanās spēkā, ar kuriem īsteno iepirkumu centralizāciju</t>
  </si>
  <si>
    <t>Ministru kabineta lēmuma stāšanās spēkā attiecībā uz centralizēto iepirkumu izpildi noteiktās jomās, kas tiks noteiktas iepriekšējā iespēju izpētē.</t>
  </si>
  <si>
    <t>Kopsavilkuma dokuments, kurā pienācīgi pamatots, kā tika apmierinoši sasniegts atskaites punkts (tostarp visi būtiskie elementi, jo īpaši saikne starp lēmumu un iepriekšējo iespēju izpēti), kopā ar atbilstošām saitēm uz pamatojošajiem pierādījumiem.
Šā dokumenta pielikumā iekļauj šādus dokumentārus pierādījumus:
a) kopiju Ministru kabineta lēmuma par noteiktu publiskā iepirkuma daļu centralizāciju publikāciju oficiālajā izdevumā un saiti uz to, tostarp atsauci uz norādi par spēkā stāšanos;
b) tās iespēju izpētes kopiju, kas ir lēmuma pamatā.</t>
  </si>
  <si>
    <t>Attiecīgo tiesību aktu stāšanās spēkā</t>
  </si>
  <si>
    <t>Līdz 30.06.2025. netiks pabeigts. Ir noslēgts līgums starp akciju sabiedrību “Augstsprieguma tīkls” un Centrālo finanšu un līgumu aģentūru par projekta un tā ietvaros sasniedzamo rādītāju īstenošanu. Iepirkuma procesa aizkavēšanās dēļ līgumus par kiberdrošības risinājumu istrādi un programmatūru AER ražošanas rezursu vadībai FS plāno noslēgt  2025.gada augustā-oktobrī, attiecigi tiks kavēta atskaites punkta sasniegšana. Par attiecīgo situāciju ir informēta KEM, kura akceptējusi nobīdi un sekojoši plānojusi pagarināt cita atskaites punkta (Nr.222) sasniegšanas termiņu.</t>
  </si>
  <si>
    <t>The project will not be completed by 30.06.2025. A contract was signed between the joint-stock company “Augstsprieguma tīkls” and the Central Finance and Contracts Agency on the implementation of the project and the indicators to be achieved within it. Due to delays in the procurement process, contracts for the development of cybersecurity solutions and software for AER production resource management are planned to be concluded between August and October 2025, which will delay the achievement of a milestone. The relevant situation has been reported to the Ministry of Economics, which has approved the delay and plans to extend the deadline for achieving another milestone (No. 222).</t>
  </si>
  <si>
    <t>Saskaņā ar finansējuma saņēmēja norādīto informāciju turpinās atskaites punkta īstenošana, proti, veiktā  iepirkuma rezultātā 2024. gada 1.ceturksnī  noslēgts līgums par 60MW enerģijas uzkrājošo bateriju piegādi un uzstādīšanu, ko plānots pabeigt līdz 2025. gada beigām. Ir uzsākti faktiskie izbūves darbi.</t>
  </si>
  <si>
    <t>224</t>
  </si>
  <si>
    <t>LV-C[C7]-I[7-3-i-]-T[224]</t>
  </si>
  <si>
    <t>Elektrotīkla papildu jauda</t>
  </si>
  <si>
    <t>Attīstīta jauna elektrotīkla jauda, kopumā 70 MW.</t>
  </si>
  <si>
    <t>Kopsavilkuma dokuments, kurā pienācīgi pamatots, kā tika  sasniegts mērķis (tostarp visi būtiskie elementi, kas uzskaitīti Padomes Īstenošanas lēmuma pielikumā sniegtajā mērķa un attiecīgā pasākuma aprakstā), kopā ar atbilstošām saitēm uz pamatojošajiem pierādījumiem.
Šā dokumenta pielikumā iekļauj:
- darbuzņēmēja(-u) un līgumslēdzējas(-u) iestādes(-žu) parakstītu(-us) apliecinājumu(-us) par to, ka ir pabeigta jaunu apakšstaciju būvniecība un/vai esošo apakšstaciju atjaunošana, un norāda izveidoto papildu jaudu, izteiktu MW mērvienībās.</t>
  </si>
  <si>
    <t>2024.gada 18.oktobrī noslēgts līgums starp akciju sabiedrību “Sadales tīkls” un Centrālo finanšu un līgumu aģentūru par projekta un tā ietvaros sasniedzamo rādītāju īstenošanu. Saskaņā ar iesniegto projekta progresa pārskatu turpinās atskaites punkta īstenošana.</t>
  </si>
  <si>
    <t>On October 18, 2024, a contract was signed between the joint-stock company “Sadales tīkls” and the Central Finance and Contracts Agency on the implementation of the project and the indicators to be achieved within it. According to the submitted project progress report, the implementation of the milestone continues.</t>
  </si>
  <si>
    <t>225</t>
  </si>
  <si>
    <t>LV-C[C7]-I[7-3-i-]-M[225]</t>
  </si>
  <si>
    <t>Darbu pie apakšstacijām pabeigšana</t>
  </si>
  <si>
    <t>1) Digitālās apakšstacijas būvniecības Kuldīgā pabeigšana
2) Apakšstacijas pārjaunošanas Carnikavā pabeigšana</t>
  </si>
  <si>
    <t>Kopsavilkuma dokuments, kurā pienācīgi pamatots, kā tika  sasniegts mērķis (tostarp visi būtiskie elementi, kas uzskaitīti Padomes Īstenošanas lēmuma pielikumā sniegtajā atskaites punkta un attiecīgā pasākuma aprakstā), kopā ar atbilstošām saitēm uz pamatojošajiem pierādījumiem.
Šā dokumenta pielikumā iekļauj:
-	darbuzņēmēja(-u) un līgumslēdzējas(-u) iestādes(-žu) parakstītu(-us) apliecinājumu(-us) par to, ka ir pabeigta jaunas digitālās apakšstacijas Kuldīgā būvniecība;
-	darbuzņēmēja(-u) un līgumslēdzējas(-u) iestādes(-žu) parakstītu(-us) apliecinājumu(-us) par to, ka ir pabeigta digitālās apakšstacijas Carnikavā atjaunošana.	1) Digitālās apakšstacijas būvniecības Kuldīgā pabeigšana.
2) Apakšstacijas atjaunošanas Carnikavā pabeigšana.</t>
  </si>
  <si>
    <t>Pabeigta jaunas apakšstacijas būvniecība un esošas apakšstacijas pārjaunošana</t>
  </si>
  <si>
    <t>226</t>
  </si>
  <si>
    <t>LV-C[C7]-I[7-3-i-]-T[226]</t>
  </si>
  <si>
    <t>Gaisvadu elektroenerģijas tīkls, kas pārveidots par kabeļtīklu</t>
  </si>
  <si>
    <t>150 km esošo vidēja sprieguma gaisvadu elektrolīniju ir aizstātas ar kabeļu līnijām.</t>
  </si>
  <si>
    <t>Kopsavilkuma dokuments, kurā pienācīgi pamatots, kā tika  sasniegts mērķis (tostarp visi būtiskie elementi, kas uzskaitīti Padomes Īstenošanas lēmuma pielikumā sniegtajā mērķa un attiecīgā pasākuma aprakstā), kopā ar atbilstošām saitēm uz pamatojošajiem pierādījumiem.
Šā dokumenta pielikumā iekļauj darbuzņēmēja(-u) un līgumslēdzējas(-u) iestādes(-žu) parakstītu(-us) apliecinājumu(-us) par 150 km esošo vidēja sprieguma gaisvadu elektrolīniju aizstāšanu ar kabeļu līnijām.	150 km esošo vidēja sprieguma gaisvadu elektrolīniju ir aizstātas ar kabeļu līnijām.</t>
  </si>
  <si>
    <t>227</t>
  </si>
  <si>
    <t>LV-C[C7]-I[7-3-i-]-M[227]</t>
  </si>
  <si>
    <t>Viedas sadalestīkla pārvaldības risinājums</t>
  </si>
  <si>
    <t>Ir ieviests viedas tīklu pārvaldības risinājums. Tas ietver:
— progresīva viedas sadales pārvaldības sistēmas risinājuma īstenošanu;
— vismaz 285 tālvadības vidēja sprieguma jaudas slēdžu iegādi un uzstādīšanu</t>
  </si>
  <si>
    <t>Kopsavilkuma dokuments, kurā pienācīgi pamatots, kā tika  sasniegts atskaites punkts (tostarp visi būtiskie elementi, kas uzskaitīti Padomes Īstenošanas lēmuma pielikumā sniegtajā atskaites punkta un attiecīgā pasākuma aprakstā), kopā ar atbilstošām saitēm uz pamatojošajiem pierādījumiem.
Šā dokumenta pielikumā iekļauj:
-	darbuzņēmēja(-u) un līgumslēdzējas(-u) iestādes(-žu) parakstītu(-us) apliecinājumu(-us) par progresīva viedas sadales pārvaldības sistēmas (ADMS) risinājuma nodošanu lietošanā;
-	kopiju parakstītam līgumam par tālvadības vidēja sprieguma jaudas slēdžu iegādi;
-	apliecinājumu(-us) par vismaz 285 iegādātu tālvadības vidēja sprieguma jaudas slēdžu uzstādīšanu.	Ir ieviests viedas tīklu pārvaldības risinājums. Tas ietver:
-	progresīva viedas sadales pārvaldības sistēmas risinājuma ieviešanu;
-	vismaz 285 tālvadības vidēja sprieguma jaudas slēdžu iegādi un uzstādīšanu.</t>
  </si>
  <si>
    <t>Ir ieviests viedas sadales tīkla pārvaldības risinājums</t>
  </si>
  <si>
    <t>Procesā. Noslēgts līgums starp akciju sabiedrību “Sadales tīkls” un Centrālo finanšu un līgumu aģentūru par projekta un tā ietvaros sasniedzamo rādītāju īstenošanu.</t>
  </si>
  <si>
    <t>A contract has been signed between the joint-stock company “Sadales tīkls” and the Central Finance and Contracts Agency on the implementation of the project and the indicators to be achieved within its framework.</t>
  </si>
  <si>
    <t>228</t>
  </si>
  <si>
    <t>LV-C[C7]-I[7-3-i-]-M[228]</t>
  </si>
  <si>
    <t>Pētījumi un ietekmes uz vidi novērtējums</t>
  </si>
  <si>
    <t>Ir pabeigti divi pētījumi un viens ietekmes uz vidi novērtējums. Pirmais pētījums ietver:
— maksimālā atjaunīgo energoresursu daudzuma noteikšanu, ko var pieslēgt elektroenerģijas pārvades tīklam dažādos scenārijos;
— aprēķinus par atjaunīgo energoresursu apjoma paredzamo ietekmi uz pārvades tīkla drošību un stabilitāti un ar to saistīto iespējamo risinājumu
apzināšanu.
Otrais pētījums ietver:
— elektroenerģijas patēriņa pieauguma un elektrifikācijas potenciāla aplēses 10 gadu laikposmam;
— prognozēšanas metodiku jaudas pietiekamībai un tīkla attīstības plānošanai.
Ietekmes uz vidi novērtējumā nosaka videi visdraudzīgākās un visrentablākās iespējas būvēt elektroenerģijas pārvades līnijas projektu starp Ventspili, Brocēniem un Telšiem.</t>
  </si>
  <si>
    <t>Kopsavilkuma dokuments, kurā pienācīgi pamatots, kā tika  sasniegts atskaites punkts (tostarp visi būtiskie elementi, kas uzskaitīti Padomes Īstenošanas lēmuma pielikumā sniegtajā atskaites punkta un attiecīgā pasākuma aprakstā), kopā ar atbilstošām saitēm uz pamatojošajiem pierādījumiem.
Šā dokumenta pielikumā iekļauj:
-	pirmā atskaites punkta aprakstā minētā pētījuma kopiju;
-	otrā atskaites punkta aprakstā minētā pētījuma kopiju;
-	atskaites punkta aprakstā minētā ietekmes uz vidi novērtējuma kopiju.	Divu pētījumu un viena ietekmes uz vidi novērtējuma pabeigšana
Pirmais pētījums ietver:
-	maksimālā daudzuma noteikšanu atjaunojamajiem energoresursiem, ko var pieslēgt elektroenerģijas pārvades tīklam dažādos scenārijos;
-	aprēķinus par noteiktā atjaunojamo energoresursu apjoma paredzamo ietekmi uz pārvades tīkla drošību un stabilitāti un ar to saistīto iespējamo risinājumu apzināšanu.
Otrais pētījums ietver:
-	elektroenerģijas patēriņa pieauguma un elektrifikācijas potenciāla aplēses 10 gadu laikposmam;
-	prognozēšanas metodiku jaudas pietiekamības un tīkla attīstības plānošanai.
Ietekmes uz vidi novērtējumā nosaka videi draudzīgākos un rentablākos variantus elektroenerģijas pārvades līnijas projekta būvniecībai starp Ventspili, Brocēniem un Telšiem.</t>
  </si>
  <si>
    <t>Pētījumi un ietekmes uz vidi novērtējums ir pabeigti</t>
  </si>
  <si>
    <t>Pabeigts. Saskaņā ar finansējuma saņēmēja sniegto informāciju ir pabeigta atskaites punkta īstenošana, proti, atbilstoši plānotajam  ir faktiski noslēgti līgumi par biometāna ievades punkta būvniecību un par informācijas tehnoloģiju risinājumu iegādi un izstrādi. Pamatojošos dokumentus (noslēgos līgumus) FS iesniegs kopā ar progresa pārskatam pievienoto dokumentāciju.</t>
  </si>
  <si>
    <t>According to information provided by the funding recipient, the implementation of the milestone has been completed. Specifically, contracts for the construction of a biomethane injection point and for the acquisition and development of information technology solutions have been signed as planned. Supporting documents (signed contracts) will be submitted by the funding recipient along with the documentation appended to the progress report."</t>
  </si>
  <si>
    <t>Saskaņā ar finansējuma saņēmēja sniegto informāciju ir pabeigta atskaites punkta īstenošana, proti, atbilstoši plānotajam  ir faktiski noslēgti līgumi par biometāna ievades punkta būvniecību un par informācijas tehnoloģiju risinājumu iegādi un izstrādi.</t>
  </si>
  <si>
    <t>Saskaņā ar finansējuma saņēmēja iesniegto projekta progresa pārskatu turpinās atskaites punkta īstenošana. Būvniecības līgums (t.sk. projektēšana un autoruzraudzība) ir noslēgts, un tā izpilde ir procesā.</t>
  </si>
  <si>
    <t>232</t>
  </si>
  <si>
    <t>LV-C[C7]-I[7-4-i-]-M[232]</t>
  </si>
  <si>
    <t>IT risinājums jaunā reģionāla ilgtspējīga biometāna ievades punkta (BIP) pārvaldībai</t>
  </si>
  <si>
    <t>Jāiegādājas un jāuzstāda IT risinājums jaunā reģionālā ilgtspējīgā biometāna ievades punkta (BIP) pārvaldībai Minētais risinājums nodrošina šādus pakalpojumus:
— biometāna ievades punkta jaudas piekļuves pārvaldība;
— biometāna ievades punkta uzskaitīto datu attēlojums kopējā gāzes lietotāju platformā;
— biometāna ražotāja un pārvades tīkla lietotāju attiecību uzturēšana attiecībā uz piešķīrumiem gāzes ieejas punktos;
— gāzes ieejas punktu jaudu, nomināciju un piešķīrumu pārvaldība;
— automātiska datu integrācija starp uzskaites punktiem un izcelsmes apliecinājumu izdošanas sistēmu. Metāna un biometāna noplūžu atklāšanas un novēršanas standartus ievieš kā drošības prasību neatņemamu daļu.</t>
  </si>
  <si>
    <t>Kopsavilkuma dokuments, kurā pienācīgi pamatots, kā tika  sasniegts atskaites punkts (tostarp visi būtiskie elementi), kopā ar atbilstošām saitēm uz pamatojošajiem pierādījumiem.
Šā dokumenta pielikumā iekļauj:
-	darbuzņēmēja(-u) un līgumslēdzējas(-u) iestādes(-žu) parakstītu(-us) apliecinājumu(-us) par to, ka IT risinājums ir iegādāts un uzstādīts un ka uzstādītais IT risinājums nodrošina atskaites punktā aprakstīto funkcionalitāti un pakalpojumus.	Jāiegādājas un jāuzstāda IT risinājums jaunā reģionālā ilgtspējīga biometāna ievades punkta (BIP) pārvaldībai. Minētais risinājums nodrošina šādus pakalpojumus:
-	biometāna ievades punkta jaudas piekļuves pārvaldība;
-	biometāna ievades punkta uzskaitīto datu attēlojums kopējā gāzes lietotāju platformā;
-	biometāna ražotāja un pārvades tīkla lietotāju attiecību uzturēšana attiecībā uz piešķīrumiem gāzes ieejas punktos;
-	gāzes ieejas punktu jaudu, nomināciju un piešķīrumu pārvaldība;
-	automātiska datu integrācija starp uzskaites punktiem un izcelsmes apliecinājumu izdošanas sistēmu.
Metāna un biometāna noplūžu atklāšanas un novēršanas standartus ievieš kā drošības prasību neatņemamu daļu.</t>
  </si>
  <si>
    <t>IT risinājums iegādāts un ieviests</t>
  </si>
  <si>
    <t>Šobrīd notiek diskusijas ar EK par rādītāja precizēšanu, lai to varētu sasniegt.</t>
  </si>
  <si>
    <t>Discussions are currently underway with the EC on revising the indicator so it can be achieved.</t>
  </si>
  <si>
    <t>Uz šo brīdi ir konstatēti potenciālie riski 2 no 5 projektiem attiecibā uz projektu pabeigšanu paredzētajā termiņā:
(1) Ādažu novada pašvaldības projektā Nr.1.1.1.3.i.0/1/23/I/CFLA/002  būvniecības līgums IUB sūdzības dēļ ir noslēgts 2025.g. jūlijā, līdz ar to būvniecības termiņi ir ļoti saspringti;
(2) Ķekavas novada pašvaldības projektā Nr.1.1.1.3.i.0/1/23/I/CFLA/003  nav izsludināts būvniecības iepirkums par 2,7 km posmu. Ja minētais posms netiek pabeigts laikā, tad projekta rādītājs netiek sasniegts un ir apdraudēta arī kopējā investīcijas rādītāja sasniegšana.
Lai pārrunātu radušos situāciju jūlija beigās ar FS tiek rīkotas progresa sanāksmes. Pārējos projektos progresa sanāksmes plānotas augusta beigās/septembra sākumā.</t>
  </si>
  <si>
    <t>Currently, 2 out of 5 projects have identified potential risks in meeting project deadlines:
(1) Project 1.1.1.3.i.0/1/23/I/CFLA/002 of the municipality of Adazu county did not enter into a construction contract due to an PMB (Procurement Monitoring Bureau) complaint until July 2025, so construction deadlines are very tight.
(2) Project 1.1.1.3.i.0/1/23/I/CFLA/003 of the municipality of Kekava has not yet announced a construction procurement for the 2.7 km section. If this stage is not completed in time, the project indicator will not be reached and the overall investment indicator will also be jeopardised.
Progress meetings with beneficiaries are held at the end of July to discuss the situation. In other projects, progress meetings are planned in late August or early September.</t>
  </si>
  <si>
    <t>Saskaņā ar Eiropas digitālās inovācijas centru sniegto informāciju līdz 21.07.2025. izsniegtas 5077 digitālās attīstības ceļa kartes komersantiem.</t>
  </si>
  <si>
    <t>According to the information provided by the European Digital Innovation Hubs, until 21.07.2025. issued 5077 digital development roadmaps for entities.</t>
  </si>
  <si>
    <t>Saskaņā ar Eiropas digitālās inovācijas centru sniegto informāciju līdz 21.07.2025. izsniegtas 5077 digitālās attīstības ceļa kartes komersantiem.
Šobrīd, ņemot vērā MK noteikumu grozījumu procesu un to, ka tikko noslēdzies darba paku sadalījumu saskaņošanas process, aģentūrā iesniegts tikai viena projekta PP (2.2.1.1.i.0/1/23/I/CFLA/002 ), kurā pievienots fails “ Cela_kartes_lidz_31.07.2024”, kurā norādīts izsniegto ceļa karšu skaits uz 2024.gada 30.jūniju – 210. PP iesniegts par periodu līdz 31.07.2024, izsniegto ceļa karšu skaits norādīts – 232. Otrs projekts (2.2.1.1.i.0/1/23/I/CFLA/001)  ir atsaucis PP un tuvākajā laikā iesniegs atkārtoti PP. Atsauktajā PP pieejams fails “ CK_skaits_uz_31-12-2024_FINAL_9-01-2024”, kurā norādīts izsniegto ceļa karšu skaits uz 31.12.2024 -  1876. Savukārt šim pašam projektam sagatavošanā esošajam PP ir aktualizēta vērtība, pievienotajā failā “CKskaits_uz_31-12-2024_22-04-2025” redzams, ka uz 31.12.2024 izsniegtas 2674 kartes. Projektam Nr.2.2.1.1.i.0/1/23/I/CFLA/001 aktuālā rādītāja vērtība būs pieejama pēc PP saņemšanas.
Ņemot vērā iepriekš minēto, uzskatāms, ka pēc aģentūrai pieejamās informācijas, investīcijas ietvaros sasniegts rādītājs – 2906.
Informācija uz 25.06.2025: investīcijā apstiprināti abu projektu PP ar norādīto sasniegto rādītāju  - 3090 rāditājs sasniegts, statuss nomainīts uz "pabeigts".</t>
  </si>
  <si>
    <t>Noslēgti 28 līgumi par  12 952 231.05 eiro, notiek projektu realizācija.</t>
  </si>
  <si>
    <t>28 contracts have been concluded for 12 952 231 euros and project implementation has begun.</t>
  </si>
  <si>
    <t>Noslēgti 28 līgumi par  12 952 231.05 eiro. Rādītājs sasniegts - Izveidotas, testētas un lietotājiem pieejamas mediju sektora platformas vai IT risinājumi.</t>
  </si>
  <si>
    <t>ES Atveseļošanas un noturības mehānisma plāna 2.3.1.1.i. investīcijas "Augsta līmeņa digitālo prasmju apguves nodrošināšana" ietvaros tiek īstenoti trīs projekti ("Valodu tehnoloģiju iniciatīva", "Kvantu tehnoloģiju iniciatīva", "Augsta līmeņa digitālo prasmju apguve Latvijā augstas veiktspējas skaitļošanas tehnoloģiju jomā". Investīcijas projekti līdz 14.07.2025. 62. rādītājā no skaitliski sasniedzamās vērtības 3000, ir sasnieguši gandrīz pusi - 1411.
Lai veicinātu jaunizstrādāto studiju moduļu apguvi tie pēc apstiprināšanas tiek iekļauti bakalaura, maģistra, doktorantūras programmās visās atbilstošajās tematiskajās izglītības grupās obligātajā studiju kursā (A daļā), kā arī ierobežotās izvēles (B daļa) vai brīvās izvēles (C daļa) studiju kursā. Studiju moduļu iekļaušana A daļā ir būtiskākā darbība veicinot rādītāja sasniegšanu.
Vienlaikus, lai veicinātu rādītāja izpildi, Izglītības un zinātnes ministrija, kas pilda atbildīgās nozares ministrijas funkcijas, ir lūgusi projektu pārstāvjiem sniegt skaidrojumus par to, kā tiks veicināta tālākā rādītāja izpilde, lai tas tiktu sasniegts līdz investīcijas ieviešanas termiņa beigām 2026. gada 30. jūnijā.</t>
  </si>
  <si>
    <t>Within the framework of the EU Recovery and Resilience Facility Plan, investment 2.3.1.1.i "Ensuring the Acquisition of Advanced Digital Skills," three projects are being implemented: the Language Technology Initiative, the Latvian Quantum Initiative, and Development of High-Level Digital Skills in Latvia in the Field of High-Performance Computing Technologies. As of July 14, 2025, these investment projects have collectively reached almost half -1,411 out of the target value of 3,000 - under indicator No. 62.
To promote the uptake of the newly developed study modules, they are incorporated - after approval - into bachelor's, master's, and doctoral study programs across all relevant thematic education groups. This is done by including them in mandatory study courses, as well as in restricted elective or free elective courses. Inclusion of the study modules in Part A (mandatory courses) is the most crucial action for achieving the indicator.
At the same time, in order to ensure the achievement of the indicator, the Ministry of Education and Science of Latvia, as the responsible ministry, has requested project representatives to provide explanations on how the indicator will be further promoted and fulfilled by the end of the investment implementation period - June 30, 2026.</t>
  </si>
  <si>
    <t>Apstiprināti 43 pašvaldību individuālie plāni, kā arī abpusēji parakstītas 43 vienošanās par finansējuma saņemšanu. 43 pašvaldībās uzsākts īstenot pasākumu programmas, lai nodrošinātu digitālo prasmju apguvi un lietošanu darbā ar jauniešiem, digitālās vides izveidi darbam ar jauniešiem un jauniešu līdzdalības veicināšanu vietējo pašvaldību procesos.</t>
  </si>
  <si>
    <t>Individually developed plans by 43 municipalities have been approved, and 43 agreements on funding have been mutually signed. In these 43 municipalities, implementation of action programs has begun to ensure the acquisition and application of digital skills in youth work, the creation of a digital environment for working with young people, and the promotion of youth participation in local government processes.</t>
  </si>
  <si>
    <t>Līdz 2024.gada decembrim ir pabeigti būvdarbi uz 254,65 km no VARAM saskaņotajiem valsts vietējiem un reģionālajiem autoceļiem, t.sk. 85.mērķa (70km) aktuālā vērtība - 75,344km atjaunoti vai pārbūvēti valsts reģionālie un vietējie autoceļi).
Līdz 2025.gada 30.jūnijam ir pabeigti būvdarbi kopsummā uz 289,94 km no VARAM saskaņotajiem valsts vietējiem un reģionālajiem autoceļiem, t.sk. 85.mērķa (70km) aktuālā vērtība - 75,344km atjaunoti vai pārbūvēti valsts reģionālie un vietējie autoceļi).  
Vienlaikus investīcijas ietvaros turpinās valsts reģionālo un vietējo ceļu atjaunošana vai pārbūve. Plānots, ka līdz 2025.gada beigām tiks sasniegti vairāk nekā 370,58 km ar atjaunotiem vai pārbūvētiem valsts reģionālajiem un vietējiem autoceļiem. 2026.gadā plānots atjaunot un pārbūvēt  valsts un reģionālos autoceļus 50,77 km garumā, un tādējādi līdz 2026.gada beigām sasniedzot vairāk nekā 421,35 km.</t>
  </si>
  <si>
    <t>By the end of December 2024 construction works have been completed on 254,65 km of renovated or rebuilt state regional and local roads that were approved by Ministry of Smart Administration and Regional Development (including the completed target No. 85  (70km) with the absolute value of 75,344 km of renovated or rebuilt state regional and local roads). 
Up to 30 June 2025, construction works have been completed total on 289,94 km of renovated or rebuilt state regional and local roads that were approved by Ministry of Smart Administration and Regional Development (including the completed target No. 85  (70km) with the absolute value of 75,344 km of renovated or rebuilt state regional and local roads). 
Renovation or rebuilding of state regional and local roads continues within the framework of the investment. It is planned that until the end of 2025 over 370,58 km of renovated or rebuilt state regional and local roads will be completed. In 2026  state regional and local roads of 50,77 km are planned to be rebuilt and rebuilt, bringing them to more than 421,35 km by the end of 2026.</t>
  </si>
  <si>
    <t>Uz 2025.gada 2.ceturksni tiek ziņots par 289,94 km pārbūvētiem un atjaunotiem valsts reģionālajiem un vietējiem autoceļiem, lai uzlabotu novadu administratīvo centru sasniedzamību, uzlabojot piekļuvi valsts un pašvaldību sniegtajiem pakalpojumiem (tai skaitā izglītības iestāžu tīkla sakārtošanas kontekstā, kā arī veselības, kultūras, sociālo u.c. pakalpojumu sasniedzamībai) un darba vietām. Pārbūvēto un atjaunoto ceļu posmi atbilst Viedās administrācijas un reģionālās attīstības ministrijas, Satiksmes ministrijas, kā arī plānošanas reģionu sagatavotam sarakstam, kas pieejams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pielikumos.</t>
  </si>
  <si>
    <t>Pamatojoties uz plānošanas reģionu sākotnējo kapacitātes vajadzību apzināšanu pašvaldību speciālistiem un publisko pakalpojumu sniedzējiem, kā arī pašvaldību publisko pakalpojumu novērtējumu, reģionos tika īstenoti kapacitāti stiprinošie pasākumi, nolūkā uzlabot publisko pakalpojumu kvalitāti un efektivitāti. Līdz 2025.gada 30.jūnijam mācību pasākumos piedalījušies 1426 pašvaldību speciālisti vai publisko pakalpojumu sniedzēji.</t>
  </si>
  <si>
    <t>Based on the initial assessment of the capacity needs of the specialists of local municipalities and public service providers performed by each planning region, as well as the evaluation of municipal public services, capacity-building events were organized in regions to improve the quality and efficiency of public services. Until 30 June 2025, 1426 municipality specialists or public service providers have attended training actions.</t>
  </si>
  <si>
    <t>Pamatojoties uz plānošanas reģionu sākotnējo kapacitātes vajadzību apzināšanu pašvaldību speciālistiem un publisko pakalpojumu sniedzējiem, kā arī pašvaldību publisko pakalpojumu novērtējumu, reģionos tika veikti kapacitāti stiprinoši pasākumi, kopumā apmācot 1426 pašvaldību speciālistus vai publisko pakalpojumu sniedzējus. Kapacitātes celšanas pasākumi uzlaboja pašvaldību speciālistu zināšanas un prasmes, kas sekmēs publisko pakalpojumu kvalitātes un efektivitātes paaugstināšanos.</t>
  </si>
  <si>
    <t>Norit līguma izpilde (gala nodevums pakalpojuma līguma izpildes ietvaros plānots indikatīvi š.g. decembrī).</t>
  </si>
  <si>
    <t>The contract is being executed (final delivery under the service contract tentatively scheduled for December of this year).</t>
  </si>
  <si>
    <t>Kopsavilkuma dokuments, kurā pienācīgi pamatots, kā tika apmierinoši sasniegts mērķis (tostarp visi būtiskie elementi), kopā ar atbilstošām saitēm uz pamatojošajiem pierādījumiem.
Šā dokumenta pielikumā iekļauj šādus dokumentārus pierādījumus:
a) ēku nosaukumus, atrašanās vietas, platību m2, cik personu var izmitināt katrā no tām un kopā (tostarp vienvietīgo un divvietīgo istabu skaitu) un intervences pasākuma īsu aprakstu saskaņā ar Padomes Īstenošanas lēmuma pielikumu;
b) apliecinājumu par ēku nodošanu ekspluatācijā;
c) izrakstu no pabeigto projektu attiecīgajām daļām, kas pierāda atbilstību Padomes Īstenošanas lēmuma pielikumā sniegtajam mērķa un investīciju aprakstam, tostarp pensijas vecuma personu izmitināšanai paredzēto vietu skaitu un apstiprinājumu, ka šīs personas būs investīciju galasaņēmēji, pieejamo minimālo aprīkojumu un to, ka pabeigtie projekti atbilst ēku piekļūstamības standartiem.</t>
  </si>
  <si>
    <t>Turpinās atskaites punkta sasniegšana.</t>
  </si>
  <si>
    <t>The achievement of the milestone continues.</t>
  </si>
  <si>
    <t>2025. gada janvāra beigās ir noslēgti līgumi par būvdarbu Slokas ielā 61, Jūrmalā un Dubultu prospektā 71, Jūrmalā veikšanu (2025. gada februārī uzsākta līgumu izpilde).</t>
  </si>
  <si>
    <t>At the end of January 2025, contracts were signed for the construction works in Slokas iela 61, Jūrmala and Dubultu prospekts 71, Jūrmala (execution of the contracts started in February 2025).</t>
  </si>
  <si>
    <t>Noslēgti 3 līgumi par pētījumu īstenošanu - līgums par AMR īstenošanu noslēgts 2024.gada 7.jūnijā, līgums par C hepatīta pētījumu noslēgts 2024.gada 2.jūlijā un līgums par vakcinācijas pētījumu noslēgts 2024.gada 22.novembrī. Šobrīd notiek visu trīs pētījumu aktīvā fāze.</t>
  </si>
  <si>
    <t>Notiek visu trīs pētījumu aktīvā fāze. Noslēgti 3 līgumi par pētījumu īstenošanu - līgums par AMR īstenošanu noslēgts 2024.gada 7.jūnijā, līgums par C hepatīta pētījumu noslēgts 2024.gada 2.jūlijā un līgums par vakcinācijas pētījumu noslēgts 2024.gada 22.novembrī. Pētījumus plānots pabeigt līdz 2025.gada 30.novembrim.</t>
  </si>
  <si>
    <t>Veselības aprūpes mācību procesā ieviesta simulācija pieeja</t>
  </si>
  <si>
    <t>Simulation approach introduced in the healthcare learning process</t>
  </si>
  <si>
    <t>Veselības aprūpes mācību procesā ieviesta simulācijas pieeja - 2025.gada 9.jūlijā pieņemts Veselības ministrijas rīkojums par simulācijā balstītas izglītības stratēģijas ieviešanu medicīnas un veselības aprūpes izglītībā un apstiprināta "“Simulācijā balstītas izglītības attīstības stratēģija medicīnas un veselības aprūpes izglītībā Latvijā 2025.–2027. gadam”.</t>
  </si>
  <si>
    <t>A simulation approach has been introduced into the healthcare learning process - on July 9, 2025, an order of the Ministry of Health was adopted on the implementation of a simulation-based education strategy in medical and healthcare education and the "Development Strategy for Simulation-Based Education in Medical and Healthcare Education in Latvia for 2025–2027" was approved.</t>
  </si>
  <si>
    <t>Veselības aprūpes mācību procesā ieviesta simulācijas pieeja - 2025.gada 9.jūlijā pieņemts Veselības ministrijas rīkojums par simulācijā balstītas izglītības stratēģijas ieviešanu medicīnas un veselības aprūpes izglītībā un apstiprināta "“Simulācijā balstītas izglītības attīstības stratēģija medicīnas un veselības aprūpes izglītībā Latvijā 2025.–2027. gadam”.
Simulācijā balstītas izglītības ieviešana visos medicīniskās izglītības posmos iesaistot plašākas ieinteresēto personu grupas, būtiski veicina esošo un nākotnes medicīnas un veselības aprūpes jomas profesionāļu izglītības kvalitāti, gan veselības aprūpes pakalpojumu kvalitāti. Tas veicina drošākas un efektīvākas veselības aprūpes sniegšanu, uzlabojot pacientu aprūpi un samazinot ārstniecības kļūdu risku.</t>
  </si>
  <si>
    <t>Latvijas Parlaments ir pieņēmis grozījumus Augstskolu likumā un Zinātniskās darbības likumā, kas saistīti ar augstskolām un zinātniskajiem institūtiem, lai īstenotu reformas augstākajā izglītībā un pētniecībā:
1) jaunā doktorantūras modeļa ieviešana Latvijā.
Jaunais doktorantūras modelis sāka darboties 2024./2025.mācību gada rudenī. Valsts finansētās augstākās izglītības iestādes (AI) ir izveidojušas doktorantūras skolas un sākušas īstenot doktorantūras programmas saskaņā ar Augstskolu likumu. Doktoranti, kuri studijas uzsāka 2024. gada 1. septembrī, iegūs grādus saskaņā ar jauno modeli, kas paredzēts, lai nodrošinātu kvalitāti visos posmos un paaugstinātu kopējo doktorantūras līmeni valstī.
Pāreja uz jauno doktorantūras modeli notiek pakāpeniski. Izglītības un zinātnes ministrija (IZM) šobrīd izstrādā galīgo Ministru kabineta noteikumu kopumu, ko paredzēts publicēt līdz 2025. gada 31. jūlijam. Līdz ar to tiek pabeigta jaunā akadēmiskās karjeras ietvara izveides pirmā daļa.
2) jaunā akadēmiskās karjeras modeļa ieviešanu Latvijā.
Izglītības un zinātnes ministrija ir sagatavojusi konceptuālā ziņojuma projektu “Par jauna akadēmiskās karjeras ietvara ieviešanu Latvijā”, kuru ministrija pašlaik pilnveido, jo ir saņemti iebildumi un priekšlikumi. Starpinstitūciju koordinācijas sanāksme ir plānota 2025. gada 17. jūlijā.
Ministrija ir sākusi veikt grozījumus Augstskolu likumā, Zinātniskās darbības likumā un Profesionālās izglītības likumā.
3) augstākās izglītības iestāžu un koledžu cikliskas institucionālās akreditācijas ieviešanu Latvijā.
Valdība ir apstiprinājusi konceptuālo ziņojumu par ciklisko akreditāciju un iezīmējusi turpmākos soļus. Šobrīd tiek gatavoti un līdz 2025. gada septembrim tiks iesniegti Ministru kabinetā likumprojekti, ar kuriem groza “Augstskolu likumu” un “Izglītības likumu”. Grozījumi Augstskolu likumā definēs iestāžu akreditācijas jēdzienu un posmus, kā arī deleģēs Ministru kabinetam noteikt akreditācijas procedūru un noteikumus.
Tie arī atcels terminu “studiju joma” no akreditācijas ietvara un saistītajām definīcijām, piemēram, stratēģisko specializāciju un augstākās izglītības iestāžu klasifikāciju, aizstājot to ar līdzvērtīgu terminu “izglītības tematiskā grupa”. Grozījumi Izglītības likumā definēs Akadēmiskās informācijas centra un Izglītības kvalitātes valsts dienesta jaunās kompetences attiecībā uz ciklisko iestāžu akreditāciju.
Pilotprojektu cikliskās iestāžu akreditācijas ieviešanai apstiprināja Akadēmiskās informācijas centrs – Augstākās izglītības kvalitātes aģentūra.
4) Šobrīd tiek sagatavots iesniegšanai Ministru kabinetā informatīvais ziņojums par augstākās izglītības iestāžu institucionālās finansēšanas modeļa pilotprojekta rezultātiem un par institucionālās finansēšanas modeļa tālāku ieviešanu. Paredzams, ka Ministru kabinets to apstiprinās līdz š.g. 30.septembrim.
5) valsts finansējuma sasaiste ar zinātnisko institūciju starptautiskā novērtējuma rezultātiem.
Izstrādāts jauns normatīvais regulējums zinātniskās darbības bāzes finansējuma piešķiršanai zinātniskajām institūcijām. Šis ietvars ievieš saikni starp zinātnisko institūciju darbības starptautiskā novērtējuma rezultātiem un zinātniskās darbības bāzes finansējuma piešķiršanu.
Tas tiek īstenots divos veidos, nosakot kvalitātes slieksni piešķirtā zinātniskās darbības bāzes finansējuma saņemšanai un zinātniskās darbības bāzes finansējuma apmēra aprēķināšanas formulā iekļaujot rādītāju, kas sasaistīts ar starptautiskā izvērtējuma rezultātiem.</t>
  </si>
  <si>
    <t>The Latvian Parliament has adopted amendments to the Law on Higher Education Institutions and the Law on Scientific Activities related to higher education institutions and scientific institutes in order to implement reforms in higher education and research:
1) introduction of a new doctoral model in Latvia.
The new doctoral model began operating in the autumn of the 2024/2025 academic year. State-funded higher education institutions (HEIs) have established doctoral schools and started implementing doctoral programs in accordance with the Law on Higher Education Institutions. Doctoral students who began their studies on 1 September 2024 will receive degrees in accordance with the new model, which is designed to ensure quality at all stages and raise the overall level of doctoral studies in the country.
The transition to the new doctoral model is taking place gradually. The Ministry of Education and Science (the MoES) is currently developing the final set of Cabinet regulations, which is expected to be published by July 31, 2025. This completes the first part of the development of the new academic career framework.
2) Implementation of the new academic career model in Latvia.
The Ministry of Education and Science has prepared a draft conceptual report “On the Implementation of a New Academic Career Framework in Latvia”, which the Ministry is currently refining as objections and proposals have been received. An inter-institutional coordination meeting is planned for 17 July 2025.
The Ministry has begun to make amendments to the Law on Higher Education Institutions, the Law on Scientific Activities and the Law on Vocational Education.
3) Implementation of cyclical institutional accreditation of higher education and colleges in Latvia
The Government has approved the conceptual report on cyclical accreditation and outlined the next steps. Draft laws amending the “Law on Higher Education” and the “Law on Education” are currently being prepared and will be submitted to the Cabinet of Ministers by September 2025. The amendments to the Law on Higher Education will define the concept and stages of accreditation of institutions, as well as delegate to the Cabinet of Ministers the task of determining the accreditation procedure and rules.
They will also remove the term “field of study” from the accreditation framework and related definitions, such as strategic specialization and classification of higher education institutions, replacing it with the equivalent term “educational thematic group”. The amendments to the Law on Education will define the new competences of the Academic Information Center and the State Service for the Quality of Education with regard to the accreditation of cyclical institutions.
The pilot project for the introduction of cyclical accreditation of institutions was approved by the Academic Information Center – Higher Education Quality Agency. 
4) An information report on the results of the pilot project of the institutional financing model for higher education institutions and on the further implementation of the institutional financing model is currently being prepared for submission to the Cabinet of Ministers. It is expected that the Cabinet of Ministers will approve it by September 30 of this year.
5) linking public funding to the results of the international evaluation of scientific institutions.
A new regulatory framework has been developed for the allocation of basic funding for scientific activities to scientific institutions. This framework introduces a link between the results of the international assessment of the activities of scientific institutions and the allocation of basic funding for scientific activities.
This is implemented in two ways, by setting a quality threshold for receiving the allocated basic funding for scientific activities and by including an indicator linked to the results of the international assessment in the formula for calculating the amount of basic fundin</t>
  </si>
  <si>
    <t>Augstākās izglītības reformas izpilde ir saistīta ar vecās sistēmas nomaiņu pārejot uz jauno sistēmu, kas ir sarežģīta, daudzslāņaina, ietver sevī daudz iesaistītas puses, līdz ar to tiesību aktu izstrāde un saskaņošana prasa ilgāku laiku nekā sākotnēji tas tika plānots.
1) jaunā doktorantūras modeļa ieviešana Latvijā.
Jaunā doktorantūras modeļa ieviešana valsts un institucionālajā līmenī ir virzījusies lēni. Līdz šim kā galvenie pavērsieni šajā procesā ir 2020. gada jūnijs, kad Ministru kabinets apstiprināja konceptuālo ziņojumu, un 2024. gada maijs, kad stājās spēkā grozījumi Augstskolu likumā un Zinātniskās darbības likumā, oficiāli iniciējot jauno modeļa ieviešanu augstskolās. Ieviešana aizkavējās galvenokārt tāpēc, ka šo tiesību aktu grozījumu izstrāde un pilnveidošana parlamentā prasīja ilgāku laiku, nekā sākotnēji plānots. Process bija īpaši demokrātisks – dažādas piedāvāto noteikumu versijas tika rūpīgi apspriestas un izvērtētas, pirms tika panākta vienprātība. Tā kā jaunais doktorantūras modelis netika izstrādāts vakuumā, bija jāņem vērā esošās sistēmas elementi: plašā doktora izglītību regulējošā normatīvā bāze, ilggadējās doktorantūras programmu nodrošināšanas tradīcijas, ieinteresēto pušu perspektīvas un citi būtiski faktori.
2) jaunā akadēmiskās karjeras modeļa ieviešanu Latvijā.
Līdzīgi kā jaunajā doktorantūras modelī, arī jaunā akadēmiskās karjeras ietvara izstrāde un ieviešana noritēja lēni. Šo tempu veicina vairāki galvenie faktori. Jaunā akadēmiskās karjeras ietvara pamatā bija esošais normatīvais regulējums un institucionālās struktūras. Tas prasīja rūpīgu noteikto normu, ilgstošu akadēmiskās nodarbinātības tradīciju un pašreizējās prakses integrāciju, padarot procesu ievērojami sarežģītāku un laikietilpīgāku. Atšķirībā no šaurākām reformām, jaunais akadēmiskās karjeras regulējums attiecas uz dažādiem akadēmiskās karjeras elementiem, tostarp akadēmisko amatu struktūru, personāla atlases un atlases procesiem, darba izpildes novērtēšanu, atalgojuma politiku, darba laiku un darba attiecību pārtraukšanu. Saskanīgas politikas izstrāde tik plašai jomai prasa ievērojamu laiku un starpnozaru koordināciju. Vēl viens būtisks faktors ir bijis ilgtspējīga finansējuma nodrošināšana jaunajam akadēmiskā personāla atalgojuma modelim. Kopš Krievijas kara sākuma pret Ukrainu Latvija ir saskārusies ar ievērojamiem ekonomiskiem un politiskiem izaicinājumiem. Valsts prioritātes ir novirzījušās uz aktuālo valsts drošības problēmu risināšanu, kas ir ierobežojis izglītības reformām pieejamos resursus un aizkavējis finansiālās saistības, kas nepieciešamas jaunās akadēmiskās karjeras sistēmas ieviešanai. Pakāpeniska akadēmiskās karjeras sistēmas ieviešana atspoguļo apņemšanos pārdomāti sagatavoties un vienmērīgu pāreju. Šajā apzinātajā laika grafikā ilgtspējīgas reformas ir prioritātes, nevis straujas pārmaiņas.
3) augstākās izglītības iestāžu un koledžu cikliskas institucionālās akreditācijas ieviešanu Latvijā.
Lēnā cikliskās akreditācijas ieviešana ir saistīta ar akreditācijas sistēmas pārveidošanas sarežģītību, jaunu metodoloģiju un vadlīniju izstrādi, pakāpenisku īstenošanas stratēģiju, izmēģinājuma testēšanu, ieinteresēto personu iesaistīšanu un nepieciešamo likumdošanas sagatavošanu. Šie faktori nodrošina, ka pāreja ir labi plānota un izpildīta, taču tie arī veicina reformas pakāpenisku gaitu.
Galvenās izmaiņas reformas nodrošināšanai ir pabeigtas līdz 30.11.2025., sekojoši jauna akadēmiskās karjeras ietvara izveides otrā posma un cikliskas institucionālās akreditācijas augstskolās un koledžās reformas nodrošināšanai izmaiņas likumos tiek apstiprinātas Saeimā līdz 31.08.2026.
Šī gada jūnijā Eiropas Komisijā tika iesniegti priekšlikumi par Augstākās izglītības reformas rādītāja pagarināšanu līdz 2026. gada 31. augustam saistībā ar reformas paplašināšanu, t.i., paralēli grozījumiem Augstskolu likumā un Zinātniskās darbības likumā ir nepieciešami grozījumi Izglītības likumā un Profesionālās izglītības likumā.</t>
  </si>
  <si>
    <t>Higher Education Reform is associated with replacing the old system by transitioning to the new system, which is complex, multi-layered, and involves many involved parties, so the development and harmonization of legal acts takes longer than originally planned.
1) introduction of a new doctoral model in Latvia.
The introduction of the new doctoral model at the national and institutional levels has progressed slowly. So far, the key milestones in this process include June 2020, when the Cabinet of Ministers approved the conceptual report, and May 2024, when amendments to the Law on Higher Education Institutions and the Law on Scientific Activity came into force, officially initiating the new model’s adoption in HEIs. However, the implementation was delayed primarily because the drafting and refinement of these legislative amendments in Parliament took longer than initially planned. This process was notably democratic – various versions of the proposed regulations were thoroughly discussed and evaluated before reaching a consensus. Since the new doctoral model was not developed in a vacuum, it was necessary to consider elements of the existing system: the extensive regulatory framework governing doctoral education, long-standing traditions in delivering doctoral programs, stakeholder perspectives, and other critical factors.
2) implementation of the new academic career model in Latvia.
Similar to the new doctoral mode, the development and introduction of the new academic careers framework has progressed slowly. Several key factors contribute to this pace. The new academic careers framework had to build upon the existing regulatory framework and institutional structures. This required careful integration of established norms, long-standing academic employment traditions, and current practices, making the process significantly more intricate and time-consuming.  Unlike narrower reforms, the new academic careers framework addresses various academic career elements, including the structure of academic positions, recruitment and selection processes, performance evaluation, remuneration policies, working hours, and employment termination. Developing coherent policies for such a broad scope demands significant time and cross-sectoral coordination.  Securing sustainable funding for the new academic staff remuneration model has been another critical factor. Since the onset of Russia’s war against Ukraine, Latvia has faced significant economic and political challenges. State priorities have shifted toward addressing pressing national security concerns, which has constrained resources available for educational reforms and delayed financial commitments necessary for implementing the new academic careers framework. The gradual, step-by-step introduction of the academic careers framework reflects a commitment to thoughtful preparation and smooth transitions. This deliberate timeline prioritieses sustainable reform over rapid change.
3) Implementation of cyclical institutional accreditation of higher education and colleges in Latvia 
The slow introduction of cyclical accreditation is due to the complexity of redesigning the accreditation system, the development of new methodologies and guidelines, the phased implementation strategy, pilot testing, stakeholder involvement, and the necessary legislative groundwork. These factors ensure that the transition is well-planned and executed, but they also contribute to the reform's gradual pace.
In June of this year, proposals were submitted to the European Commission on the extension of the Higher Education Reform indicator until August 31, 2026 in connection with the expansion of the reform, i.e. in parallel with the amendments to the Law on Higher Education Institutions and the Law on Scientific Activities, amendments to the Law on Education and the Law on Vocational Education are required.</t>
  </si>
  <si>
    <t>Šī gada jūnijā Eiropas Komisijā tika iesniegti priekšlikumi par Augstākās izglītības reformas rādītāja pagarināšanu līdz 2026. gada 31. augustam saistībā ar reformas paplašināšanu, t.i., paralēli grozījumiem Augstskolu likumā un Zinātniskās darbības likumā ir nepieciešami grozījumi Izglītības likumā un Profesionālās izglītības likumā.</t>
  </si>
  <si>
    <t>Saskaņā ar 2021. gada 16. augustā veiktajiem grozījumiem Augstskolu likumā (turpmāk – AII likums) valsts augstākās izglītības iestādēm bija jāizveido jauna iekšējās pārvaldības sistēma, kas paredz universitāšu padomju izveidošanu un apstiprināšanu, noteiktas padomju kompetences, vienlaikus precizējot Senāta, rektora un Satversmes sapulces kompetences, kā arī jaunu universitāšu rektoru atlases un apstiprināšanas kārtību un nosakot universitāšu stratēģisko specializāciju.
2022. gadā laika posmā no 18. maija līdz 17. jūnijam visas valsts augstskolas apstiprināja jaunās Satversmes, kas iezīmēja jauno pārvaldības modeli, nosakot Satversmes sapulces, Senāta, padomju un rektora funkcijas, nosakot to ievēlēšanas kārtību un izveidojot jaunu universitāšu pārvaldības kārtību. 
Jaunajās vadības komandās tika nodalītas atbildības jomas, tostarp augstskolu padomes kļuva par augstskolas augstāko stratēģisko lēmējinstitūciju, atbildīgas par augstskolu ilgtspējīgu attīstību saskaņā ar augstskolu stratēģijām, par stratēģisko un finanšu jautājumu uzraudzību; savukārt augstskolas senāts kļuva par universitātes augstāko akadēmisko lēmējinstitūciju, kas ir atbildīga par universitātes izglītības, pētniecības un radošās darbības izcilību, attīstību un atbilstību starptautiski atzītiem kvalitātes standartiem.
Satversmes arī nosaka augstākās izglītības iestāžu piederību noteiktam augstākās izglītības iestāžu tipam – zinātnes universitātei, mākslas un kultūras universitātei, lietišķo zinātņu universitātei, lietišķo zinātņu universitātei – un to stratēģisko specializāciju, īstenojot studiju un pētniecības darbību atbilstoši tām noteiktajām specializācijas jomām.
Sākot ar 2022. gada jūniju visas valsts augstskolu rektoru vēlēšanas tika īstenotas saskaņā ar jaunajiem augstskolu izstrādātajiem un apstiprinātajiem Rektoru vēlēšanas nolikumiem, kas tika izstrādāti atbilstoši veiktajiem grozījumiem Augstskolu likumā.</t>
  </si>
  <si>
    <t>In accordance with the amendments made on August 16, 2021 to the Law on Higher Education Institutions (hereinafter referred to as the Law on Higher Education Institutions), state higher education institutions were required to establish a new internal governance system, which provides for the establishment and approval of university councils, determines the competences of the councils, while simultaneously specifying the competences of the Senate, the rector and the Constitutional Assembly, as well as the procedure for selecting and approving new university rectors and determining the strategic specialization of universities.
In 2022, between May 18 and June 17, all state higher education institutions approved the new Constitutions, which outlined the new governance model, determining the functions of the Constitutional Assembly, the Senate, councils and the rector, determining the procedure for their election and establishing a new procedure for university governance.
Areas of responsibility were separated in the new management teams, including the university councils becoming the highest strategic decision-making body of the university, responsible for the sustainable development of universities in accordance with university strategies, for monitoring strategic and financial issues; in turn, the university senate became the highest academic decision-making body of the university, responsible for the excellence, development and compliance of the university's education, research and creative activities with internationally recognized quality standards.
The Constitution also determines the affiliation of higher education institutions to a certain type of higher education institution – a university of science, a university of arts and culture, a university of applied sciences, a university of applied sciences – and their strategic specialization, implementing study and research activities in accordance with their designated areas of specialization.
Starting from June 2022, all elections of rectors of public higher education institutions were implemented in accordance with the new Regulations for the Election of Rectors developed and approved by universities, which were developed in accordance with the amendments made to the Law on Higher Education Institutions.</t>
  </si>
  <si>
    <t>Lai paaugstinātu nozares starptautisko konkurētspēju bija nepieciešami kompleksi strukturālie risinājumi, kas fokusējas uz trīs pīlāriem: pārvaldība, finansējums un cilvēkresursi.
Atbilstoši pasaules labajai praksei augstskolu pārvaldības jomā tika nodalīta akadēmisko un stratēģisko lēmumu pieņemšana. Lai to īstenotu augstskolas pārgāja uz divlīmeņu pārvaldības struktūru, kur vara ir sadalīta starp senātu un padomi, un katrai struktūrvienībai ir noteikti savi pienākumi un atbildība. Iekšējās augstskolu pārvaldības sistēmās tika ieviestas padomes, kas garantē augstskolu autonomiju, atvērtību un caurspīdīgumu, atbild par ilgtermiņa stratēģiskiem lēmumiem (piem., stratēģiskie plāni, rektoru izvēle, budžets), kamēr senāts nodrošina akadēmisko brīvību, zinātnes un izglītības ekselenci, nodarbojas ar akadēmiskajiem jautājumiem (piem., mācību programmas, grādu piešķiršana u.c.).
Padomēs ir iesaistīti ārējie dalībnieki, kas pārstāv un nodrošina visu ieinteresēto pušu pārstāvniecību - gan publisko, gan privāto vidi, kā arī ārvalstu kolēģi, tādā veidā nodrošinot aktuālo jautājumu starptautisku izdiskutēšanu.
Ar padomju ieviešanu tiek nodrošināts līdzsvars starp akadēmisko aprindu pārstāvjiem un  profesionāliem uzņēmējiem un vadītājiem augstskolu vadībā.
Augstskolu sadalījums pēc tipiem iezīmē augstskolu struktūru, lomu un atbilstības prasības (kritērijus, kuru izpilde kvalificē augstskolas piederību noteiktam augstskolu statusam), definē skaidrus mērķus katram augstskolas tipam. Pārdefinētajā augstskolu tipoloģijā vairs neietilpst koledžas.
Stratēģiskā specializācija  kalpo par pamatu augstskolas stratēģiskās attīstības plānošanai, nosakot primāri attīstāmās zinātnes nozares un studiju virzienus.
Ar jauno regulējumu ir samazinājies administratīvais slogs Saeimai, jo augstskolu satversmes vairs netiek apstiprinātas ar likumu, kā arī samazinājies administratīvais slogs Ministru kabinetam, jo tas vairs neapstiprina valsts dibināto augstskolu satversmes.</t>
  </si>
  <si>
    <t>Progresa ziņojums attiecībā uz ekonomisko noziegumu izmeklēšanas kapacitātes stiprināšanu tika iesniegts izskatīšanai IeM 2024.gada IV ceturksnī. Atveseļošanas fonda grozījumu Nr.3 ietvaros EK tika iesniegts piedāvajums par rādītāja grozījumiem. Pēc vairākām sanāksmēm par rādītāju vienkāršošanu, no EK ir saņemts neoficiāls aicinājums šo rādītāju dzēst.</t>
  </si>
  <si>
    <t>The progress report regarding the strengthening of the economic crime investigation capacity was submitted to the MoI in the 4rd quarter of 2024. A proposal for amendments to the indicator was submitted to the EC as part of the RRF amendments No. 3. After several meetings on simplifying the indicators, an informal agreement has been reached between MoI and the EC on deletion of this indicator.</t>
  </si>
  <si>
    <t>Ņemot vērā rādītāja raksturu, pastāv neoficiāla vienošānās ar EK, ka rādītājs tiks dzēsts.</t>
  </si>
  <si>
    <t>Lai celtu noziedzīgo nodarījumu pret dabas vidi atklāšanas īpatsvaru uz vismaz 60%, ir īstenoti vairāki pasākumi, kuru sasniegtie rezultāti veicina šī mērķa sasniegšanu. Īstenojot Valsts policijas strukturālo reformu laika periodā no 2022.gada līdz 2023.gadam ir pārstrukturēta Valsts policijas reģionu – Vidzemes, Zemgales, Kurzemes, Latgales, Rīgas reģionu pārvalžu darbība, visos reģionos ir izveidotas Valsts policijas mobilās vienības.
Reforma ir veicinājusi policijas spējas ātrāk reaģēt un sniegt labāku pakalpojumu, tādējādi tiek stiprināta policijas klātbūtne un spēja reaģēt, ne tikai operatīvi ierodoties notikuma vietā, bet arī veicot ikdienas uzraudzību, tajā skaitā arī noziegumu pret vidi jomā.
Nodrošinot labākas policijas spējas reaģēt uz iespējamiem noziedzīgiem nodarījumiem, tiek radīts pienesums noziedzīgo nodarījumu pret dabas vidi atklāšanai.
Atveseļošanas fonda grozījumu Nr.3 ietvaros EK tika iesniegts piedāvajums par rādītāja grozījumiem. Pēc vairākām sanāksmēm par rādītāju vienkāršošanu, no EK ir saņemts neoficiāls aicinājums šo rādītāju dzēst.</t>
  </si>
  <si>
    <t>In order to raise the detection rate of crimes against the natural environment to at least 60%, several measures have been implemented, the results of which contribute to the achievement of this goal. During the implementation of the structural reform of the State Police in the period from 2022 to 2023, the operation of the administrations of the State Police regions - Vidzeme, Zemgale, Kurzeme, Latgale, Riga regions - has been restructured, mobile units of the State Police have been established in all regions.
The reform has contributed to the ability of the police to respond faster and provide a better service, thereby strengthening the presence and ability of the police to respond, not only by promptly arriving at the scene, but also by daily monitoring, including in the field of crimes against the environment.
Providing better police capabilities to respond to possible criminal offenses contributes to the detection of environmental crimes.
A proposal for amendments to the indicator was submitted to the EC as part of the RRF amendments No. 3. After several meetings on simplifying the indicators, an informal agreement has been reached between MoI and the EC on deletion of this indicator.</t>
  </si>
  <si>
    <t>Rādītājs ir sasniegts pret tiem rādītāja grozījumiem, kas tika iesniegti Eiropas Komisijai, kā arī, ņemot vērā rādītāja raksturu, ir neoficiāla vienošānās, ka rādītājs tiks dzēsts.</t>
  </si>
  <si>
    <t>Pabeigts 30.06.2025</t>
  </si>
  <si>
    <t>Finished 30.06.2025.</t>
  </si>
  <si>
    <t>Cenu aptaujas rezultātā ir noslēgti sekojoši ēkas aprīkošanas līgumi: 
1)	13.05.2025. Līgums  par žalūziju iegādi un uzstādīšanu projekta "Tieslietu akadēmija" vajadzībām Pasūtītāja Nr. 4.2-20/126-25;
2)	02.06.2025. Līgums par mēbeļu piegādi un uzstādīšanu Tieslietu akadēmijas darbības nodrošināšanai Pasūtītāja Nr. 4.2.-20/98-25.
Iepirkuma rezultātā ir noslēgts sekojošs ēkas aprīkošanas līgums:
1)	30.04.2025. LĪGUMS par mēbeļu izgatavošanu, piegādi un uzstādīšanu Tieslietu akadēmijas vajadzībām Pasūtītāja līguma Nr. 4.2-20/107-25;
20.05.2025. saņemts Būvniecības valsts kontroles biroja akts Par objekta Administratīvās ēkas Rīgā, 11. novembra krastmalā 31, pārbūve pieņemšanu ekspluatācijā.
30.05.2025.starp SIA “Tiesu namu aģentūra” , Tiesu administrāciju un Tieslietu akadēmiju parakstīts Līgums Nr. 04-15/105-2025 par neapdzīvojamo telpu 11. novembra krastmalā 31, Rīgā, nomu ietverot, ka no 01.06.2025. līdz 30.06.2025.minētās telpas nomā Tiesu administrācija, lai nodrošinātu telpu aprīkošanas darbu veikšanu Tieslietu akadēmijas vajadzībām. 
Veikta papildus tehnikas un mēbeļu iegāde no Elektroniskās iepirkumu sistēmas.
Laikā līdz 30.06.2025. veikta telpu iekārtošana/aprīkošana ar iegādāto aprīkojumu. 
01.07.2025. pielāgotās telpas 11. novembra krastmalā 31, un aprīkojums nodots Tieslietu akadēmijai.</t>
  </si>
  <si>
    <t>As a result of procurement, the following building outfitting contracts were awarded:
•	13.05.2025. – Agreement for the purchase and installation of blinds for the Judicial Academy project (Client No.?4.2 20/126 25).
•	02.06.2025. – Agreement for the supply and installation of furniture to support the operation of the Judicial Academy (Client No.?4.2 20/98 25).
Following another procurement procedure, this contract was signed:
•	30.04.2025. – Contract for the manufacture, delivery, and installation of furniture for the Judicial Academy (Client Contract No.?4.2 20/107 25).
20.05.2025. the Building State Control Bureau issued the acceptance act, confirming the Administrative building at 11 Novembra krastmala 31 in Riga is ready for operation.
30.05.2025. among SIA “Tiesu namu aģentūra,” the Court Administration, and the Judicial Academy, Agreement No.?04 15/105 2025 was executed concerning the rental of commercial premises at 11 Novembra krastmala 31, Riga. The agreement stipulates that the Court Administration will rent the premises from June 1 to June 30, 2025, to facilitate outfitting works for the Judicial Academy.
Additional equipment and furniture were procured through the Electronic Procurement System.
By June 30, 2025, the premises had been fully fitted out and furnished with the purchased items.
01.07.2025., the newly prepared premises at 11 Novembra krastmala 31, complete with equipment, were handed over to the Judicial Academy.</t>
  </si>
  <si>
    <t>Veikti nepieciešamie telpu pielāgošanas un aprīkošanas darbi Tieslietu akadēmijas vajadzībām, lai nodrošinātu mūsdienīgu, funkcionālu un profesionālai apmācībai piemērotu vidi tiesu sistēmas darbiniekiem.
Šis ieguldījums veicina kvalitatīvāku tiesnešu, prokuroru un citu tieslietu nozares speciālistu sagatavošanu un tālākizglītību, kas savukārt stiprina tiesiskumu un sabiedrības uzticēšanos tiesu varai.</t>
  </si>
  <si>
    <t>Spēkā stājušies grozījumi energokopienu reģistrēšanas un darbības noteikumos (01.07.2025).Ir pieņemti grozījumi Elektroenerģijas tirgus likumā, kas paredz pienākumu elektroenerģijas tirgotājiem savos pakalpojumos iekļaut energokopienu universālo pakalpojumu,grozījumi stājušies spēkā 24.04.2025.</t>
  </si>
  <si>
    <t>Amendments to the Regulations for the Registration and Operation of Energy Communities have entered into force (01.07.2025). Amendments to the Electricity Market Law have been adopted, which provide for an obligation for electricity traders to include the universal service of energy communities in their services, the amendments have come into force on 24.04.2025.</t>
  </si>
  <si>
    <t>Energokopienu reģistrēšanas un darbības noteikumu grozījumi sevī ietver nosacījumus, kas:- paredz energokopienu reģistrācijas un darbības nosacījumus un procedūras;
- ievieš pienākumu pašvaldībām daļu no energokopienā saražotās elektroenerģijas vai no tās gūtā ekonomiskā labuma novirzīt neaizsargātām sabiedrības grupām.
(https://likumi.lv/ta/id/357125-energokopienu-registresanas-un-darbibas-noteikumi) 
Pieņemti grozījumi Elektroenerģijas tirgus likumā, kas paredz ieviest pienākumu elektroenerģijas tirgotājiem piedāvāt vismaz vienu produktu elektroenerģijas iegādei no energokopienām jeb tā saukto energokopienu universālo pakalpojumu. (https://likumi.lv/ta/id/359910).</t>
  </si>
  <si>
    <t>Amendments to the rules for the registration and operation of energy communities include conditions that:- provide for conditions and procedures for the registration and operation of energy communities;
- introduces an obligation for local governments to direct part of the electricity produced in the energy community or the economic benefit derived from it to vulnerable groups of society.
(https://likumi.lv/ta/id/357125-energokopienu-registresanas-un-darbibas-noteikumi) 
Amendments to the Electricity Market Law have been adopted, which provide for the introduction of an obligation for electricity traders to offer at least one product for the purchase of electricity from energy communities or the so-called universal service of energy communities. (https://likumi.lv/ta/id/359910).</t>
  </si>
  <si>
    <t>Spēkā stājušies energokopienu reģstrēšanas un darbības noteikumi un to grozījumi. 
Latvijas Republikas Saeimā pieņemts likumprojekts "Grozījumi Elektroenerģijas tirgus likumā", kas stājās spēkā no 24.04.2025.</t>
  </si>
  <si>
    <t>Ministru kabients ir apstiprinājis grozījumus elektroenerģijas tirdzniecības un lietošanas noteikumos, kas nosaka neto norēķinu sistēmas darbību.
Ministru kabineta ir apstiprinājis energokopienu reģistrēšanas un darbības noteikumus, kas ietver saistīto aktīvo lietotāju regulējumu.</t>
  </si>
  <si>
    <t>Pieņemti grozījumi Elektroenerģijas tirgus likumā, kas stājās spēkā 01.04.2025. un 24.04.2025.</t>
  </si>
  <si>
    <t>Amendments to the Electricity Marke Law have been adopted, which entered into force on 01.04.2025. and 24.04.2025.</t>
  </si>
  <si>
    <t>Pieņemti grozījumi Elektroenerģijas tirgus likumā, kas nosaka, ka elektroenerģijas ražotājs var saņemt ne tikai konstanto, bet arī elastīgu pārvades sistēmas pakalpojumu, kura sniegšana var tikt ierobežota noteiktās stundās gada laikā, lai izmantotu  elektroenerģijas ražošanas iekārtu, kas izmanto dažādus atjaunīgo energoresursu veidus, vienlaicīgas darbības vai savstarpējas aizstāšanas iespēja, bet elektroenerģijas uzkratuvju darbībai var saņemt konstanto, elastīgo un ierobežojamo pārvades sistēmas pakalpojumu, tādējādi nodrošinot iespēju piekļūt tīkla pieslēgumpunktam elektrostacijām, kurās var izmantot dažādas ražošanas tehnoloģijas, un  uzkrātuvēm, kuru kopējā ražošanas jauda pārsniedz tīkla pieslēgumpunkta jaudu, kā arī paredz nosacījumus šādu kopējo ražošanas  jaudu darbībai, kā arī konkrētu ražošanas iekārtu un  uzkrātuvju ieslēgšanai un izslēgšanai (ierobežošanai).</t>
  </si>
  <si>
    <t>Amendments to the Electricity Market Law have been adopted, which stipulate that an electricity producer may receive not only a firm but also a flexible transmission system service, the provision of which may be restricted to certain hours during the year in order to use the possibility of simultaneous operation or mutual substitution of electricity generation equipment that uses various types of renewable energy resources, but for the operation of electricity storage facilities, a firm, flexible and restrictable transmission system service can be received, thus ensuring the possibility of accessing the network connection point for power plants that can use various production technologies and storage facilities whose total production capacity exceeds the capacity of the network connection point, and also provides for conditions for the operation of such total production capacity, as well as for the switching on and off (restriction) of specific production and storage facilities.</t>
  </si>
  <si>
    <t>Atskaites punkta izpilde ir pabeigta.Pieņemti grozījumi Elektroenerģijas tirgus likumā, kas stājās spēkā 01.04.2025. un 24.04.2025.Grozījumi Elektroenerģijas tirgus likumā, kas nosaka, ka elektroenerģijas ražotājs var saņemt ne tikai konstanto, bet arī elastīgu pārvades sistēmas pakalpojumu, kura sniegšana var tikt ierobežota noteiktās stundās gada laikā, lai izmantotu  elektroenerģijas ražošanas iekārtu, kas izmanto dažādus atjaunīgo energoresursu veidus, vienlaicīgas darbības vai savstarpējas aizstāšanas iespēja, bet elektroenerģijas uzkratuvju darbībai var saņemt konstanto, elastīgo un ierobežojamo pārvades sistēmas pakalpojumu, tādējādi nodrošinot iespēju piekļūt tīkla pieslēgumpunktam elektrostacijām, kurās var izmantot dažādas ražošanas tehnoloģijas, un  uzkrātuvēm, kuru kopējā ražošanas jauda var pārsnieg  pieslēguma jaudu, kā arī paredz nosacījumus pārvades pakalpojuma sniegšanas ierobežošanai un sistēmas operatora un elektroenerģijas ražotāja vai elektroenerģijas uzkrātves operatora veicamās darbības pārvades pakalpojuma saņemšanai.</t>
  </si>
  <si>
    <t>Pieņemti grozījumi Enerģētikas likumā, kas stājās spēkā 15.07.2024. 
24.01.2025. stājās spēkā Ministru kabineta 2025. gada 21. janvāra noteikumi Nr. 50 "Noteikumi par prasībām gāzveida stāvoklī pārvērstas sašķidrinātās dabasgāzes, no atjaunīgajiem energoresursiem saražota vai iegūta gāzveida kurināmā un mazoglekļa gāzveida kurināmā ievadīšanai dabasgāzes pārvades un sadales sistēmā"</t>
  </si>
  <si>
    <t>Amendments to the Energy Law have been adopted, which entered into force on 15.07.2024. Cabinet of Ministers Regulation No. 50 of 21 January 2025 "Regulations on requirements for the injection of liquefied natural gas converted into a gaseous state, gaseous fuel produced or obtained from renewable energy resources and low-carbon gaseous fuel into the natural gas transmission and distribution system" entered into force on 24.01.2025.</t>
  </si>
  <si>
    <t>Pieņemti grozījumi Enerģētikas likumā, kas paredz normas ārpus dabasgāzes sistēmas transportēta biometāna ievades punkta dabasgāzes pārvades sistēmā izveidei un iespēju mazajiem biometāna ražotājiem ievadīt saražoto biometānu kopējā dabasgāzes piegādes sistēmā.
24.01.2025. stājās spēkā Ministru kabineta 2025. gada 21. janvāra noteikumi Nr. 50 "Noteikumi par prasībām gāzveida stāvoklī pārvērstas sašķidrinātās dabasgāzes, no atjaunīgajiem energoresursiem saražota vai iegūta gāzveida kurināmā un mazoglekļa gāzveida kurināmā ievadīšanai dabasgāzes pārvades un sadales sistēmā", kas noteic prasības gāzveida stāvoklī pārvērstas sašķidrinātās dabasgāzes un no atjaunīgajiem energoresursiem saražota vai iegūta gāzveida kurināmā un mazoglekļa gāzveida kurināmā, tajā skaitā biometāna ievadīšanai nacionālajā dabasgāzes ieejas-izejas sistēmā, kā arī sistēmā ievadāmās dabasgāzes kvalitātes prasības,kā arī ietver noteikumus attiecībā uz dabasgāzes ievades punkta, kas ierīkots RePowerEU ietvaros izmantošanu.</t>
  </si>
  <si>
    <t>Amendments to the Energy Law have been adopted, which provide for the establishment of an entry point for biomethane transported outside the natural gas system into the natural gas transmission system and the possibility for small biomethane producers to inject the produced biomethane into the common natural gas supply system.
Cabinet of Ministers Regulation No. 50 of 21 January 2025 "Regulations on the requirements for the introduction of liquefied natural gas converted into a gaseous state, gaseous fuel produced or obtained from renewable energy resources and low-carbon gaseous fuel into the natural gas transmission and distribution system", which determines the requirements for the introduction of liquefied natural gas converted into a gaseous state and gaseous fuel produced or obtained from renewable energy resources and low-carbon gaseous fuel, including biomethane, into the national natural gas entry-exit system, as well as the quality requirements for the natural gas injected into the system, including provisions regarding the natural gas entry point installed within the framework of RePowerEU entered into force on 24.01.2025.</t>
  </si>
  <si>
    <t>Atskaites punkta izpilde pabeigta.Lai nodrošinātu pilnvērtīgu atjaunojamās gāzes (biometāna) ražošanas potenciāla attīstību Latvijā, 2024. gada 13. jūnija Enerģētikas likuma grozījumi, kas stājās spēkā 2024. gada 15. jūlijā, nosaka pienākumu vienotajam dabasgāzes pārvades un uzglabāšanas sistēmas operatoram un dabasgāzes pārvades sistēmas operatoram attīstīt pārvades sistēmu un Inčukalna pazemes gāzes krātuvi atjaunojamo gāzu drošai ievadīšanai pārvades sistēmā un uzglabāšanai. Dabasgāzes pārvades sistēmas attīstība ietver ieejas punktu izveidi atjaunojamo gāzu ievadīšanai pārvades sistēmā, kur jebkurš sistēmas lietotājs, ievērojot Ministru kabineta noteiktās prasības, varēs ievadīt atjaunojamo gāzi dabasgāzes pārvades sistēmā tālākai transportēšanai valsts ieejas-izejas sistēmā bez nepieciešamības izbūvēt sistēmas pieslēgumu. Ministru kabineta 2025. gada 21. janvāra noteikumi Nr. 50 "Noteikumi par prasībām gāzveida stāvoklī pārvērstas sašķidrinātās dabasgāzes, no atjaunīgajiem energoresursiem saražota vai iegūta gāzveida kurināmā un mazoglekļa gāzveida kurināmā ievadīšanai dabasgāzes pārvades un sadales sistēmā"  nosaka prasības gāzveida stāvoklī pārvērstas sašķidrinātās dabasgāzes  un atjaunīgās dabasgāze ievadīšanai nacionālajā dabasgāzes ieejas-izejas sistēmā, kā arī sistēmā ievadāmās dabasgāzes kvalitātes prasības, kā arī ietver noteikumus attiecībā uz dabasgāzes ievades punkta, kas ierīkots RePowerEU ietvaros, paredzot tikai ilgspējīga biometāna ievades iespējas.</t>
  </si>
  <si>
    <t xml:space="preserve">Under the amendments No.3 of the Cohesion policy Programm 21-27, the MoCE  has submitted the proposal to redristribute funding from "Circular economy" acitivity to continue activity "Promoting energy from renewable energy sources – biomethane". This 
will increae capacity of energy, energy security and promote progress towards energy independency. </t>
  </si>
  <si>
    <t>Pasākums svītrots no darbības programmas/ The Measure removed from The Operational programme</t>
  </si>
  <si>
    <t>The funding adjustments have been made in accordance with the mid-term amendments to the Cohesion Policy Programme submitted to the European Commission on May 29, 2025.</t>
  </si>
  <si>
    <t>Taisnīgas pārkārtošanās fonds (2021-2027)</t>
  </si>
  <si>
    <t>2.1.2.SAM I kārta (ERAF daļa)  - 18 246 193 
2.1.2.SAM II kārta (ERAF daļa) -  4 000 000</t>
  </si>
  <si>
    <t>RRFCI04.1</t>
  </si>
  <si>
    <t>RRFCI13.1</t>
  </si>
  <si>
    <r>
      <t xml:space="preserve">Ziņots EK 29.08.2025.
</t>
    </r>
    <r>
      <rPr>
        <b/>
        <sz val="10"/>
        <color theme="1"/>
        <rFont val="Times New Roman"/>
        <family val="1"/>
        <charset val="186"/>
      </rPr>
      <t xml:space="preserve">(dati no KPVIS 28.08.2025.) </t>
    </r>
  </si>
  <si>
    <t>Kopsavilkuma dokuments, kurā pienācīgi pamatots, kā tika apmierinoši sasniegts atskaites punkts (tostarp visi būtiskie elementi), kopā ar atbilstošām saitēm uz pamatojošajiem pierādījumiem.
Šā dokumenta pielikumā iekļauj kopiju darbuzņēmēja(-u) un līgumslēdzējas(-u) iestādes(-žu) parakstītam(-u) apliecinājumam(-iem) par atskaites punkta aprakstā minēto būvdarbu pabeigšanu.</t>
  </si>
  <si>
    <t>Ādažu novada pašvaldība – kavējuma iemesli ir būvniecības iepirkuma pārtraukšana un atkārtota izsludināšana, kā arī iepirkuma komisijas lēmuma par uzvarētāju pārsūdzēšana. Līdz ar to tika novēloti noslēgts būvniecības līgums un kavēta būvniecības uzsākšana. Šobrīd saņemta sūdzība par būvniecības risinājumiem, kas pašvaldībā radījusi diskusijas par iespējamu būvniecības risinājumu maiņu. Šobrīd indikatīvais rādītāju sasniegšnas termiņš ir MKN Nr.57 noteiktais projekta gala realizācijas termiņš 30.07.2026., jo nav saņemta pamatota informācija par rādītāju nesasniegšanu tam paredzētajā termiņā. Būvdarbu līgumā ir iestrādāta atruna, ka būvdarbu izpilde un būves pieņemšana ekspluatācijā jāpabeidz līdz 2026. gada 15. jūlijam, neatkarīgi no tā, vai tiek noteikts tehnoloģiskais pārtraukums, vai nē. Ar finansējuma saņēmēju notiek regulāra saziņa par projekta riskiem un iespējamiem risinājumiem. 
Ķekavas novada pašvaldība – kavējuma iemesli ir cilvēkresursu mainība un trūkums kvalitatīvai un savlaicīgai projekta vadībai, būtiski kavēts pēdējā izbūvējamā posma būvprojektēšanas process, līdz ar to ļoti novēloti izsludināts būvniecības iepirkums. Finansējuma saņēmējs sniedzis informāciju, ka būvniecības iepirkums ir noslēdzies un būvdarbu līgums tiks noslēgts līdz septembra vidum. Šobrīd indikatīvais rādītāju sasniegšnas termiņš ir MKN Nr.57 noteiktais projekta gala realizācijas termiņš 30.07.2026., jo nav saņemta pamatota informācija par rādītāju nesasniegšanu tam paredzētajā termiņā. Ar finansējuma saņēmēju notiek regulāra saziņa par projekta riskiem un iespējamiem risinājumiem.</t>
  </si>
  <si>
    <t>Uz 03.07.2025. īstenoti 22 projekti, sasniedzot kopējās primārās enerģijas samazinājumu 3 712.04 MWh/gadā. Īstenošanā atrodas 114 projekti, kuri tiks īstenoti līdz 30.06.2026., līdz ar to mērķa rādītāja izpildi plānots sasniegt līdz 30.06.2026.</t>
  </si>
  <si>
    <t>As of 03.07.2025, 22 projects have been implemented, achieving a total primary energy reduction of 3 712.04 MWh/year. 114 projects are currently being implemented and are scheduled to be completed by 30.06.2026; therefore, the target indicator is expected to be achieved by 30.06.2026.</t>
  </si>
  <si>
    <t>Rādītāja izpildē ietverti tikai tie līgumi un to grozījumi ar finansējuma saņēmējiem, par kuriem cover note saskaņošanas procesā ar Eiropas Komisiju panākta vienota izpratne, proti, tie ir finansējuma saņēmēji, kuriem 1.2.1.4.i. investīcijas projektu ietvaros paredzēts izstrādāt tehnisko dokumentāciju un veikt būvdarbus. Kopējā noslēgto līgumu un to grozījumu AF finansējuma summa ir 21 330 108.06 EUR.</t>
  </si>
  <si>
    <t>The performance of the indicator only covers contracts and amendments to the contracts with beneficiaries for which a common understanding has been reached during the process of co-ordination of cover note with the European Commission, i.e. those beneficiaries for whom in scope of 1.2.1.4.i. investment  projects are intended to develop technical documentation and carry out construction work. The total amount of RRF funding from contracts and amendments to the contracts concluded is EUR 21 330 108.06.</t>
  </si>
  <si>
    <t>Rādītājs sasniegts 24.04.2025. Rādītāja izpildē ietverti tikai tie līgumi un to grozījumi ar finansējuma saņēmējiem, par kuriem cover note saskaņošanas procesā ar Eiropas Komisiju panākta vienota izpratne, proti, tie ir finansējuma saņēmēji, kuriem 1.2.1.4.i. investīcijas projektu ietvaros paredzēts izstrādāt tehnisko dokumentāciju un veikt būvdarbus. Kopējā noslēgto līgumu un to grozījumu AF finansējuma summa ir 21 330 108.06 EUR.</t>
  </si>
  <si>
    <t>2025. gada pirmajā pusgadā vienā ēkā pabeigti energoefektivitātes pilnveidošanas pasākumi, sasniegtais ietaupījums KP VIS tiks atspoguļots tiklīdz tiks apstiprināts finansējuma saņēmēja iesniegtais progresa pārskats. Pārējās 1.2.1.4.i. investīcijas ēkās notiek energoefektivitātes pilnveidošanas pasākumi, kas turpināsies līdz 30.06.2026.</t>
  </si>
  <si>
    <t>In the first half of 2025, energy efficiency improvement measures have been completed in one building, amount of energy saving will be reflected in the Cohesion Policy Funds Management Information System once the progress report submitted by the beneficiary is confirmed. Other projects are undergoing energy efficiency improvement measures, which will continue until 30.06.2026.</t>
  </si>
  <si>
    <t>Mērķis tika sasniegts - Savvaļas ugunsgrēku kopējā ugunsplatība 5 gadu laikposmā (2020.–2024. gads) samazinājās līdz vidējai vērtībai 1048,36 ha.
Informācijai: Sākotnēji definētais rādītājs ir sasniegts, bet, ņemot vērā plānotos grozījumus, rādītāja nosaukums un tā izpildes nosacījumi tiks mainīti.</t>
  </si>
  <si>
    <t>Projekta ietvaros noslēgti  9 "Projektē- būvē" līgumi un 3 būvuzraudzības līgumi. Izstrādāti 9 būvprojekti. 
Ekspluatācijā pieņemti un nodoti Pasūtītājiem 3 Katastrofu pārvaldības centri (Daugavpils, Līvāni un Madona).
Būvdarbi turpinās 6 Katastrofu pārvaldības centros (Liepājā, Alsungā, Salacgrīvā, Viļānos,Talsos un Alūksnē). Būvuzņēmējs PS "P un S Būvniecība" (KPC Alūksne un Talsi) neiekļaujas plānotāja līguma grafikā un ir lūdzis līguma izpildes termiņa pagarinājumu.
Informatīvais ziņojums par investīcijas termiņa pagarinājumu ir pieņemts 2025. gada 24. jūlijā.</t>
  </si>
  <si>
    <t>Currently 9 "Design-Build" contracts and 3 construction supervision contracts have been concluded.
9 construction projects have been developed.
3 Disaster Management Centers (Daugavpils, Līvāni and Madona) have been put into service and handed over to the Clients.
Construction works continue at 6 Disaster Management Centers (Liepāja, Alsunga, Salacgrīva, Viļāni, Talsi and Alūksne). The construction contractor PS "P un S Būvniecība" (Disaster Management Centers Alūksne and Talsi) has requested an extension of the contract execution period.
The informatve report on the extension of the investment deadline has been accepted on July 24, 2025.</t>
  </si>
  <si>
    <t>Ņemot vērā klimatiskos apstākļus, kas iestājās 2024./2025. gada ziemas periodā, rezultējoties ar darbu izpildei nelabvēlīgiem klimatiskiem laikapstākļiem, tiek prognozēts, ka  2025./2026. gada ziemas periodā teritorijas labiekārtošanas darbus nebūs iespējams pilnībā pabeigt. Minētos darbus plānots turpināt un pabeigt 2026. gada 2. ceturksnī, kad iestāsies   darbiem atbilstoši un klimatiskajai situācijai labvēlīgi laika apstākļi.</t>
  </si>
  <si>
    <t>• 8 pump stations currently have construction work in place, including - construction work is underway at the Reina polder pump station, the Polder pump station in Kulciems, the Vezu polder pump station.
• Out of 12 protective dams, 11 protective dams are subject to construction work and 1 in one protective dam is subject to public procurement for construction work, including - construction work is under way at the Bernats Defence Dam, Barta Defence Dam, Rezekne Defence Dam and Osa Defence Dam.</t>
  </si>
  <si>
    <t>Kopsavilkuma dokuments, kurā pienācīgi pamatots, kā tika apmierinoši sasniegts atskaites punkts (tostarp visi būtiskie elementi), kopā ar atbilstošām saitēm uz pamatojošajiem pierādījumiem. 
Šā dokumenta pielikumā iekļauj neatkarīgu ziņojumu, kas apliecina darba pakešu pabeigšanu.</t>
  </si>
  <si>
    <t>Noslēgts līgums ar Komercizglītības centru. Projekta realizācija ir uzsākta ir atlasīti projekti, noslēgti līgumi ar gala labuma guvējiem un notiek šo līgumu īstenošana.
Ierosināts ar 3. plāna grozījumiem mērķi pārveidot par atskaites punktu un sasniedzamo vērtību noteikt, ka izveidota 1 atbalsta shēma. Rādītāja sasniegšanu apliecinās:
1) līgums starp CFLA un Komercizglītības centru;
2) vismaz 10 līgumi starp Komercizglītītības centru un gala labuma guvējiem
3) pārskats par realizēto atbalsta  shēmas ietvaros</t>
  </si>
  <si>
    <t>An agreement has been signed with the Management Eduction centre. The project implementation has begun. Contracts with final beneficiaries are signed and project implementation is underway.
It is proposed to transform the target into a milestone and set the achievable value as 1 support scheme established with amendments to the 3rd plan. 
The achievement of the indicator will be confirmed by:
1) an agreement between the Agency and the Commercial Education Centre;
2) at least 10 agreements between the Commercial Education Centre and the final beneficiaries
3) a report on the implementation within the framework of the support scheme</t>
  </si>
  <si>
    <t>Noslēgts līgums ar Komercizglītības centru. Projekta realizācija ir uzsākta ir atlasīti projekti noslēgti līgumi ar gala labuma guvējiem un notiek šo līgumu ieviešana</t>
  </si>
  <si>
    <t>Visos projektos būvniecības iepirkumi ir pabeigti, un četros projektos jau norisinās aktīvi industriālo parku būvdarbi (Liepāja, Valmiera, Jelgava, Daugavpils).  27.03.2025 Ventspils dome pieņēma lēmumu pārtraukt Venstpils industriālā parka projekta īstenošanu un 07.04.2025. tika pārtrauks līgums par projekta īstenošanu. Pārējo četru īstenošanā esošo projektu dati norāda, ka Ventspils projekta pārtraukšana neietekmēs 96. mērķa sasniegšanu. 
Lai vadītu pašvaldību identificētos riskus turpmāko mērķu sasniegšanā, Ministru kabineta 17.12.2024 sēdē tika apstiprināti grozījumi MK 30.08.2022. noteikumos Nr. 543. Grozījumi paredz izmaiņas 96. mērķa pārbaudes mehānismā, nemainot AF plānā noteikto mērķi, bet precizējot tā sasniegšanu apliecinošos dokumentus, kas kopumā veicinās investīcijas ieviešanu. 2025. gada 7. maijā Eiropas Komisija apstiprināja AF plāna Darbības kārtības otros grozījumus, precizējot investīcijas 96. mērķa  izpildes pārbaudes mehānismu.</t>
  </si>
  <si>
    <t>In all projects construction procurements have been completed, and active construction work on industrial parks is already underway in four projects(Liepāja, Valmiera, Jelgava, Daugavpils). On  March 27, 2025, Ventspils City Council made a decision to terminate the implementation of the Ventspils industrial park project and on April 7, 2025. the contract for the implementation of the project was terminated. Data from the four remaining projects show that the termination of the Ventspils industrial park project will not affect the completion of Target 96. 
To address risks identified by municipalities in achieving future targets, amendments to Cabinet Regulation No. 543 of August 30, 2022, were approved by the Cabinet of Ministers on December 17, 2024. The amendments provide changes of the verification mechanism for Target 96, without changing the target specified in the RRF plan but clarifying the documents specifying its achievement, which will contribute to the implementation of the investment in general. On May 7, 2025, the European Commission approved the second amendment to the  Operational Arrangements of the RRF plan, specifying the verification mechanism for the achievement of Target 96.</t>
  </si>
  <si>
    <t>Lai gan bezemisiju transportlīdzekļu (elektrisko skolas autobusu) projektu īstenošana un piegādes turpināsies līdz 2025.gada beigām, līdz 2025. gada septembrim pašvaldībās jau ir piegādāti 14 elektriskie skolas autobusi pašvaldību funkciju īstenošanai un pārvaldes uzdevumu izpildei, nodrošinot izglītojamo pārvadāšanu un skolu tīkla sasniedzamību.</t>
  </si>
  <si>
    <t>Although the implementation of projects and the deliveries of zero-emission vehicles (electric school buses) will continue until the end of 2025, by September 2025,14 electric school buses have already been delivered to municipalities for the performance of the autonomous municipal functions and related services, ensuring the transportation of learners and accessibility of the school network.</t>
  </si>
  <si>
    <t>Nepietiekamu mājokļa pielāgojumu dēļ personai ar invaliditāti, kurai ir kustību traucējumi, ir ierobežotas pārvietošanās iespējas. Tas ierobežo šādas personas neatkarību, spēju brīvi un bez šķēršļiem iekļauties sabiedrībā, kas savukārt var radīt negatīvu ietekmi uz personas iespējām realizēt savas tiesības un brīvību, kā arī veicina sociālo atstumtību. Nepiekļūstami mājokļi var ietekmēt arī personu spēju patstāvīgi veikt noteiktas darbības, iekļauties dažādos sociālajos procesos, tai skaitā nodarbinātībā, un gūt neatkarīgus un pastāvīgus ienākumus.
Vienlaikus saistībā ar šī un turpmāk sekojošā atskaites punkta/mērķrādītāja izpildi ir jāmin, ka:
- ar ierosinātajām AF plāna grozījumiem Nr. 3 Labklājības ministrija ir aicinājusi pārskatīt 3.1.2.1.i. investīcijas otrās kārtas ietvaros sasniedzamā 115. atskaites punkta un 117. mērķrādītāja skaitlisko vērtību, to samazinot par deviņām personām (t.i., no 259 uz 250). Minētās izmaiņas tiek veiktas, lai mazinātu riskus iepriekš minēto rādītāju neizpildei, ņemot vērā faktisko situāciju, kad pēc 115. atskaites punkta izpildes deviņas mērķa grupas personas ir pārtraukušas dalību attiecīgās pašvaldības projektā dažādu apsvērumu dēļ, piemēram, persona tiek ievietota ilgstošās sociālās aprūpes un sociālās rehabilitācijas institūcijā (1 persona Jelgavas valstspilsētā), atsakās no mājokļa pielāgošanas (1 persona Ogres novadā,1 persona Krāslavas novadā, 1 persona Daugavpils valstspilsētā), nomirst (1 persona Talsu novadā, 2 Bauskas novadā, 1 Saldus novadā), maina dzīvesvietu (1 Liepājas valstspilsētā). Lai neradītu negatīvas sekas saistībā ar tālāk sekojošā atskaites punkta/mērķrādītāja izpildi, ir vērtēta iespēja dalību pārtraukušās personas aizstāt ar citām, tomēr  pašvaldības ir sniegušas Labklājības ministrijai informāciju, ka to administratīvajās teritorijās papildu mērķa grupas personu nav vai ka interese no citu iespējamo mērķa grupas personu puses netiek izrādīta. 
- lai proaktīvi mazinātu iespējamos riskus sekmīgai investīcijas rādītāju izpildei, Labklājības ministrija jau šobrīd ar MK noteikumu Nr. 512 grozījumiem (apstiprināti ar MK 28.01.2025. noteikumiem Nr. 65) ir veikusi finansējuma pārdali 3.1.2.1.i. investīcijas ietvaros un izveidojusi nelielu mērķa grupas rezervi.</t>
  </si>
  <si>
    <t>Lai arī šobrīd Centrālā finanšu un līgumu aģentūra individuāli strādā ar katru finansējuma saņēmēju, lai nodrošinātu atskaites punkta izpildi, tomēr konstatēts, ka 116. atskaites punkta sasniegšanas termiņš tiks kavēts (proti, pašvaldības ziņo, ka atskaites punktu varētu sasniegt 2025. gada 4. ceturksnī). 
Galvenie iemesli atskaites punkta savlaicīgai nesasniegšanai: 1) atsevišķi finansējuma saņēmēju izsludinātie iepirkumi ir beigušies bez rezultāta, iepirkumi tiek organizēti  atkārtoti; 2) 116. atskaites punkta izpilde ir cieši saistīta ar 115. atskaites punkta "Konkrētas mērķgrupas izvēle mājokļa fiziskās pieejamības uzlabošanai" izpildi, kas kavējas.
Vienlaikus jāmin, ka Atveseļošanas un noturības mehānisma plāna grozījumu Nr. 3 saskaņošanas laikā Labklājības ministrija ir saņēmusi Eiropas Komisijas priekšlikumu, kas paredz svītrot 116. atskaites punktu (Labklājības ministrija neiebilst, līdz ar to šo priekšlikumu ir iestrādājusi arī Atveseļošanas un noturības mehānisma plāna grozījumos Nr.3). Izmaiņas tiek veiktas, pamatojoties uz Eiropas Komisijas paziņojumā “NextGenerationEU – tuvojas 2026. gads” sniegtajām norādēm par Atveseļošanas un noturības mehānisma ieviešanas vienkāršošanu.</t>
  </si>
  <si>
    <t>Although the Central Finance and Contracting Agency is currently working individually with each beneficiary to ensure the implementation of the benchmark, it has been established that the deadline for achieving benchmark 116 will be delayed (i.e. local authorities report that the benchmark could be achieved in the fourth quarter of 2025). 
The main reasons for not reaching the milestone on time are: 1) certain procurement procedures launched by the beneficiaries have ended without result, which has necessitated re-procurement; 2) the achievement of milestone 116 is closely linked to the achievement of milestone 115 "Selection of a specific target group to improve the physical accessibility of housing", which has been delayed.
At the same time, it should be noted that during the coordination of Amendment No. 3 to the Recovery and Resilience Facility Plan, the Ministry of Welfare received a proposal from the European Commission to delete milestone 116 (The Ministry of Welfare has no objections and has therefore incorporated this proposal into Amendment No. 3 to the Recovery and Resilience Facility Plan). The changes are being made on the basis of the guidelines provided in the European Commission's communication "NextGenerationEU – Looking ahead to 2026" on simplifying the implementation of the Recovery and Resilience Facility.</t>
  </si>
  <si>
    <t>Turpinās mērķrādītāja izpilde. 
Šī mērķrādītāja izpilde iespējama secīgi pēc 122. mērķrādītāja izpildes. 
Ņemot vērā Rīgas valstspilsētas pašvaldības atteikšanos no turpmākās dalības investīcijā, Labklājības ministrija, virzot Atveseļošanas un noturības mehānisma plāna grozījumus Nr. 3, ir aicinājusi pārskatīt 123. mērķrādītāja vērtību, to samazinot uz 312 izveidotajām pakalpojumu sniegšanas vietām (samazinājums par 96 vietām no šobrīd plānotajām 408 vietām, t.i., par Rīgas valstspilsētas pašvaldības projekta daļu).
Tāpat ar virzītajiem priekšlikumiem Atveseļošanas un noturības plāna grozījumos Nr. 3 Labklājības ministrija ir aicinājusi arī precizēt investīcijas īstenošanas termiņu, pagarinot to no 2026. gada 2. ceturkšņa uz 2026. gada 3. ceturksni, tādējādi mazinot savlaicīgas nepabeigšanas riskus arī citu 3.1.2.3.i. investīcijas projektu īstenošanā.</t>
  </si>
  <si>
    <t>The achievment of the target continues.
The achievement of this target indicator is possible sequentially after the achievement of target indicator 122.
Taking into account the refusal of the Riga City Council to continue participating in the investment, the Ministry of Welfare, in promoting amendments No. 3 to the Recovery and Resilience Facility Plan, has called for a review of the target value of 123 to 312 service provision locations (a reduction of 96 locations from the currently planned 408 locations, i.e., the Riga City Council's share of the project).
Also, with the proposals put forward in the Recovery and Resilience Facility Plan Amendment No. 3, the Ministry of Welfare has requested that the investment implementation deadline be clarified, extending it from the second quarter of 2026 to the third quarter of 2026, thus reducing the risks of untimely completion in the implementation of other 3.1.2.3.i. investment projects.</t>
  </si>
  <si>
    <t>Saskaņā ar finansējuma saņēmēja iesniegto progresa pārskatu Nr. 5 (apstiprināts 26.06.2025.) sniegta informācija, ka 22 648 personas ir iesaistītas prasmju pilnveidē un no tām 18 234 personas ir pabeigušas dalību prasmju pilnveidē. Veicot personu profilēšanu pirms iesaistes atbalstāmajās darbībās, 11 359  personas ir izmantojušas digitālo rīku prasmju novērtēšanai (62%).
Vienlaikus jāmin, ka Atveseļošanas un noturības mehānisma plāna grozījumu Nr. 3 saskaņošanas laikā Labklājības ministrija ir saņēmusi Eiropas Komisijas priekšlikumu, kas paredz svītrot 129. mērķrādītāju (Labklājības ministrija neiebilst, līdz ar to šo priekšlikumu ir iestrādājusi arī Atveseļošanas un noturības mehānisma plāna grozījumos Nr.3). Izmaiņas tiek veiktas, pamatojoties uz Eiropas Komisijas paziņojumā “NextGenerationEU – tuvojas 2026. gads” sniegtajām norādēm par Atveseļošanas un noturības mehānisma ieviešanas vienkāršošanu.</t>
  </si>
  <si>
    <t>According to progress report No. 5 submitted by the beneficiary (approved on 26.06.2025.) it has been reported that 22 648 people are involved in skills development, of whom 18 234 have completed their participation in skills development. When profiling individuals prior to their involvement in supported activities, 11 359 individuals have used the digital tool for skills assessment (62%).
At the same time, it should be noted that during the coordination of Amendment No. 3 to the Recovery and Resilience Facility Plan, the Ministry of Welfare received a proposal from the European Commission to delete target 129 (The Ministry of Welfare has no objections and has therefore incorporated this proposal into Amendment No. 3 to the Recovery and Resilience Facility Plan). 
The changes are based on the guidelines provided in the European Commission's communication "NextGenerationEU – Towards 2026" on simplifying the implementation of the Recovery and Resilience Facility.</t>
  </si>
  <si>
    <t>Onkoloģijas jomas metodiskā vadība.</t>
  </si>
  <si>
    <t>Atskaites punkts ir sasniegts, ir nodrošināta onkoloģijas jomas metodiskā vadība.</t>
  </si>
  <si>
    <t>The milestone has been reached, the methodological management in the field of oncology has been ensured.</t>
  </si>
  <si>
    <t>Veikti grozījumi tiesību aktos vai publicēti dokumenti sabiedrības veselības politikas jomā.</t>
  </si>
  <si>
    <t>Notiek visu trīs pētījumu aktīvā fāze, kuru rezultātā tiks veikti grozījumi tiesību aktos vai publicēti dokumenti sabiedrības veselības politikas jomā.</t>
  </si>
  <si>
    <t>All three studies are in the active phase, which will result in amendments to legislation or the publication of documents in the field of public health policy.</t>
  </si>
  <si>
    <t>Rādītājs ir sasniegts pilnā apjomā, budžeta izpilde 2025.gada augustā ir nodrošināta vismaz 59,80 milj. euro apmērā.</t>
  </si>
  <si>
    <t>The indicator has been achieved, budget execution in August 2025 has been ensured in the amount of at least 59.80 million euros.</t>
  </si>
  <si>
    <t>2024. gada 25. oktobra sanāksmē par CID rādītāju īstenošanas progresu Atveseļošanas fonda 6. komponentē “Likuma vara”, EK pārstāvji aicināja izvērtēt apmācību alternatīvas, kur Valsts policijas amatpersonām būtu iespēja stiprināt zināšanas nelikumīgi iegūtu līdzekļu legalizēšanas jomā. Rezultātā Valsts policijas koledža sadarbībā ar Valsts policiju 2024. gada novembrī un decembrī izstrādāja īpaši pielāgotas apmācības, ar mērķi uzlabot zināšanas par ekonomisko noziegumu izmeklēšanu, galveno uzmanību pievēršot noziedzīgi iegūtu līdzekļu legalizēšanai. Uz doto brīdi Valsts policijas koledžas piedāvātais kurss ir izveidots, nepieciešamais papildu laiks detaļu saskaņošanai, kā arī jāparedz mērķa Nr. 190 nosaukuma, kvantitatīvā rādītāja, apraksta un pārbaudes mehānisma grozījumu saskaņošana ar EK. 
2025. gada 11. februārī notika neformālas pārrunas ar EK pārstāvjiem, kuru laikā tika izstrādāti mērķa Nr. 190 sasniedzamā rādītāja nosaukuma, vērtības, pārbaudes mehānisma un apraksta grozījumi. Iekšlietu ministrija ir uzsakusi informatīvā ziņojuma “Par Eiropas Savienības Atveseļošanas un noturības mehānisma plāna 6.2.1.2.i. investīcijas "Ekonomisko noziegumu izmeklēšanas kapacitātes stiprināšana" mērķa Nr. 190 "Sertificētu ekonomisko noziegumu izmeklētāju skaits programmā "Sertificēts nelikumīgi iegūtu līdzekļu legalizācijas apkarošanas speciālists (CAMS)"" īstenošanas termiņa pagarināšanu” izstrādi, uz rādītaja ziņošanas brīdi informatīvais ziņójums ir apstiprināts - nosakot mērķa izpildi līdz 2025. gada 31. maijam.</t>
  </si>
  <si>
    <t>Saskaņā ar finansējuma saņēmēja norādīto informāciju turpinās atskaites punkta īstenošana, proti, veiktā  iepirkuma rezultātā 2024. gada 1.ceturksnī  noslēgts līgums par 60MW enerģijas uzkrājošo bateriju piegādi un uzstādīšanu. Iepirkuma procesa aizkavēšanās dēļ līgumus par kiberdrošības risinājumu izstrādi un programmatūru AER ražošanas resursu vadībai finansējuma saņēmējs plāno noslēgt  2025.gada augustā-oktobrī, attiecīgi tiks kavēta atskaites punkta sasniegšana. 
Pēc Eiropas Komisijas iniciētā priekšlikuma grozījumiem Padomes īstenošanas lēmumā par Latvijas Atveseļošanas un noturības plāna novērtējuma apstiprināšanu (CID), kas paredz atskaites punkta svītrošanu, Klimata un enerģētikas ministrija attiecīgi iesniegusi nepieciešamos grozījumu priekšlikumus Finanšu ministrijai CID grozījumiem.</t>
  </si>
  <si>
    <t>Saskaņā ar finansējuma saņēmēja norādīto informāciju turpinās atskaites punkta īstenošana, proti, tiek veiktas darbības, kas sekmēs IT risinājuma pārvades tīkla pārvaldībai ieviešanu.  IT kiberdrošības risinājumam iegādāta nepieciešamā tehnika, savukārt līgumi par AER koncepta izstrādi un kiberdrošības risinājuma faktisko ieviešanu vēl nav noslēgti (plānots 2025.gada augistā-oktobrī). Ņemot vērā, ka par atskaites punkta izpildi Eiropas Komisijai plānots ziņot plānotā piektā maksājuma pieprasījuma ietvaros, Atveseļošanas fonda plāna grozījumu saskaņošanas laikā panākta vienošanās ar Eiropas Komisiju, ka izrietoši grozījumi Atveseļošanas fonda plānā nav nepieciešami.
Vienlaikus, pēc Eiropas Komisijas iniciētā priekšlikuma grozījumiem Padomes īstenošanas lēmumā par Latvijas Atveseļošanas un noturības plāna novērtējuma apstiprināšanu (CID), kas paredz atskaites punkta svītrošanu, Klimata un enerģētikas ministrija attiecīgi iesniegusi nepieciešamos grozījumu priekšlikumus Finanšu ministrijai CID grozījumiem.</t>
  </si>
  <si>
    <t>VARAM aicina izvērtēt, vai Ziņojuma 3.sadaļā nebūtu jāiekļauj norāde par AF 2.1. reformu un investīciju virziena 2.1.2.1.i. projektu “Cilvēkresursu vienotās pārvaldības sistēmas ieviešana”, kura mērķu sasniegšana noteiktajā termiņā un apjomā ir apdraudēta saistībā ar būtiskiem kavējumiem iepirkumos. Vienlaikus vēršam uzmanību, ka investīcijas mērķrādītāja Nr.34 "Izveidoto un ekspluatācijā esošo centralizēto IKT platformu un sistēmu skaits" (15 gab.) sasniegšana netiek apdraudēta.</t>
  </si>
  <si>
    <t>According to the information provided by CFLA, as of 30.06.2025, 63 research projects have been approved through contract amendments. Since the indicator is tracked at the project level, the current value of the indicator will be reported once all progress reports have been submitted and approved.</t>
  </si>
  <si>
    <t>According to the information provided by CFLA, as of 30.06.2025, 63 research projects have been approved through contract amendments, with a total amount of private co-financing of EUR 11 198 390.96. Since the indicator is tracked at the project level, the current value of the indicator will be reported once all progress reports have been submitted and approved.</t>
  </si>
  <si>
    <t>Saskaņā ar Eurostat Darbaspēka apsekojuma (LFS) datiem pieaugušo Latvijas iedzīvotāju vecumā no 25 līdz 64 gadiem īpatsvars (%), kuri pēdējo četru nedēļu laikā pirms aptaujas piedalījušies izglītībā, ir pieaudzis no 6,6% 2020. gadā līdz 11% 2024. gadā (saskaņā ar aktuālākajiem Eurostat datiem). Rādītāja izmaiņas pa gadiem: 2020 – 6,6%, 2021 – 8,6%, 2022 – 9,7%, 2023 – 10,7%, 2024 – 11%. 
Eurostat un Centrālā statistikas pārvalde datus par kārtējo gadu publicē indikatīvi nākamā gada 2. ceturksnī. 
Eurostat rādītājs “Participation rate in education and training (last 4 weeks) by sex and age” Tiešsaistes datu kods: trng_lfse_01 DOI:10.2908/trng_lfse_01 https://ec.europa.eu/eurostat/databrowser/view/trng_lfse_01/default/table?lang=en 
Ņemot vērā Eiropas Komisijas rosināto priekšlikumu AF plāna vienkāršošanai, un lai nodrošinātu plānošanas dokumentu savstarpējo saskaņotību un informācijas dublēšanās novēršanu, ar AF 3.grozījumiem 56. rādītāju plānots dzēst.</t>
  </si>
  <si>
    <t>According to data from the Eurostat Labour Force Survey, the share (%) of adults in Latvia aged 25 to 64 who participated in education during the four weeks prior to the survey has increased from 6.6% in 2020 to 11% in 2024 (based on the most recent Eurostat data). Yearly progression of the indicator: 2020 – 6.6%, 2021 – 8.6%, 2022 – 9.7%, 2023 – 10.7%, 2024 – 11% 
Eurostat and the Central Statistical Bureau (CSB) publish data for the reference year in the second quarter of the following year. 
Eurostat data “Participation rate in education and training (last 4 weeks) by sex and age”” Datu kods: trng_lfse_01 DOI:10.2908/trng_lfse_01 https://ec.europa.eu/eurostat/databrowser/view/trng_lfse_01/default/table?lang=en 
Taking into account the proposal initiated by the European Commission to simplify the RRF, and in order to ensure consistency between planning documents and to avoid duplication of information, indicator 56 is planned to be deleted under the 3rd amendment of the RRF.</t>
  </si>
  <si>
    <t>Pamatojoties uz Atveseļošanas fonda (AF) plāna grozījumiem, kas tika apstiprināti 2023. gada 22. decembrī, 2024. gadā tika turpinātas diskusijas ar nozarēm un sociālajiem partneriem par Latvijas vajadzībām atbilstoša Prasmju fonda koncepta izstrādi. Latvija ir pārstāvēta Cedefop pētījumā par Prasmju fondiem Eiropā, tostarp piedaloties fokusa grupu diskusijās un intervijās ar pētniekiem.  
Ir izstrādāts Ministru kabineta noteikumu projekts «Eiropas Savienības kohēzijas politikas programmas 2021.–2027. gadam 4.2.4. specifiskā atbalsta mērķa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sekmējot profesionālo mobilitāti" 4.2.4.1. pasākuma "Atbalsts nozaru vajadzībās balstītai pieaugušo izglītībai" otrās kārtas īstenošanas noteikumi». 
Sabiedriskā apspriešana par noteikumu projektu (24-TA-1424) notika no 2024. gada 16. novembra līdz 15. decembrim, savukārt saskaņošana TAP sistēmā tika veikta līdz 2025. gada 30. aprīlim.  Saskaņotais noteikumu projekts tika iesniegts Valsts kancelejā 2025. gada 13. jūnijā un apstiprināts Ministru kabinetā 2025. gada 1. jūlijā. 
MK noteikumi Nr. 404 (prot. Nr. 26 23. §); 
Oficiālās publikācijas numurs Latvijas Vēstnesī: OP numurs: 2025/126.3; 
Saite uz publikāciju: https://www.vestnesis.lv/op/2025/126.3. 
Ņemot vērā Eiropas Komisijas rosināto priekšlikumu AF plāna vienkāršošanai, un lai nodrošinātu plānošanas dokumentu savstarpējo saskaņotību un informācijas dublēšanās novēršanu, ar AF 3.grozījumiem 58. rādītāju plānots dzēst.</t>
  </si>
  <si>
    <t>Based on the amendments to the Recovery and Resilience Plan (RRP) approved on 22 December 2023, discussions continued in 2024 with industry stakeholders and social partners on the development of a Skills Fund concept tailored to Latvia’s needs. Latvia participated in the Cedefop study on Skills Funds in Europe, including participation in focus group discussions and interviews with researchers. 
A draft Cabinet Regulation «The second round of implementation rules for the measure 4.2.4.1. "Support for sector-based adult learning" of the specific support objective 4.2.4. of the European Union Cohesion Policy Programme 2021-2027 "Promoting lifelong learning, in particular by providing flexible up-skilling and re-skilling opportunities for all, taking into account digital skills, better anticipating changes and new skills requirements based on labour market needs, facilitating career transitions and promoting professional mobility» has been developed. Public consultation on the draft regulation (24-TA-1424) took place from 16 November to 15 December 2024, and coordination in the TAP system was completed by 30 April 2025. The final draft was submitted to the State Chancellery on 13 June 2025 and approved by the Cabinet of Ministers on 1 July 2025. 
Cabinet Regulation No. 404 (Protocol No. 26, § 23); 
Official publication number in the Latvian Gazette: OP number: 2025/126.3; 
Link to publication: https://www.vestnesis.lv/op/2025/126.3. 
Taking into account the proposal initiated by the European Commission to simplify the RRF, and in order to ensure consistency between planning documents and to avoid duplication of information, indicator 58 is planned to be deleted under the 3rd amendment of the RRF.</t>
  </si>
  <si>
    <t>Ņemot vērā Eiropas Komisijas rosināto priekšlikumu AF plāna vienkāršošanai, un lai nodrošinātu plānošanas dokumentu savstarpējo saskaņotību un informācijas dublēšanās novēršanu, ar AF 3.grozījumiem 58. rādītāju plānots dzēst.</t>
  </si>
  <si>
    <t>2025. gada 1. jūlijā Ministru kabinets apstiprināja noteikumus Nr. 404 «Eiropas Savienības kohēzijas politikas programmas 2021.–2027. gadam 4.2.4. specifiskā atbalsta mērķa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sekmējot profesionālo mobilitāti" 4.2.4.1. pasākuma "Atbalsts nozaru vajadzībās balstītai pieaugušo izglītībai" otrās kārtas īstenošanas noteikumi». Šie noteikumi ļauj Centrālajai finanšu un līgumu aģentūrai (CFLA) pēc iespējas ātrāk uzsākt atklātā projektu konkursa organizēšanu Prasmju fondu pilotēšanas projektu pieteikšanās procesam. IZM ir nodrošinājusi finansējumu un ārvalstu ekspertu ārvalstu ekspertu piesaistei Prasmju fondu pieteikumu kvalitatīvajai vērtēšanai. Prasmju fondu pieteikumu kvalitatīvajai vērtēšanai. Indikatīvi projektu pieteikumu iesniegšana CFLA tiks uzsākta 2025. gada septembrī. 
Ņemot vērā Eiropas Komisijas rosināto priekšlikumu AF plāna vienkāršošanai, un lai nodrošinātu plānošanas dokumentu savstarpējo saskaņotību un informācijas dublēšanās novēršanu, ar AF 3.grozījumiem 59. rādītāju plānots dzēst.</t>
  </si>
  <si>
    <t>On July 1, 2025, the Cabinet of Ministers approved Regulations No. 404 «Regulations on the implementation of the second round of measure 4.2.4.1. "Support for sector-based adult education" under the specific support objective 4.2.4. of the European Union Cohesion Policy Programme 2021–2027 "Promoting lifelong learning, in particular by providing flexible up-skilling and re-skilling opportunities for all, taking into account digital skills, better anticipating changes and new skills requirements based on labour market needs, facilitating career transitions and promoting professional mobility"». These regulations allow the Central Finance and Contracting Agency (CFCA) to start organizing the open project competition for the application process for the Skills Fund pilot projects as soon as possible. The Ministry of Education and Science has provided funding and foreign experts for the qualitative assessment of the Skills Fund projects applications. Indicatively, the submission of project applications to CFCA will begin in September 2025. 
Taking into account the proposal initiated by the European Commission to simplify the RRF, and in order to ensure consistency between planning documents and to avoid duplication of information, indicator 59 is planned to be deleted under the 3rd amendment of the RRF.</t>
  </si>
  <si>
    <t>Ministru kabineta noteikumi Nr.529 apstiprināti 2023.gada 12.septembrī. 
Mērķis sasniegts uz 2025.gada 11. jūliju.</t>
  </si>
  <si>
    <t>Cabinet of Ministers Regulation No. 529 approved on September 12, 2023.
Milestone has been reached on 11th July, 2025.</t>
  </si>
  <si>
    <t>2025.gada 20. maijā pieņemti grozījumi MK noteikumos Nr. 506, kas apstiprina investīcijas 2.3.1.3. "Pašvadītas IKT speciālistu mācību pieejas attīstība" ieviešanu caur investīciju 2.3.1.4. "Individuālo mācību kontu attīstība", tādējādi izmantojot jau izveidoto pieaugušo prasmju pārvaldības platformu Stars.gov.lv. 2025. gada 17. jūnija tika parakstīti projekta Vienošanas grozījumi Nr.1 ar Centrālo finanšu un līgumu aģentūru, ar kuriem tiek noteiktas darbības 2.3.1.4.i. ietvaros par investīciju 2.3.1.3.i. "'Pašvadītas IKT speciālistu mācību pieejas attīstība" īstenošanu. Projekta finansējuma saņēmējs (Valsts izglītības attīstības aģentūra) ir izstrādājusi un iesniegusi ministrijai jaunus amatu aprakstus izskatīšanai un saskaņošanai, lai uzsāktu konkursu uz vakantajām vietām projekta ietvaros un pēc iespējas ātrāk uzsākt projekta īstenošanu. Tāpat, VIAA ir iesniegusi Rīcības plānu par investīcijas ieviešanu un rādītāja sasniegšanu. Tādējādi tiek pildīti visi priekšnoteikumi, lai pēc iespējas ātrāk izsludinātu Iepirkumu, kura ietvaros tiks atlasīti izglītības pakalpojumu sniedzēji un tiks uzsākta mācību programmas īstenošana. Plānots, ka personu pieteikšanās un mācību uzsākšana sāksies 2025.gada novembrī. 
Ņemot vērā Eiropas Komisijas rosināto priekšlikumu AF plāna vienkāršošanai, un to, ka investīcija tiek īstenota caur Individuālo mācību kontu platformu un visi ar Individuālo mācību kontu platformu saistītie rādītāji tiks apvienoti zem jaunas investīcijas 2.3.X.X un jauna rādītāja 66a, ar AF 3.grozījumiem 65. rādītāju plānots dzēst.</t>
  </si>
  <si>
    <t>On 20 May 2025, amendments to Cabinet Regulation No. 506 were adopted, approving the implementation of investment measure 2.3.1.3. "Development of a self-managed training approach for ICT specialists" through investment measure 2.3.1.4. "Development of the individual learning account approach", thereby utilising the existing adult skills management platform Stars.gov.lv. On 17 June 2025, Amendment No. 1 to the Project Agreement was signed with the Central Finance and Contracting Agency, defining the actions under measure 2.3.1.4.i. for the implementation of investment measure 2.3.1.3.i.The recipient of the  project funding (the State Education Development Agency) has developed and submitted new job descriptions to the ministry for review and approval, in order to launch a competition for the project vacancies and to initiate project implementation as soon as possible. Furthermore, the Agency has submitted an Action Plan for the implementation of the investment and achievement of the corresponding indicator. All preconditions are thus being fulfilled to enable the prompt launch of the procurement procedure, within which education service providers will be selected and the implementation of the training programme will commence. It is planned that the registration of participants and the start of training will begin in November 2025. 
Taking into account the proposal initiated by the European Commission to simplify the RRF, and the fact that the investment is being implemented through the Individual Learning Account platform, with all indicators related to the Individual Learning Account platform to be consolidated under a new investment 2.3.X.X and a new indicator 66a, indicator 65 is planned to be deleted under the 3rd amendment of the RRF.</t>
  </si>
  <si>
    <t>Projekta ietvaros ir izstrādāti un 2024. gada 26.februārī ir apstiprināti 2 koncepti: IMK ieviešanas un aprobācijas koncepts un Prasmju pārvaldības platformas koncepts, kā arī izstrādāti un apstiprināti Ministru kabineta 2024.gada 23.jūlija noteikumi Nr.506 “Latvijas Atveseļošanas un noturības mehānisma 2.3. reformu un investīciju virziena "Digitālā transformācija" 2.3.1.r. reformas "Ilgtspējīgas un sociāli atbildīgas atbalsta sistēmas pieaugušo izglītības atbalstam" 2.3.1.4.i. investīcijas "Individuālo mācību kontu pieejas attīstība" īstenošanas noteikumi”. 
2024. gada 5. decembrī tika uzsākta platformas STARS sākotnējā aprobācija, nodrošinot izglītības iestāžu atlases procesu un personu reģistrāciju. Pieteikšanās process personām, kuras vēlējās piedalīties izglītības programmās IMK projekta ietvaros, sākās 2024. gada 9. decembrī. Pirmajā kārtā kopumā tika saņemts 2091 pieteikums, tika veikta mērķgrupas atbilstības pārbaude, un katrai personai tika piešķirts publiskais finansējums 500 eiro apmērā. Mācību aktivitātes uzsāka 1531 persona. Līdz 2025. gada 31. martam IMK projekta ietvaros 1411 personas ir ieguvušas digitālās prasmes, izmantojot IMK resursus, tādējādi veiksmīgi sasniedzot sākotnējo mērķi “Pieaugušie, kam palīdzēts apgūt digitālās prasmes, izmantojot individuālo mācību kontu resursus  – 1000.” No projekta ir izstājušies 120 dalībnieki, kas veido 7,84% atbirumu. 
Ņemot vērā Eiropas Komisijas rosināto priekšlikumu AF plāna vienkāršošanai, un to, ka investīcija tiek īstenota caur Individuālo mācību kontu platformu un visi ar Individuālo mācību kontu platformu saistītie rādītāji tiks apvienoti zem jaunas investīcijas 2.3.X.X un jauna rādītāja 66a, ar AF 3.grozījumiem 66. rādītāju plānots dzēst.</t>
  </si>
  <si>
    <t>As part of the project, two concepts were developed and approved on February 26, 2024: the concept for the implementation and piloting of the Individual Learning Account (ILA) and the Skills Management Platform concept. Additionally, the Cabinet of Ministers' Regulations No. 506, dated July 23, 2024, titled “Implementation Regulations for Investment 2.3.1.4.i. ‘Development of the Individual Learning Account Approach’ under Reform 2.3.1.r. ‘Sustainable and Socially Responsible Support System for Adult Education’ in the Recovery and Resilience Mechanism 2.3. Reform and Investment Direction 'Digital Transformation'” were developed and approved.   
By 5 December 2024, the initial piloting of the Platform was launched, enabling the selection process of educational institutions and the registration of individuals. The application process for individuals willing to participate in educational programmes under the ILAs project began on 9 December 2024. In the first round, a total of 2091 applications were received, with target group eligibility checks performed and public funding of €500 allocated per individual. 1531 person started learning activities. By 31 March 2025, within the framework of the ILAs project, 1411 individuals have acquired digital skills using ILAs resources, thereby successfully achieved the target of “Adults supported to acquire digital skills through individual learning account resources  – 1000.” From those 1531 who started learning activities 120 participants have discontinued participation in the project which is 7,84%. 
Taking into account the proposal initiated by the European Commission to simplify the RRF, and the fact that the investment is being implemented through the Individual Learning Account platform, with all indicators related to the Individual Learning Account platform to be consolidated under a new investment 2.3.X.X and a new indicator 66a, indicator 66 is planned to be deleted under the 3rd amendment of the RRF.</t>
  </si>
  <si>
    <t>Ņemot vērā Eiropas Komisijas rosināto priekšlikumu AF plāna vienkāršošanai, un to, ka investīcija tiek īstenota caur Individuālo mācību kontu platformu un visi ar Individuālo mācību kontu platformu saistītie rādītāji tiks apvienoti zem jaunas investīcijas 2.3.X.X un jauna rādītāja 66a, ar AF 3.grozījumiem 66. rādītāju plānots dzēst.</t>
  </si>
  <si>
    <t>Projekta ietvaros ir izstrādāti un 2024. gada 26.februārī ir apstiprināti 2 koncepti: IMK ieviešanas un aprobācijas koncepts un Prasmju pārvaldības platformas koncepts, kā arī izstrādāti un apstiprināti Ministru kabineta 2024.gada 23.jūlija noteikumi Nr.506 “Latvijas Atveseļošanas un noturības mehānisma 2.3. reformu un investīciju virziena "Digitālā transformācija" 2.3.1.r. reformas "Ilgtspējīgas un sociāli atbildīgas atbalsta sistēmas pieaugušo izglītības atbalstam" 2.3.1.4.i. investīcijas "Individuālo mācību kontu pieejas attīstība" īstenošanas noteikumi”. 
2024. gada 5. decembrī tika uzsākta platformas STARS sākotnējā aprobācija, nodrošinot izglītības iestāžu atlases procesu un personu reģistrāciju. Pieteikšanās process personām, kuras vēlējās piedalīties izglītības programmās IMK projekta ietvaros, sākās 2024. gada 9. decembrī. Pirmajā kārtā kopumā tika saņemts 2091 pieteikums, tika veikta mērķgrupas atbilstības pārbaude, un katrai personai tika piešķirts publiskais finansējums 500 eiro apmērā. Mācību aktivitātes uzsāka 1531 persona, bet no projekta ir izstājušies 120 dalībnieki, kas veido 7,84% atbirumu. Līdz 2025. gada 31. martam IMK projekta ietvaros 1411 personas ir ieguvušas digitālās prasmes, izmantojot IMK resursus. 
Ņemot vērā Eiropas Komisijas rosināto priekšlikumu AF plāna vienkāršošanai, un to, ka investīcija tiek īstenota caur Individuālo mācību kontu platformu un visi ar Individuālo mācību kontu platformu saistītie rādītāji tiks apvienoti zem jaunas investīcijas 2.3.X.X un jauna rādītāja 66a, ar AF 3.grozījumiem 67. rādītāju plānots dzēst.</t>
  </si>
  <si>
    <t>As part of the project, two concepts were developed and approved on February 26, 2024: the concept for the implementation and piloting of the Individual Learning Account (ILA) and the Skills Management Platform concept. Additionally, the Cabinet of Ministers' Regulations No. 506, dated July 23, 2024, titled “Implementation Regulations for Investment 2.3.1.4.i. ‘Development of the Individual Learning Account Approach’ under Reform 2.3.1.r. ‘Sustainable and Socially Responsible Support System for Adult Education’ in the Recovery and Resilience Mechanism 2.3. Reform and Investment Direction 'Digital Transformation'” were developed and approved.   
By 5 December 2024, the initial piloting of the Platform was launched, enabling the selection process of educational institutions and the registration of individuals. The application process for individuals willing to participate in educational programmes under the ILAs project began on 9 December 2024. In the first round, a total of 2091 applications were received, with target group eligibility checks performed and public funding of €500 allocated per individual. 1531 person started learning activities and from those 120 participants have discontinued participation in the project which is 7,84%. By 31 March 2025, within the framework of the ILAs project, 1411 individuals have acquired digital skills using ILAs resources. 
Taking into account the proposal initiated by the European Commission to simplify the RRF, and the fact that the investment is being implemented through the Individual Learning Account platform, with all indicators related to the Individual Learning Account platform to be consolidated under a new investment 2.3.X.X and a new indicator 66a, indicator 67 is planned to be deleted under the 3rd amendment of the RRF.</t>
  </si>
  <si>
    <t>Ņemot vērā Eiropas Komisijas rosināto priekšlikumu AF plāna vienkāršošanai, ar AF 3.grozījumiem 68. rādītāju plānots dzēst.</t>
  </si>
  <si>
    <t>Taking into account the proposal initiated by the European Commission to simplify the RRF, indicator 68 is planned to be deleted under the 3rd amendment of the RRF.</t>
  </si>
  <si>
    <t>Ņemot vērā Eiropas Komisijas rosināto priekšlikumu AF plāna vienkāršošanai, un to, ka Viedās administrācijas un reģionālās attīstības ministrijas projekts ''Sabiedrības digitālo prasmju attīstība'' tiek īstenots caur Individuālo mācību kontu platformu un visi ar Individuālo mācību kontu platformu saistītie rādītāji tiks apvienoti zem jaunas investīcijas 2.3.X.X un jauna rādītāja 66a, ar AF 3.grozījumiem 71. rādītāju plānots dzēst.</t>
  </si>
  <si>
    <t>Taking into account the proposal initiated by the European Commission to simplify the RRF and the fact that the MoSARD project is being implemented through the Individual Learning Account platform, with all indicators related to the Individual Learning Account platform to be consolidated under a new investment 2.3.X.X and a new indicator 66a, indicator 71 is planned to be deleted under the 3rd amendment of the RRF.</t>
  </si>
  <si>
    <t>Izglītības un zinātnes ministrija ir iesniegusi pieteikumu Eiropas Komisijai par rādītāja nr. 72 samazināšanu par 48% līdz 20 819 iedzīvotājiem Viedās administrācijas un reģionālās attīstības ministrijas (turpmāk - VARAM) projektā "Sabiedrības digitālo prasmju attīstība", kurā sākotnēji bija paredzēts līdz 2026.gada 31.martam sasniegt, ka 40000 iedzīvotāju piedalīsies mācību aktivitātēs un pilnveidos savas digitālās pašapkalpošanās prasmes. Tomēr ir vairāki faktori, kuru dēļ nav iespējams sasniegt sākotnēji plānoto rezultātu. Pirmkārt, tika konstatēta kļūda aprēķinos – bija nepareizi izmantoti CSP dati pār iedzīvotāju skaitu, kas potenciāli sasniedzamo mērķaa grupu padarīja lielāku. Otrkārt, 7 pašvaldības, kas ir galvenie projekta sadarbības partneri, ir noraidījušas dalību projektā, līdz ar ko nav iespējams sasniegt iedzīvotājus tajās pašvaldībās. Un treškārt, pašvaldības, ar kurām ir parakstīts sadarbības līgums, projektā iesaistās kūtri. Maija beigās tika veikta pašvaldību aptauja ar mērķi uzzināt par projekta ieviešanas progresu un rezultatīvā rādītāja sasniegšanas aplēsēm. Aptaujas rezultāti liecina, ka kopumā pašvaldības spēs sasniegt aptuveni 75% no sākotnēji ieplānotās vērtības. Līdz ar ko kopējais iespējamais dalībnieku skaits projektā būtu 20 918 iedzīvotāji. Uz 2025.gada 11.jūliju projektā ir noslēgti 34 sadarbības līgumi ar pašvaldībām, 28 pašvaldībās ir uzsākta mācību īstenošana. Ir iesaistītas kopumā 3705 unikālās personas, kuras saņēma 5063 apliecības par kādu no mācību līmeņu apgūšanu.  
Jaunatnes starptautisko programmu aģentūras īstenotā projekta "Digitālā darba ar jaunatni sistēmas attīstība pašvaldībās ietvaros ir apstiprināti visu 43 Latvijas pašvaldību individuālie plāni digitālā darba ar jaunatni sistēmas attīstībai, kā arī ir abpusēji parakstītas 43 vienošanās par finansējuma saņemšanu. Pašvaldībām izmaksāti avansi 877'385 EUR apmērā (30,86%) (43 pašvaldībām izmaksāts 1.avanss, 3 pašvaldībām apstiprināts pārskats un izmaksāts 2.avanss). Projekta ietvaros ir notikušus darba ar jaunatni veicēju mācības, un ir izstrādātas kopīgās tehnoloģiju jaunrades pamatnostādnes (vadlīnijas) jauniešu tehnoloģiju un inovācijas kapacitātes attīstībai. Saskaņā ar pašvaldību sniegto informāciju, līdz 2025. gada 10. jūlijam, projektā iesaistīto unikālo jauniešu skaits ir 1868, savukārt, pārskati ir iesniegti par 421 unikālo jauniešu iesaisti. Lai mazinātu risku, ka kāda pašvaldība līdz 2025. gada beigām nevarēs īstenot plānotās aktivitātes un sasniegt nepieciešamo jauniešu skaitu, būtu nepieciešams pagarināt projekta "Digitālā darba ar jaunatni sistēmas attīstība pašvaldībās" īstenošanas termiņu līdz 2026. gada 30. jūnijam. Tas ļautu nepieciešamības gadījumā, identificējot 72. rādītāja nesasniegšanas riskus, atsevišķām pašvaldībām pagarināt aktivitāšu īstenošanas termiņu. Šobrīd ir uzsākta līgumu ar pašvaldībām pagarināšana projekta īstenošanas termiņa ietvaros, t.i. līdz 2026. gada 15. martam.  
Ņemot vērā investīcijas rādītāja samazinājumu, budžeta pārpalikums no AF ir  4 010 779,46 EUR. 
Ņemot vērā Eiropas Komisijas rosināto priekšlikumu AF plāna vienkāršošanai, un to, ka Viedās administrācijas un reģionālās attīstības ministrijas projekts ''Sabiedrības digitālo prasmju attīstība'' tiek īstenots caur Individuālo mācību kontu platformu un visi ar Individuālo mācību kontu platformu saistītie rādītāji tiks apvienoti zem jaunas investīcijas 2.3.X.X un jauna rādītāja 66a, ar AF 3.grozījumiem 72. rādītāju plānots dzēst. Savukārt Jaunatnes starptautisko programmu aģentūras projekts “Digitālā darba ar jaunatni sistēmas attīstība pašvaldībās” joprojām tiks īstenots caur investīciju 2.3.2.1 un uz to attiecas iepriekš piešķirtais rādītājs Nr. 73</t>
  </si>
  <si>
    <t>As part of the project "Development of Digital Skills in Society", implemented by the Ministry of Smart Administration and Regional Development (hereinafter – MoSARD), the Ministry of Education and Science has submitted an application to the European Commission to reduce Indicator No. 72 by 48%, from the originally planned 40,000 residents to 20,819 residents. The original objective was to ensure that by 31 March 2026, 40,000 residents would participate in training activities and improve their digital self-service skills. However, several factors have made it impossible to achieve this target. Firstly, an error was identified in the initial calculations – the data from the Central Statistical Bureau regarding population figures were used incorrectly, leading to an overestimation of the target group. Secondly, seven municipalities declined to participate in the project, making it impossible to reach residents in those areas. Thirdly, the municipalities that have signed cooperation agreements have shown limited engagement in implementing the project. At the end of May, a survey of municipalities was conducted to assess the progress of project implementation and the estimated achievement of the result indicator. The results indicate that municipalities are expected to reach approximately 75% of the initially planned value, equating to around 20,918 residents as the total possible number of participants. As of 11 July 2025, 34 cooperation agreements have been concluded with municipalities, and training activities have started in 28 municipalities. A total of 3,705 unique individuals have participated in training, with 5,063 certificates of course completion issued for various levels of training.In the framework of the project "Development of the Digital Youth Work System in Municipalities", implemented by the Agency for International Youth Programs, individual digital youth work development plans for all 43 Latvian municipalities have been approved. Furthermore, 43 mutual agreements on funding allocation have been signed. As of now, municipalities have received advance payments totaling EUR 877,385, representing 30.86% of the total. All 43 municipalities have received the first advance payment, and in three municipalities, the second advance payment has been disbursed following the approval of their reports. Training sessions for youth workers have taken place, and common guidelines on technology innovation for strengthening the capacity of youth in technology and innovation have been developed. According to information provided by municipalities, as of 10 July 2025, the number of unique young people involved in the project is 1,868, while reports have been submitted for the involvement of 421 unique young people. To mitigate the risk that some municipalities may not be able to implement the planned activities and reach the required number of young people by the end of 2025, it is necessary to extend the implementation period of the project until 30 June 2026. This would allow for the extension of activity implementation in specific municipalities in response to identified risks related to the non-achievement of Indicator No. 72. Currently, contract extensions with municipalities are being initiated within the new implementation period, i.e., until 15 March 2026. 
Taking into account the proposal initiated by the European Commission to simplify the RRF and the fact that the MoSARD project is being implemented through the Individual Learning Account platform, with all indicators related to the Individual Learning Account platform to be consolidated under a new investment 2.3.X.X and a new indicator 66a, indicator 72 is planned to be deleted under the 3rd amendment of the RRF. Meanwhile, the project by the Agency for International Youth Programmes, “Development of the Digital Youth Work System in Municipalities”, will continue to be implemented under Investment 2.3.2.1 and is subject to the previously assigned indicator No. 73</t>
  </si>
  <si>
    <t>Saskaņā ar Ministru kabineta 2022. gada 4. oktobra noteikumu Nr. 619 “Eiropas Savienības Atveseļošanas un noturības mehānisma plāna 3.1.1.5.i investīcijas “Izglītības iestāžu infrastruktūras pilnveide un aprīkošana” īstenošanas noteikumi” (turpmāk – MK noteikumi Nr. 619)  4. punktu Latvijas Atveseļošanas fonda (turpmāk – AF)  plāna 3.1.1.5.i investīcijas “Izglītības iestāžu infrastruktūras pilnveide un aprīkošana” (turpmāk – 3.1.1.5.i investīcijas) investīcijas mērķi – pilnveidota un aprīkota infrastruktūra 21 pašvaldību dibinātā vispārējās izglītības iestādē, sasniedz līdz 2026. gada 31. maijam.
Šobrīd ir apstiprināti 11 pašvaldību projekti par 20 vispārējās izglītības iestādēm. Un tiek turpināta trešā projektu iesniegumu atlases kārta, kur tiek vērtēts noslēdzošais projekta iesniegums. 
Saskaņā ar MK noteikumu Nr. 619 40. punktu finansējuma saņēmējs 3.1.1.5.i investīcijas projektu īsteno ne ilgāk kā līdz 2026. gada 31. maijam. 
Vienlaikus AF plāna darbības kārtībā (CID) attiecībā uz MK noteikumu Nr. 619  4. punktā minētā mērķa rādītāja (Nr. 106) sasniegšanu ir citāds – garāks sasniegšanas termiņš – 2026. gada 3. ceturksnis.
Šī pārskata sagatavošanas brīdī MK noteikumu Nr. 619  4. punktā minētā mērķa rādītāja jeb  AF plāna darbības kārtībā (CID) mērķa rādītāja Nr. 106 vērtība ir ‘0’.
Būvdarbi ir pabeigti Gulbenes novada Lejasciema pamatskolā. Taču ņemot vērā, ka AF plāna darbības kārtībā (CID) ir noteikts, ka rādītāja izpildē ņem vērā arī mācību procesam iegādājamo aprīkojumu, tad vērtības mērķa rādītāja Nr. 106 vērtības palielināšana iespējama vēlāk (orientējoši š.g. septembris).
Izglītības un zinātnes ministrija atkārtoti š.g. maijā vērsās pie novadu pašvaldībām – 3.1.1.5.i investīcijas finansējuma saņēmējiem par projektu īstenošanas statusu (š.g. 4. jūnijā), un plānoto būvdarbu pabeigšanu un aprīkojuma iegādi. Kopumā projektu īstenošanas pabeigšana plānota MK noteikumos Nr. 619 noteiktajā termiņā - 31.05.2026. Taču ir trīs būvobjekti, kur iepriekš neparedzētu iemeslu dēļ ir kāvējusies būvniecība, taču plānots, ka tie tiks pabeigti Atveseļošanas plāna CID un Darbības kārtībā noteiktajā termiņā - 2026. gada 3. ceturksnis.</t>
  </si>
  <si>
    <t>In accordance with the Cabinet of Ministers Regulation No. 619  of 4 October 2022 “Implementation Regulations for Investment 3.1.1.5.i “Improvement and Equipment of Educational Institutions Infrastructure” of the European Union Recovery and Resilience Mechanism Plan” (hereinafter – Cabinet Regulation No. 619) Point 4 of the Latvian Recovery Fund (hereinafter – RRF plan) 3.1.1.5.i “Improvement and Equipment of Educational Institutions Infrastructure” (hereinafter – 3.1.1.5.i Investment) investment objectives – improved and equipped infrastructure in 21 general education institutions established by municipalities, are achieved by 31 May 2026.
Currently, 11 municipal projects for 20 general education institutions have been approved. And the third round of project application selection is continuing, where the final project application is being evaluated.
According to the Cabinet of Ministers Regulation No. 619, paragraph 40, the beneficiary of the financing 3.1.1.5.i shall implement the investment project no later than 31 May 2026.
At the same time, the RRF plan (CID) regarding the achievement of the target indicator (No. 106) referred to in paragraph 4 of the Cabinet of Ministers Regulation No. 619 has a different – longer – achievement deadline – the 3rd quarter of 2026.
At the time of preparation of this report, the value of the target indicator referred to in paragraph 4 of the Cabinet of Ministers Regulation No. 619, or target indicator No. 106 in the RRF plan (CID), is ‘0’.
Construction works have been completed at the Gulbene Municipality Lejasciems Primary School. However, taking into account that the RRF plan (CID) stipulates that the implementation of the indicator also takes into account the equipment to be purchased for the educational process, then the value of target indicator No. 106 value increase is possible later (approximately September this year).
The Ministry of Education and Science repeatedly addressed the regional governments – 3.1.1.5.i investment funding recipients in May this year regarding the status of project implementation (June 4 this year), and the planned completion of construction works and purchase of equipment.  In general, the completion of the projects is planned within the deadline set by Cabinet Regulation No. 619 - 31.05.2026. However, there are three construction sites where construction has been delayed due to previously unforeseen reasons, but it is planned that they will be completed within the deadline set by the RRF CID and the Operational arrangements - the 3rd quarter of 2026.</t>
  </si>
  <si>
    <t>Rādītāja izpilde pabeigta - noslēgti līgumi par 101 145 146.6 EUR (1.kārta - 8 līgumi par 24 635 515.3 EUR, 2.kārta - 8 līgumi par 47 663 648 EUR, 3.kārta - 11 līgumi par 4 810 817.63 EUR, 4.kārta - 8 līgumi par 24 035 165.7 EUR).</t>
  </si>
  <si>
    <t>Indicator execution in the process - concluded contracts for 101 145 146.6 EUR (1st round - 8 contracts for 24 635 515.3 EUR, 2nd round - 8 contracts for 47 663 648 EUR, 3rd round - 11 contracts for 4 810 817.63 EUR, 4th round - 8 contracts for 24 035 165.7 EUR).</t>
  </si>
  <si>
    <t>Uz doto brīdi ir noslēgti 385 akadēmiskās karjeras un 98 iekšējie pētniecības un attīstības grantu līgumi. Rādītāja izpilde šobrīd tiek turpināta, rādītāja izpilde nav pakļauta riskam.</t>
  </si>
  <si>
    <t>Currently, 385 academic career and 98 internal research and development grant agreements have been concluded.</t>
  </si>
  <si>
    <t>T164 un T165 rādītāji tiks apvienoti.</t>
  </si>
  <si>
    <t>Uz doto bīdi ir parakstīti 98 iekšējie pētniecības un attīstības līgumi.
T164 un T165 rādītāji tiks apvienoti.</t>
  </si>
  <si>
    <t>Currently, 98 internal research and development agreements have been signed.
T164 and T165 indicators will be merged.</t>
  </si>
  <si>
    <t>Atskaites punkts ir sasniegšanas procesā</t>
  </si>
  <si>
    <t>The milestone is currently in progress.</t>
  </si>
  <si>
    <t>Atskaites punkta izpilde norit atbilstoši plānotajam. Kravu kontroles rentgena iekārta ir pasūtīta, ražotāja pārstāvis apstiprinājis tās piegādi un uzstādīšanu līdz 2026. gada 30. jūnijam.</t>
  </si>
  <si>
    <t>The milestone implementation remains consistent with the approved plan.
The cargo control X-ray system has been procured, and the manufacturer’s representative has confirmed its delivery and installation by 30 June 2026.</t>
  </si>
  <si>
    <t>Atbilstoši noslēgtajai vienošanai par projekta īstenošanu starp Valsts administrācijas skolu un Valsts kanceleju progresa pārskatu par sasniegtajiem rezultātiem iesniedz divas reizes gadā. Finansējuma saņēmējs 2025. gada jūnijā   iesniedza pārskatu par laika periodu līdz 2025.gada 31. maijam. Saskaņā ar 28.08.2025. apstiprināto progresa pārskatu līdz 31.05.2025. apmācīto skaits ir 31 642.</t>
  </si>
  <si>
    <t>According to the project implementation agreement between the School of Public Administration and the State Chancellery, a progress report on the results achieved is submitted twice a year. In June 2025, the beneficiary submitted a report covering the period up to May 31, 2025. According to the progress report approved on 28 August 2025, the number of people trained by 31 May 2025 is 31,642.</t>
  </si>
  <si>
    <t>Projektā līdz 31.05.2025. apmācītas 31 642 personas, līdz ar to mērķis uzskatāms par sasniegtu.</t>
  </si>
  <si>
    <t>Apstiprināts MK sēdē 15.07.2025.</t>
  </si>
  <si>
    <t>Approved at the Cabinet meeting on 15.07.2025.</t>
  </si>
  <si>
    <t>Dokumentu kopa, ko veido Ministru Kabineta informatīvais ziņojums "Par valsts pārvaldes inovācijas kapacitātes stiprināšanu" un pielikuma vadlīnijas "Valsts pārvaldes inovāciju laboratorijas darbības vadlīnijas" ir saskaņotas TAP portālā un apstiprināts MK sēdē 15.07.2025. (24-TA-1640).</t>
  </si>
  <si>
    <t>The set of documents consisting of the Cabinet of Ministers' informative report "On strengthening the innovation capacity of public administration" and the annex guidelines "Guidelines for the operation of the Public Administration Innovation Laboratory" have been coordinated on the TAP portal (Draft Legal Acts’ Portal) and approved at the Cabinet meeting on 15.07.2025. (24-TA-1640).</t>
  </si>
  <si>
    <t>ERAF daļa 32 000 000</t>
  </si>
  <si>
    <t xml:space="preserve">Under the amendments No.3 of the Cohesion policy Programm 21-27, the MoCE  has submitted the proposal to create new activity  - specifc objective 2.1.4. "Develop smart energy systems, networks and energy storage outside the European Energy Network (TEN-E)". In order to strengthen Latvia's energy security and ensure progress towards energy independence by reducing the role of fossil energy resources, increasing the use of renewable energy and promoting energy efficiency. </t>
  </si>
  <si>
    <r>
      <t>(1) Part of the investments in European Union Cohesion policy programme 2021-2027 will be invested in the development of  health care service infrastructure within measures 4.1.1.1.</t>
    </r>
    <r>
      <rPr>
        <strike/>
        <sz val="10"/>
        <color rgb="FFFF0000"/>
        <rFont val="Times New Roman"/>
        <family val="1"/>
      </rPr>
      <t>, 4.1.1.2.</t>
    </r>
    <r>
      <rPr>
        <sz val="10"/>
        <color rgb="FFFF0000"/>
        <rFont val="Times New Roman"/>
        <family val="1"/>
        <charset val="186"/>
      </rPr>
      <t xml:space="preserve"> Taking into account the investment needs of medical institutions, the financing of the RRF plan and the ERDF will ensure the complementarity of investments and demarcation of investments will be ensured according to the implementation documents. 
A more detailed description of investment in infrastructure in the health sector is set out in the Information Report on the Investment Strategy for Health Care Infrastructure for 2021-2027. 
(2) REACT-EU funding (EUR 51 573 785), given that part of projects 4.1.1.2.i are implemented through REACT-EU and AF funding, ensuring complementarity and ensuring separation of funding.
The amount has been supplemented with the ERDF allocation from the second phase of the two-period projects, ensuring the complementarity of AF financing and the demarcation between funding sources. Amount indicated without national co-financing.</t>
    </r>
  </si>
  <si>
    <t>Rādītāja sasniegšana ir procesā. Notiek aktīvi būvdarbi, šobrīd būvdarbu veikšana ir nedaudz palēninājusies, jo ir konstatētas problēmas ar apakšuzņēmēju piesaisti, kas tiek risināti gan no būvniecības drbu veicēja, gan finansējuma saņēmēja puses.  Ir ierosināti Ministru kabineta noteikumu grozījumi, paredzot projekta ieviešanas termiņa pagarinājumu līdz 2026. gada 31. jaugustam. Projektos esošā progresa uzraudzībai un iespējamo risku identificēšanai notiek regulāras progresa sanāksmes. Nākamā progresa sanāksme plānota novembrī.</t>
  </si>
  <si>
    <t>The achievement of the indicator is in progress. Active construction work is underway, currently the construction work has slowed down slightly, as problems have been identified with attracting subcontractors, which are being resolved by both the construction contractor and the beneficiary. Amendments to the Cabinet of Ministers regulations have been proposed, providing for an extension of the deadline for implementation of the project until 31 August 2026.Regular progress meetings are held to monitor the progress of the projects and identify possible risks. The next progress meeting is planned for November.</t>
  </si>
  <si>
    <t>Līgumi par būvdarbiem un būvdarbu uzraudzību Rīgas Centrālās dzelzceļa stacijas dienvidu daļā parakstīti 11.04.2025. Uzsākti būvdarbi. Rādītāju plānots sasniegt līdz 31.08.2026.</t>
  </si>
  <si>
    <t>Contracts for construction works and for supervision of construction works in the southern part of Riga Central Railway Station were signed on 11.04.2025. Construction works have started. The indicator is planned to be achieved by 31.08.2026.</t>
  </si>
  <si>
    <t>Rādītāja sasniegšana ir procesā. Autobusi ir piegādāti, notiek pieņemšana ekslpuatācijā. Noslēgti līgumi par elektrouzlādes punktu būvniecību, uzsākti būvdarbi. Plānotie rādītāji tiks sasniegti līdz noteiktajam mērķa datumam, tas šajā gadījumā 2026Q3, proti, iekļausies termiņā.</t>
  </si>
  <si>
    <t>The achievement of the indicator is in progress. Buses have been delivered, acceptance in exepuation is under way. Contracts for the construction of electric charging points have been entered into, construction work has been commenced. The planned indicators will be achieved by the specified target date, which in this case is 2026Q3, that is, it will fall within the deadline.</t>
  </si>
  <si>
    <t>Rādītāja sasniegšana ir procesā. Visos projektos notiek būvniecības darbi. Projektos esošā progresa uzraudzībai un iespējamo risku identificēšanai notiek regulāras progresa sanāksmes. Nākamās progresa sanāksmes plānotas oktobra otrajā pusē/novembra sākumā.Plānotie rādītāji tiks sasniegti līdz noteiktajam mērķa datumam, tas šajā gadījumā 2026Q3, proti, iekļausies termiņā.</t>
  </si>
  <si>
    <t>The achievement of the indicator is in progress. All projects are under construction. Regular progress meetings are held to monitor the progress of the projects and identify possible risks. The next progress meetings are planned for the second half of October/early November. The planned indicators will be achieved by the specified target date, which in this case is 2026Q3, that is, it will fall within the deadline.</t>
  </si>
  <si>
    <t>Uz 30.09.2025. turpinās 22 projektu realizācija un 22 projekti ir pabeigti, sasniedzot primārās enerģijas patēriņa samazinājumu 2504208.13 kWh gadā.</t>
  </si>
  <si>
    <t>As of 30.09.2025, the implementation of 22 projects continues, and 22 projects have been completed, achieving a reduction in primary energy consumption of 2504208.13 kWh per year.</t>
  </si>
  <si>
    <t>Atbilstoši apstiprinātajā progresa pārskatā Nr.4 norādītajam, rādītāja izpilde uz 31.12.2024. ir 67 pieslēgumpunkti, savukārt izvērtēšanā esošajā progresa pārskatā Nr.5 uz 30.06.2025. rādītāja izpilde ir palielinājusies, jo izveidoti 520 pieslēgumpunkti. 
12.09.2025. ar Eiropas Komisiju izrunāts rādītāja sasniegšanas progress un sagatavoti precizējumi rādītāja sasniegšanas pamatojošās dokumentācijas aprakstam CID. Rādītāju plānots sasniegt līdz 31.05.2026.</t>
  </si>
  <si>
    <t>According to the approved progress report No. 4, the performance of the indicator on 31.12.2024. is 67 connection points, while in the progress report No. 5 which is under evaluation on 30.06.2025 the performance has increased due to 520 connection points.
On 12.09.2025. with the European Commission discussed the implementation progress towards the indicator and amendments to the description of the indicator in the CID have been developed. It is planned to reach the indicator by 31.05.2026.</t>
  </si>
  <si>
    <t>2.09.2025. ar Eiropas Komisiju izrunāts rādītāja sasniegšanas progress un sagatavoti precizējumi rādītāja sasniegšanas pamatojošās dokumentācijas aprakstam CID. Rādītāju plānots sasniegt līdz 31.05.2026.</t>
  </si>
  <si>
    <t>Normatīvā regulējuma ar kuriem valsts mežus dara pieejamus vēja enerģijas izmantošanai, nosaka piemērotas teritorijas attīstībai un dara tās pieejamas privātajiem investoriem solīšanai, ietvars ir izstrādāts un stājies spēkā. Ņemot vērā Eiropas Komisijas ierosinājumu precizēt atskaites punkta aprakstu, tiks veikti attiecīgi grozījumi CID.</t>
  </si>
  <si>
    <t>The regulatory framework context for making public forests available for the use of wind energy, identifying suitable areas for development and making them available to private investors for bidding, has been developed and entered into force. Following the European Commission's proposal to clarify the description of the milestone, the CID will be amended accordingly.</t>
  </si>
  <si>
    <t>Uz 03.10.2025. investīciju īstenošanai noslēgti 22 projektu īstenošanas līgumi, tajā skaitā: ar būvniekiem noslēgti 22 līgumi par būvdarbu veikšanu, 2 objektos būvdarbi ir pabeigti un saņemti akti par būvju pieņemšanu ekspluatācijā.</t>
  </si>
  <si>
    <t>22 project implementation contracts have been entered into for the implementation of investments on 03.10.2025, including: 22 contracts have been entered into with construction workers regarding the performance of construction work, construction work has been completed and acts regarding the acceptance into service of structures have been received in two objects.</t>
  </si>
  <si>
    <t>Uz 03.10. 2025. noslēgti visi 22 investīciju īstenošanai plānotie projektu būvniecības līgumi, no tiem divi būvniecības līgumi pabeigti.</t>
  </si>
  <si>
    <t>Izpilde turpinās.
Šobrīd Atveseļošanas un noturības mehānisma plāna investīcijas 2.1.1.1.i. ietvaros ir apstiprināti 8 projekti. Ir pabeigta ostas loģistikas pakalpojumu vadības jomas IKT risinājuma pilnveides izstrāde, kā arī produkcijas vidē ir uzliktas un darbojas vēl divas kultūras nozares informācijas sistēmas, bet to pilnveide vēl turpinās, līdz ar to kopumā turpinās 11 IKT risinājumu izstrāde vismaz 3 jomās:
1) iekšlietu nozare, tai skaitā civilā aizsardzība, ugunsdrošības uzraudzība un sabiedriskā drošība - 3;
2) kultūras nozare, tai skaitā arhīvu, bibliotēku, muzeju, kultūras pieminekļu un mediju satura mantojuma uzkrāšana - 5;
3) IKT vadības procesu atbalsts - 1;
4) cits - 1 nodokļu datu apmaiņas procesu IS un 1 centralizētas finanšu dokumentu maiņvietas risinājums.
Mērķis tiks sasniegts, kad visu šīs investīcijas projektu īstenošana būs pabeigta, tas ir ne vēlāk kā līdz 31.05.2026.</t>
  </si>
  <si>
    <t>Enforcement continues.
Currently, 8 projects have been approved within investment 2.1.1.1.i. of the Plan for the European Recovery and Resilience Facility. The development of the improvement of the ICT solution in port logistics service management has been completed, as well as two more cultural sector information systems have been installed and are operating in the production environment, but their development is still ongoing, thus, in total, the development of 11 ICT solutions in at least the following three areas continues:
1) the domestic affairs sector, including civil protection, fire safety supervision, and public safety - 3;
2) the cultural sector, including the accumulation of the heritage of archives, libraries, museums, cultural monuments, and media content - 5;
3) support of ICT management processes - 1;
4) other - 1 IS of tax data exchange processes and 1 Centralized financial document exchange solution.
The target will be achieved when the implementation of all projects of this investment is completed, which is no later than 31.05.2026.</t>
  </si>
  <si>
    <t>Izpilde turpinās.
Šobrīd Atveseļošanas un noturības mehānisma plāna investīcijas 2.1.2.1.i. ietvaros ir apstiprināti 18 projekti. Produkcijas vidē ir uzlikta un darbojas viena informācijas sistēma pašvaldībām, bet to pilnveide vēl turpinās, līdz ar to kopumā turpinās 28 IKT risinājumu (platformu un sistēmu) attīstība, izstrāde un ieviešana (ieskaitot 1) sabiedrisko pakalpojumu sniegšanas platformas – 4; 2) resoru un atbalsta funkciju platformas – 13; 3) platformas un sistēmas pašvaldībām – 11).
Mērķis tiks sasniegts, kad visu šīs investīcijas projektu īstenošana būs pabeigta, tas ir ne vēlāk kā līdz 31.05.2026.</t>
  </si>
  <si>
    <t>Enforcement continues.
Currently, 18 projects have been approved within investment 2.1.2.1.i. of the Plan for the European Recovery and Resilience Facility. One information system for municipalities has been installed and is operating in the production environment, but its improvement is still ongoing, thus, in total, the development and implementation of 28 ICT solutions (platforms and systems) continues (including: 1) public services delivery platforms – 4; 2) sectoral and support functions platforms - 13; 3) shared platforms and systems for municipalities – 11).
The target will be achieved when the implementation of all projects of this investment is completed, which is no later than 31.05.2026.</t>
  </si>
  <si>
    <t>Rādītājs izpildīts atbilstoši izpildes pārbaudes mehānismam - katrs no četriem kopīgo pakalpojumu sniedzējiem (Latvijas Valsts radio un televīzijas centrs, Latvijas Nacionālā bibliotēka, Iekšlietu ministrijas Informācijas centrs, Zemkopības ministrija) darbina vismaz vienu valsts platformu vai informācijas sistēmu, izmantojot kopīgos mākoņpakalpojumus, tostarp jaudas balansēšanu un dublējuma atkopšanu fiziski attālā datu centrā:
Latvijas Valsts radio un televīzijas centrs - 1 platformu un 2 informācijas sistēmas, 
Latvijas Nacionālā bibliotēka - 1 platformu, 
Iekšlietu ministrijas Informācijas centrs - 1 informācijas sistēmu, 
Zemkopības ministrija - 1 informācijas sistēmu.
Līdz ar to rādītājs ir pārliecinoši sasniegts un pat pārsniegts.
Cover Note ir saskaņošanā ar Eiropas Komisiju, kurai vienlaikus tiek gatavotas atbildes uz šādiem jautājumiem:
Latvijas Valsts radio un televīzijas centra pārvaldītās platformas un informācijas sistēmas:
Lai vislabāk sagatavotos virtuālai pārbaudei uz vietas, ir svarīgi spēt sasaistīt informāciju par katru VIRSIS platformu/informācijas sistēmu ar dokumentāriem pierādījumiem, proti, pielikumiem līgumiem, kas parakstīti starp Valsts radio un televīzijas centru un saņēmējiestādēm. Viena iespēja varētu būt pārbaudīt, vai pielikumos minētie tehniskie parametri ir atrodami VIRSIS. Vai ir citi elementi, kas saista pielikumus ar informāciju VIRSIS? Alternatīvi, vai VIRSIS ir kādi elementi, kas varētu pierādīt, ka platformas/informācijas sistēmas tiek pārvaldītas, izmantojot koplietotus mākoņpakalpojumus?
Datu izplatīšanas un pārvaldības platforma – līguma ilgums:
Tikšanās laikā jūs minējāt, ka pēc pašreizējā līguma, kas ir spēkā līdz 2025. gada 31. decembrim, pabeigšanas ir noteikti plāni attiecībā uz platformu. Vai varētu sniegt mums vairāk informācijas un pierādījumu par to?
PEM/MNZO finansējums no Iekšējās drošības fonda:
Vai varētu, lūdzu, sniegt mums izmaksu sadalījumu par to, kas ir finansēts no Iekšējās drošības fonda un kas no Atveseļošanas fonda finansējuma?
Lauksaimniecības datu centra pārvaldītā elektronisko pakalpojumu sistēma:
Vai varētu paskaidrot, kāda veida pakalpojumus informācijas sistēma nodrošina un vai to izmanto arī citas valsts pārvaldes organizācijas?
Vēršam uzmanību, ka mērķis Nr.35 tiks dzēsts ANM plāna 3.grozījumu ietvaros.</t>
  </si>
  <si>
    <t>The target has been met in accordance with the performance verification mechanism - each of the four shared service providers (Latvian State Radio and Television Centre, Latvian National Library, Information Centre of the Ministry of the Interior, Ministry of Agriculture) operates at least one state platform or information system using shared cloud services, including capacity balancing and backup recovery in a physically remote data center:
Latvian State Radio and Television Centre - 1 platform and 2 information systems,
Latvian National Library - 1 platform,
Information Centre of the Ministry of the Interior - 1 information system,
Ministry of Agriculture - 1 information system.
Consequently, the target has been convincingly achieved and even exceeded.
The Cover Note is currently under coordination with the European Commission, to whom responses are simultaneously being prepared for the following questions:
Platforms and information systems operated by the Latvian State Radio and Television Centre:
To best prepare for a virtual on the spot check, it is important to be able to link the information for every platform/information system on VIRSIS to the documentary evidence, namely the annexes to the agreements signed between the State Radio and Television Centre and the beneficiary authorities. One possibility could be to verify whether the technical parameters mentioned in the annexes can be found on VIRSIS. Are there other elements linking the annexes to the information on VIRSIS? Alternatively, are there any elements on VIRSIS that could prove that the platforms/information systems are operated through shared cloud services?
Data distribution and management platform – Contract duration:
During the meeting, you mentioned that there are certain plans for the platform following the completion of the current contract that runs until 31 December 2025. Could you share with us some more information and evidence for that?
PEM/MNZO funding under the Internal Security Fund:
Could you please provide us with a cost breakdown of what has been financed under the Internal Security Fund, and what under the RRF?
Electronic Services System operated by the Agricultural Data Centre:
Could you explain what type of services the information system facilitates and whether it is also used by other public administration organisations?
Please note that it is planned to delete target No.35 within the framework of the RRF Amendment No.3.</t>
  </si>
  <si>
    <t>Rādītājs izpildīts atbilstoši izpildes pārbaudes mehānismam - katrs no četriem kopīgo pakalpojumu sniedzējiem (Latvijas Valsts radio un televīzijas centrs, Latvijas Nacionālā bibliotēka, Iekšlietu ministrijas Informācijas centrs, Zemkopības ministrija) darbina vismaz vienu valsts platformu vai informācijas sistēmu, izmantojot kopīgos mākoņpakalpojumus, tostarp jaudas balansēšanu un dublējuma atkopšanu fiziski attālā datu centrā:
Latvijas Valsts radio un televīzijas centrs - 2 platformas un 2 informācijas sistēmas, 
Latvijas Nacionālā bibliotēka - 2 platformas, 
Iekšlietu ministrijas Informācijas centrs - 2 informācijas sistēmas, 
Zemkopības ministrija - 2 informācijas sistēmas.
Līdz ar to rādītājs ir pārliecinoši sasniegts.
Vēršam uzmanību, ka mērķis Nr.35 tiks dzēsts ANM plāna 3.grozījumu ietvaros.</t>
  </si>
  <si>
    <t>Dokuments, kurā pienācīgi pamatots, kā mērķis (ieskaitot visus tā veidojošos elementus) tika apmierinoši sasniegts, ar atbilstošām saitēm uz pamatā esošajiem pierādījumiem.
Šajā dokumentā kā pielikumā jāiekļauj šādi dokumentāri pierādījumi:
a) 10 valsts pārvaldes platformu un informācijas sistēmu ekspluatācijas uzsākšanas sertifikātu kopijas, izmantojot koplietotus mākoņpakalpojumus, tostarp jaudas līdzsvarošanu un dublējuma atjaunošanu fiziski attālinātā datu centrā;
b) valsts pārvaldes informācijas sistēmu un platformu integrācijas apraksti valsts federatīvajā mākonī.</t>
  </si>
  <si>
    <t>Mērķis tiks sasniegts kā noteikts Padomes īstenošanas lēmumā par Latvijas Atveseļošanas un noturības mehānisma plānu. Katrs no pakalpojuma sniedzējiem nodrošina sekojošo platformu vai sistēmu skaitu:
&gt; LNB 2 gab.;
&gt; IEM IC 2 gab.;
&gt; ZM 2 gab.;
&gt; LVRTC 4 gab.
Vēršam uzmanību, ka mērķis Nr.35 tiks dzēsts ANM plāna 3.grozījumu ietvaros.</t>
  </si>
  <si>
    <t>The target to be achieved is in line with the milestone set in the Council Implementation Decision on the approval of the assessment of the recovery and resilience plan for Latvia. By the 2nd quarter of 2026, each of the service providers will ensure the following number of platforms or systems:
&gt; LNB – 2 units;
&gt; IEM IC – 2 units;
&gt; ZM – 2 units;
&gt; LVRTC – 4 units.
Please note that it is planned to delete target No.35 within the framework of the RRF Amendment No.3.</t>
  </si>
  <si>
    <t>Mērķis “10 IKT sistēmām vai platformām tiek nodrošināti mākoņpakalpojumi” ir pārliecinoši sasniegts.
Papildus skaitliskā mērķa sasniegšanai – 10 IKT sistēmām vai platformām – šīs investīcijas atbalsta vispārējo mērķi – uzlabot Latvijas publiskā sektora mākoņinfrastruktūru un samazināt datu pārvaldības sadrumstalotību. Katrs pakalpojumu sniedzējs sniedz ieguldījumu centralizētā mākoņvidē, uzlabojot kopējās digitālās pārvaldības spējas, noturību pret katastrofām un sadarbspēju starp nacionālajām IKT sistēmām.</t>
  </si>
  <si>
    <t>Mērķis tiks sasniegts kā noteikts Padomes īstenošanas lēmumā par Latvijas Atveseļošanas un noturības mehānisma plānu.
Sasniedzamais rezultāts ir vismaz 10 dažādām publiskās pārvaldes nozarēm un jomām nodrošinātās datu kopas. Šobrīd īstenošanā ir 12 projekti, kuros kopumā plānots darīt pieejamas 28 būtiskas datu kopas vismaz šādās 11 nozarēs jeb jomās: 
1) uzņēmējdarbība, 
2) zinātne , 
3) vide, 
4) finanses, 
5) publiskais iepirkums - jau pieejamas 4 datu kopas: 1) Līgumi (https://data.gov.lv/dati/lv/dataset/ligumi); 2) Publikācijas, iepirkumi (https://data.gov.lv/dati/lv/dataset/publisko-iepirkumu-pazinojumi); 3) Sūdzības (https://data.gov.lv/dati/lv/dataset/sudzibas); 4) CPV klasifikators (https://data.gov.lv/dati/lv/dataset/cpv-nomenklaturas-klasifikators), 
6) veselības aprūpe, 
7) veterinārija,
8) lauksaimniecība (ģeotelpiskie dati),
9) ostas,
10) vēlēšanas,
11) labklājība.
Mērķis tiks sasniegts, kad visu šīs investīcijas projektu īstenošana būs pabeigta, tas ir ne vēlāk kā līdz 31.05.2026.</t>
  </si>
  <si>
    <t>The target to be achieved is in line with the milestone set in the Council Implementation Decision on the approval of the assessment of the recovery and resilience plan for Latvia.
The expected result is the provision of datasets for at least 10 different public administration sectors and fields. Currently, 12 projects are being implemented, which in total plan to make 28 essential datasets available in at least the following 11 sectors or fields:
1) entrepreneurship,
2) science,
3) environment,
4) finance,
5) public procurement – four datasets are already available: 
       &gt; Contracts – https://data.gov.lv/dati/lv/dataset/ligumi
       &gt; Publications, procurements – https://data.gov.lv/dati/lv/dataset/publisko-iepirkumu-pazinojumi
       &gt; Complaints – https://data.gov.lv/dati/lv/dataset/sudzibas
       &gt; CPV classifier – https://data.gov.lv/dati/lv/dataset/cpv-nomenklaturas-klasifikators,
6) healthcare,
7) veterinary medicine,
8) agriculture (geospatial data),
9) ports,
10) elections,
11) welfare.
The target will be achieved when the implementation of all projects of this investment is completed, which is no later than 31.05.2026.</t>
  </si>
  <si>
    <t>Uz doto brīdi tiek īstenoti apstiprinātie projekti un darba paku ietvaros aktivitāšu sadalījuma atbilstību varēs novērtēt pēc projekta beigšanas.</t>
  </si>
  <si>
    <t>Currently, the approved projects are being implemented and the appropriateness of the distribution of activities within the work packages will be assessed after the project is completed.</t>
  </si>
  <si>
    <t>Atbilstoši 2.2.1.2.i. investīcijas 5. progresa pārskatam par laika periodu līdz 31.12.2025. LIAA atabalstīti 247 komersanti, līdz ar to 45. un 46. mērķrādītājs ir sasniegts. Pašlaik tiek gatavota noslēguma veidlapa par rādītāju sasniegšanu</t>
  </si>
  <si>
    <t>According to 2.2.1.2.i milestone 45 and 46, in the 5th progress report for the period up to 31 December 2025, 247 companies have been supported by LIAA, and therefore the indicator has been achieved. A cover note on the achievement of milestones is currently being prepared.</t>
  </si>
  <si>
    <t>Līdz 28.04.2025. ar līguma grozījumiem CFLA ir apstiprinājusi 57 pētniecības projektus, attiecīgi līdz sākotnēji plānoatajam rādītāja sasniegšanas periodam 31.12.2024. apstiprināti ar līguma grozījumiem bija 25 pētniecības projekti.
Eiropas Komisija ir ierosinājusi veikt precizējumus 2.2.1.3.i. investīcijas sasniedzamajos mērķos un saistītajās CID atsaucēs, lai vienkāršotu AF plānu. Līdz ar to, mērķrādītāju Nr.47, kā starprādītāju, plānots svītrot.</t>
  </si>
  <si>
    <t>By 28.04.2025 achieved indicator value is 57 research projects, by 31.12.2024. achieved indicator value was 25 research projects.
The European Commission has proposed to clarify the investment 2.2.1.3.i. targets and related CID references in order to simplify the RRF plan. Consequently, target indicator No. 47, as an intermediate indicator, is planned to be deleted.</t>
  </si>
  <si>
    <t>Kopsavilkuma dokuments, kurā pienācīgi pamatots, kā tika apmierinoši sasniegts mērķis (tostarp visi būtiskie elementi), kopā ar atbilstošām saitēm uz pamatojošajiem pierādījumiem.
Šā dokumenta pielikumā iekļauj šādus dokumentārus pierādījumus:
a) to aizdevumu līgumu sarakstu, ko parakstījis “Altum” un saņēmēji;
b) atbalstīto projektu un īstenoto aizdevuma darījumu sarakstu un aprakstus;
c) izvilkumu no oficiāliem dokumentiem, kurā atspoguļoti atlases kritēriji, kas nodrošina atbilstību Tehniskajiem norādījumiem par principa “nenodarīt būtisku kaitējumu” piemērošanu (2021/C58/01), kā noteikts Padomes Īstenošanas lēmuma pielikumā.</t>
  </si>
  <si>
    <t>Apstiprinātajos MP ir iesniegta informācija par 81 līgumiem ar komersantiem. 
Uz 31.07.2025. ir noslēgti 140 aizdevuma līgumi:
1) kopējā Altum aizdevuma summa veido 58 695 267EUR;
2) piesaistītais privātais finansējums šajos projektos veido 62 253 335 EUR.
Pēc Altum sniegtās informācijas rādītājs ir sasniegts, taču informācija par noslēgtajiem līgumiem progres pārskatos tiks apstiprināta ar progresa pārskatu Nr. 5
Vienlaikus tiek virzīti ANM grozījumi par starprādītāja dzēšanu.</t>
  </si>
  <si>
    <t>In the approved MPs, information has been submitted on 41 contracts with merchants.
As of 31.07.2025. 140 loan contracts have been concluded:
1) the total amount of Altum loans is 58 695 267EUR;
2) the private financing attracted in these projects is 62 253 335 EUR.
According to the information provided by Altum, the indicator has been achieved, but information on the concluded contracts in the progress reports will be confirmed with progress report No. 5
At the same time, amendments to the ANM regarding the deletion of the intermediate indicator are being promoted.</t>
  </si>
  <si>
    <t>Apstiprinātajos MP ir iesniegta informācija par 41 līgumiem ar komersantiem. 
Uz 31.07.2025. ir noslēgti 140 aizdevuma līgumi:
1) kopējā Altum aizdevuma summa veido 58 695 267EUR;
2) piesaistītais privātais finansējums šajos projektos veido 62 253 335 EUR.
Pēc Altum sniegtās informācijas rādītājs ir sasniegts, taču informācija par noslēgtajiem līgumiem progres pārskatos tiks apstiprināta ar progresa pārskatu Nr. 5
Vienlaikus tiek virzīti ANM grozījumi par starprādītāja dzēšanu.</t>
  </si>
  <si>
    <t>Kopsavilkuma dokuments, kurā pienācīgi pamatots, kā tika apmierinoši sasniegts mērķis (tostarp visi būtiskie elementi), kopā ar atbilstošām saitēm uz pamatojošajiem pierādījumiem.
Šā dokumenta pielikumā iekļauj šādus dokumentārus pierādījumus:
a) to aizdevumu līgumu sarakstu, ko parakstījis “Altum” un saņēmēji;
b) atbalstīto projektu un īstenoto aizdevuma darījumu sarakstu un aprakstus;
c) izvilkumu no oficiāliem dokumentiem, kurā atspoguļoti atlases kritēriji, kas nodrošina atbilstību Tehniskajiem norādījumiem par principa “nenodarīt būtisku kaitējumu” piemērošanu (2021/C58/01), kā noteikts Padomes Īstenošanas lēmuma pielikumā</t>
  </si>
  <si>
    <t>Apstiprinātajos MP ir iesniegta informācija par 41 līgumiem ar komersantiem. 
Uz 31.07.2025. ir noslēgti 140 aizdevuma līgumi:
1) kopējā Altum aizdevuma summa veido 58 695 267EUR;
2) piesaistītais privātais finansējums šajos projektos veido 62 253 335 EUR.
Pēc Altum sniegtās informācijas rādītājs ir sasniegts, taču informācija par noslēgtajiem līgumiem progres pārskatos tiks apstiprināta ar progresa pārskatu Nr. 5</t>
  </si>
  <si>
    <t>In the approved MPs, information has been submitted on 41 contracts with merchants.
As of 31.07.2025. 140 loan contracts have been concluded:
1) the total amount of Altum loans is 58 695 267EUR;
2) the private financing attracted in these projects is 62 253 335 EUR.
According to the information provided by Altum, the indicator has been achieved, but information on the concluded contracts in the progress reports will be confirmed with progress report No. 5</t>
  </si>
  <si>
    <t>Reformas ietvaros ir izstrādāti un 2024. gada 26.februārī ir apstiprināti 2 koncepti: IMK ieviešanas un aprobācijas koncepts un Prasmju pārvaldības platformas koncepts, kā arī izstrādāti un apstiprināti Ministru kabineta 2024.gada 23.jūlija noteikumi Nr.506 “Latvijas Atveseļošanas un noturības mehānisma 2.3. reformu un investīciju virziena "Digitālā transformācija" 2.3.1.r. reformas "Ilgtspējīgas un sociāli atbildīgas atbalsta sistēmas pieaugušo izglītības atbalstam" 2.3.1.4.i. investīcijas "Individuālo mācību kontu pieejas attīstība" īstenošanas noteikumi”. 
2024. gada 5. decembrī tika uzsākta platformas STARS sākotnējā aprobācija. Izveidotā Prasmju pārvaldības platforma "stars.gov.lv" ir nacionāla līmeņa stratēģisks risinājums, kas tiek izstrādāts kā vienots resurss pieaugušo izglītības pārvaldībai. Platforma nodrošina iedzīvotājiem vienotu piekļuves punktu augstas kvalitātes, darba tirgum atbilstošām mācību iespējām, kā arī nepieciešamajiem atbalsta pakalpojumiem. Izmantojot platformu, pieaugušie var izveidot savu mācību kontu, izvēlēties bezmaksas vai līdzfinansētās pieaugušo izglītības atbalsta programmas, plānot savu mācību grafiku, uzkrāt iepriekšējās mācīšanās pieredzi, kā arī saņemt citus ar mācībām saistītus pakalpojumus un atbalstu (piemēram, karjeras konsultācijas, prasmju novērtēšanu, ceļa izdevumu kompensāciju, mērķstipendijas).
Platformas pilotprojekta ietvaros šobrīd ir iespējams pieteikties projektiem, kas tiek finansēti no Eiropas Savienības Kohēzijas politikas programmām un Latvijas Atveseļošanas un noturības mehānisma plāna, kā arī to ietvaros pieejamajām izglītības programmām:
•	Valsts izglītības attīstības aģentūra – AF investīcija 2.3.1.4. "Individuālo mācību kontu pieejas attīstība" – 3 500 personām;
•	Valsts izglītības attīstības aģentūra – ESF pasākums 4.2.4.2 "Atbalsts pieaugušo izglītībai, balstoties uz individuālajām vajadzībām" – 28 000 personām;
•	Viedās administrācijas un reģionālās attīstības ministrija – AF investīcijas 2.3.2.1. projekta "Digitālo prasmju attīstība sabiedrībā" ietvaros – 20 819 personām ar zemām vai nepietiekamām digitālajām prasmēm;
•	Valsts izglītības attīstības aģentūra – AF investīcija 2.3.1.3 "Pašvadītas IKT speciālistu mācību pieejas attīstība" ietvaros – 1 000 personām ar vismaz vidējo izglītību.
Uz 22.08.2025 jau 25 279 personas ir izveidojušas individuālo mācību kontu un 22 771 pieteicās mācībām. .</t>
  </si>
  <si>
    <t>As part of the reform, two concepts were developed and approved on February 26, 2024: the concept for the implementation and piloting of the Individual Learning Account (ILA) and the Skills Management Platform concept. Additionally, the Cabinet of Ministers' Regulations No. 506, dated July 23, 2024, titled “Implementation Regulations for Investment 2.3.1.4.i. ‘Development of the Individual Learning Account Approach’ under Reform 2.3.1.r. ‘Sustainable and Socially Responsible Support System for Adult Education’ in the Recovery and Resilience Mechanism 2.3. Reform and Investment Direction 'Digital Transformation'” were developed and approved.   
The initial piloting of the STARS platform commenced on 5 December 2024. Developed Skills Management Platform "stars.gov.lv" represent a national-level strategic solution and is being developed as a unified resource for the governance of adult education. The Platform provides citizens with a single access point to high-quality, labour market-relevant training opportunities, as well as the necessary support services. Through the Platform, adults are able to create their own learning account, choose from free or co-financed adult education support programs, plan their learning schedule, accumulate previous learning experience, and receive other services and support related to learning activities (e.g. career consultations, skills assessment, travel expense reimbursement, targeted scholarships).
Within the piloting of the Platform, now it is possible to apply for projects funded by the European Union Cohesion Policy programs and the Latvian Recovery and Resilience Plan, and the educational programs available within them:
•	State Education Development Agency Republic of Latvia – investment 2.3.1.4 "Development of the Individual Learning Accounts Approach" – 3,500 individuals
•	State Education Development Agency Republic of Latvia – Measure 4.2.4.2 "Support for Adult Education Based on Individual Needs" – 28,000 individuals
•	Ministry of Smart Administration and regional Development Republic of Latvia – investment's 2.3.2.1. project "Development of Digital Skills in Society" – 20 819 individuals with low or no digital skills;
•	State Education Development Agency Republic of Latvia – investment 2.3.1.3 ‘’Development of a self-managed training approach for ICT specialists’’  – 1000 individuals with at least secondary education. 
As of 22 August 2025, a total of 25 279 individuals have created an individual learning account and 22 771 applied for any training activities.</t>
  </si>
  <si>
    <t>Informācija uz 11.07.2025: ņemot vērā jaunākos Atveseļošanas fonda plāna grozījumos norādīto rādītāju uzskaites kārtību - rādītājs ir pabeigts un pēc jaunā uzskaites veida sasniegts “743”. 
Papildus informējam, ka saskaņā ar Eiropas Komisijas ierosinājumu, AF grozījumu NR.3 ietvaros 63. rādītāju plānots dzēst un apvienot ar 64. rādītāju.</t>
  </si>
  <si>
    <t>Rādītāja vērtība par 2024.gadu kopā – 33 981 publiskās pārvaldes nodarbināto pabeigto apmācību skaits digitālo prasmju kompetenču jomās. 
Lai nodrošinātu rādītāju sasniegšanu, tika nodrošināti mācību pasākumi digitālo prasmju pilnveidei. 2024.gada 1. un 2. ceturksnī organizēti 5 vebināri un 1 konference, kur tika iekļautas četras digitālo kompetenču ietvara dimensijas - 1. digitālā satura veidošana, 2.digitālā pārvaldība un attīstība, 3.infromācija un datu pratība un 4. kiberdrošība:
1. Vebinārs "Mākslīgā intelekta atbalsts praktiskajā darbā: padziļinātas prasmes ChatGPT lietošanā";
2. Vebinārs "Kiberhigiēnas pamati publiskās pārvaldes darbiniekiem";
3. Vebinārs "Digitālie rīki ikdienas darbu plānošanai";
4. Konference "DigiValsts ceļvedis 2024";
5. Vebinārs "Efektīva e-pasta pārvaldība: apgūstiet Outlook funkcijas publiskās pārvaldes";
6. Vebinārs "Kā veidot efektīvus sociālo tīklu kontus".
2024.gada 3.  un 4. ceturksnī organizēti 9 vebināri un 1 hakatons, mācības lekciju un prakstiko darbu veidā Centrālās statistikas pārvaldei, uzsāktas 9 mēnešu apmācības Digitālo pārmaiņu projektu vadībā, sadrbības parntera (VARAM) rīkota konference, augustā un decembrī lekcijas un praktiskie uzdevumi Digitālajiem vēstnešiem, lekcijas – darbnīcas Projektu vadība un iekšējā komunikācija VAS darbiniekiem, 8 vebināru videoieraksti.
Cover Note ir saskaņošanā ar Eiropas Komisiju, kurai vienlaikus tika iesniegts viens sertifikāts kā paraugs.
Vēršam uzmanību, ka mērķi Nr.75 kā starprādītāju plānots dzēst ANM plāna 3.grozījumu ietvaros.</t>
  </si>
  <si>
    <t>The indicator value 2024 is 33 981 of training in digital skills competence areas completed by public administration employees.
Training activities to develop digital skills were provided to ensure the achievement of the indicator. In the 1st and 2nd quarter of 2024, 5 webinars and one conference were organized, where four dimensions of the digital competence framework were included - 1. digital content creation, 2. digital management and development, 3. information and data literacy, and 4. cyber security:
1. Webinar "Supporting artificial intelligence in practical work: advanced skills in using ChatGPT";
2. Webinar "Basics of cyber hygiene for public administration employees";
3. Webinar "Digital tools for planning daily work";
4. Conference "DigiValsts celvedis 2024";
5. Webinar "Effective e-mail management: learn the functions of public administration in Outlook";
6. Webinar "How to create effective social network accounts".
9 webinars and one hackathon were organized in the 3rd and 4th quarters of 2024, training in the form of lectures and practical work for the Central Statistical Office, 9-month training in Digital Change Project Management has begun, a conference organized by the cooperation partner (MARAM), lectures and practical tasks for Digital Messengers in August and December, lectures - workshops on Project Management and Internal Communication for VAS employees, 8 webinar video recordings.
The Cover Note is currently under coordination with the European Commission, to whom a single certificate was submitted simultaneously as a sample. 
Please note that it is planned to delete target No.75 as an intermediate target within the framework of the RRF Amendment No.3.</t>
  </si>
  <si>
    <t>Publiskās pārvaldes nodarbinātie līdz 31.12.2024. kopumā ir piedalījušies un pabeiguši 33 981 apmācības digitālo prasmju kompetenču jomā, līdz ar to rādītājs 25 160 apmācības ir pārliecinoši sasniegts un pat pārsniegts.
Vēršam uzmanību, ka mērķi Nr.75 kā starprādītāju plānots dzēst ANM plāna 3.grozījumu ietvaros.</t>
  </si>
  <si>
    <t>Rādītāja vērtība par 2024.gadu kopā – 33 981 publiskās pārvaldes nodarbināto pabeigto apmācību skaits digitālo prasmju kompetenču jomās. 
Lai nodrošinātu rādītāju sasniegšanu, tika nodrošināti mācību pasākumi digitālo prasmju pilnveidei. 2024.gada 1. un 2. ceturksnī organizēti 5 vebināri un 1 konference, kur tika iekļautas četras digitālo kompetenču ietvara dimensijas - 1. digitālā satura veidošana, 2.digitālā pārvaldība un attīstība, 3.infromācija un datu pratība un 4. kiberdrošība:
1. Vebinārs "Mākslīgā intelekta atbalsts praktiskajā darbā: padziļinātas prasmes ChatGPT lietošanā";
2. Vebinārs "Kiberhigiēnas pamati publiskās pārvaldes darbiniekiem";
3. Vebinārs "Digitālie rīki ikdienas darbu plānošanai";
4. Konference "DigiValsts ceļvedis 2024";
5. Vebinārs "Efektīva e-pasta pārvaldība: apgūstiet Outlook funkcijas publiskās pārvaldes";
6. Vebinārs "Kā veidot efektīvus sociālo tīklu kontus".
2024.gada 3.  un 4. ceturksnī organizēti 9 vebināri un 1 hakatons, mācības lekciju un prakstiko darbu veidā Centrālās statistikas pārvaldei, uzsāktas 9 mēnešu apmācības Digitālo pārmaiņu projektu vadībā, sadrbības parntera (VARAM) rīkota konference, augustā un decembrī lekcijas un praktiskie uzdevumi Digitālajiem vēstnešiem, lekcijas – darbnīcas Projektu vadība un iekšējā komunikācija VAS darbiniekiem, 8 vebināru videoieraksti.
Lai nodrošinātu rādītāju sasniegšanu, tika nodrošināti mācību pasākumi digitālo prasmju pilnveidei. 2025.gada 1.pusgadā izsniegto sertifikātu skaits audzis vēl par 13 748, līdz ar to uz doto brīdi tas ir 47 729. 
Izpilde turpinās. Mērķis tiks sasniegts līdz 2026.gada 1.jūnijam kā noteikts Padomes īstenošanas lēmumā par Latvijas Atveseļošanas un noturības mehānisma plānu un atbilstoši ar Eiropas Komisiju apspriestajiem CID 2. komponentes grozījumiem par valsts pārvaldes apmācībām.</t>
  </si>
  <si>
    <t>The indicator value 2024 is 33 981 of training in digital skills competence areas completed by public administration employees.
Training activities to develop digital skills were provided to ensure the achievement of the indicator. In the 1st and 2nd quarter of 2024, 5 webinars and one conference were organized, where four dimensions of the digital competence framework were included - 1. digital content creation, 2. digital management and development, 3. information and data literacy, and 4. cyber security:
1. Webinar "Supporting artificial intelligence in practical work: advanced skills in using ChatGPT";
2. Webinar "Basics of cyber hygiene for public administration employees";
3. Webinar "Digital tools for planning daily work";
4. Conference "DigiValsts celvedis 2024";
5. Webinar "Effective e-mail management: learn the functions of public administration in Outlook";
6. Webinar "How to create effective social network accounts".
9 webinars and one hackathon were organized in the 3rd and 4th quarters of 2024, training in the form of lectures and practical work for the Central Statistical Office, 9-month training in Digital Change Project Management has begun, a conference organized by the cooperation partner (MARAM), lectures and practical tasks for Digital Messengers in August and December, lectures - workshops on Project Management and Internal Communication for VAS employees, 8 webinar video recordings.
To ensure the achievement of the indicators, training activities for the enhancement of digital skills were provided. In the first half of 2025, the number of issued certificates increased by an additional 13 748, bringing the total to 47 729 as of now.
Enforcement continues. The target will be achieved by June 1, 2026 and it is in line with the milestone set in the Council Implementation Decision on the approval of the assessment of the recovery and resilience plan for Latvia and according to the amendments of CID component 2 regarding the training of public administration discussed with the European Commission.</t>
  </si>
  <si>
    <t>Apkopojot CFLA rīcībā esošo informāciju par ekspluatācijā nodotajiem pieslēgumu punktiem: Vidzeme – 117 punkti; Zemgale – 144 punkti; Latgale – 136 punkti; Rīga – 153 punkti, Kurzeme - 276 punkti. Kopā 826 punkti. Šobrīd notiek aktīvs būvniecības process. FS šajā investīcijā apzinās pabeigšanas termiņus un darbi tiek organziēti tā, lai būvniecibas darbus maksimāli iespējamā apjomā izdarītu 2025. gada būvniecības sezonā. CFLA ieskatā riski šobrīd nav konstatējami.
Plānotie rādītāji tiks sasniegti līdz noteiktajam mērķa datumam, tas šajā gadījumā 2026Q3, proti, iekļausies termiņā.</t>
  </si>
  <si>
    <t>Collecting the information at the disposal of the CFCA regarding the connection points put into service: Vidzeme – 117 points; Zemgale – 144 points; Latgale – 136 points; Riga – 153 points, Kurzeme – 276 points. A total of 826 points. An active construction process is currently underway. The beneficiary of financing in this investment is aware of completion deadlines and the works are organized so that construction works are performed to the maximum extent possible during the construction season 2025. According to the CFCA, there are currently no risks.
The planned indicators will be achieved by the specified target date, which in this case is 2026Q3, that is, it will fall within the deadline.</t>
  </si>
  <si>
    <t>Projektus plānots pabeigt un iesniegt dokumentāciju Centrālajai finanšu un līgumu aģentūrai līdz 30.06.2026. Šobrīd notiek aktīvs būvniecības process, un darbi tiek organizēti tā, lai būvniecības darbus maksimāli iespējamā apjomā izdarītu 2025. gadā.</t>
  </si>
  <si>
    <t>Turpinās darbs pie rīcības plāna “Cilvēkkapitāla attīstības stratēģija” saskaņošanas. Plānots apstiprināt līdz 31.12.2025.</t>
  </si>
  <si>
    <t>Work continues on the coordination of the action plan "Human Capital Development Strategy". It is planned to approve it by 31.12.2025.</t>
  </si>
  <si>
    <t>Īstenošanā esošo projektu dati norāda, ka 97. mērķis tiks sasniegs norādītajā termiņā (līdz Q3 2026.).
Lai vadītu pašvaldību identificētos riskus investīcijas turpmāko mērķu sasniegšanā, Ministru kabineta 17.12.2024 sēdē tika apstiprināti grozījumi MK 30.08.2022. noteikumos Nr. 543. Grozījumi paredz izmaiņas 97. mērķa pārbaudes mehānismā, nemainot AF plānā noteikto mērķi, bet precizējot tā sasniegšanu apliecinošos dokumentus, kas kopumā veicinās investīcijas ieviešanu. 2025. gada 7. maijā Eiropas Komisija apstiprināja AF plāna Darbības kārtības otros grozījumus, precizējot investīciju 97. mērķa  izpildes pārbaudes mehānismu.</t>
  </si>
  <si>
    <t>Data from the four projects under implementation indicate that Target 97 will be achieved within the specified deadline (by Q3 2026). 
To address risks identified by municipalities in achieving future targets, amendments to Cabinet Regulation No. 543 of August 30, 2022, were approved by the Cabinet of Ministers on December 17, 2024. The amendments provide changes of the verification mechanism for Target 97, without changing the target specified in the RRF plan but clarifying the documents certifying its achievement, which will contribute to the implementation of the investment in general. On May 7, 2025, the European Commission approved the second amendment to the Operational Arrangements of the RRF plan, specifying the verification mechanism for the achievement of Target 97.</t>
  </si>
  <si>
    <t>Īstenošanā 10 pašvaldību projekti, 1 līguma slēgšanas procesā, 1 apstiprināts ar nosacījumiem. Vairākiem būvdarbu līgumiem gala izpilde noteikta 2026.g.jūlijs. Iespējamais rādītāju sasniegšanas laiks - 2026.g.augusts.
Lai arī šobrīd divas pašvalīdibas ir sniegušas informāciju par trijiem objektiem, kuru būvdarbu līgumu termiņi (2026. gada jūlijs) pārsniedz MK noteikumu noteikto projektu īstenošanas gala termiņu – 2026. gada 31. maijs, šobrīd būtu pāragri noteikt citādu – pagarinātu mērķa rādītāju izpildes termiņu. IZM aicina un turpinās to darīt, lai pašvaldības nodrošinātu, ka faktiskā būvdarbu izpilde ir apsteidzoša.
Mērķa rādītāja izpildes termiņa precizēšana, piemēram to nosakot atbilstoši Atveseļošanas fonda Darbības kārtības kārtībā noteiktajam – 2026. gada 3. ceturksnis, būtu veicama, kad pašvaldības būs informējušas IZM, ka būvdarbu pabeigšana līdz 2026. gada 31. maijam nav iespējama, un sniegušas pamatotu infoemāciju par datumu, kad iespējama būvdarbu pabeigšana, un tas nepārsniedz Atveseļošanas fonda Darbības kārtības kārtībā noteikto – 2026. gada 3. ceturksnis.</t>
  </si>
  <si>
    <t>Lai izpildītu atskaites punktu, finansējuma saņēmēji ir noslēguši līgumus par būvdarbu uzsākšanu, lai nodrošinātu piekļuvi publiskām telpām iepriekš izvēlētajās valsts un pašvaldību ēkās. Uz 26.09.2025. ir noslēgti visi līgumi par darbu veikšanu piekļūstamības nodrošināšanai 63 valsts un pašvaldību ēkās, tādējādi atskaites punkts ir izpildīts.</t>
  </si>
  <si>
    <t>To fulfil the milestone, funding recipients have signed contracts for the commencement of construction works to ensure accessibility to public premises in the previously selected state and local buildings. As of 26 September 2025, all contracts for the implementation of accessibility works in 63 state and municipal buildings have been signed, thereby fulfilling the milestone.</t>
  </si>
  <si>
    <t>Projekta iesniedzēji piešķir līgumu slēgšanas tiesības, lai nodrošinātu piekļuvi publiskām telpām valsts un pašvaldību ēkās, kurās sniedz labklājības nozares valsts pakalpojumus un sociālo pakalpojumu sniedzēju reģistrā reģistrētus valsts un pašvaldību institūciju publiskos pakalpojumus. 
Atskaites punkts netika izpildīts sākotnēji plānotajā termiņā, kas saistīts ar to, ka: 1) atsevišķi finansējuma saņēmēju izsludinātie iepirkumi bija beigušies bez rezultāta, kā rezultātā bija nepieciešams organizēt iepirkumu atkārtoti; 2) vairākkārtīgi ir veikti MK noteikumu grozījumi, ar kuriem tika veikti precizējumi MK noteikumu pielikumā ”Ēku saraksts, kuras atbilst atbalsta saņemšanas nosacījumiem vides pieejamības nodrošināšanai”, aizstājot ēkas, kuras vairs neatbilst atbalsta saņemšanas nosacījumiem, ar citām ēkām, kas atbilst atbalsta saņemšanas nosacījumiem.
Tāpat atskaites punkta izpildi aizkavēja arī 20.02.2025. saņemtā Ķekavas novada pašvaldības informācija ar atteikumu no dalības projektā.
Lai arī Labklājības ministrija ir jau proaktīvi virzījusi investīcijas MK noteikumu grozījumus, paredzot ieguldījumus vides piekļūstamībai 65 ēkās (papildus vēl divas ēkas Rēzeknes novadā), tomēr Rēzeknes novada pašvaldībai bija nepieciešams papildu laiks atbilstošu iepirkumu izsludināšanai/līgumsaistību uzņemšanai.
Vienlaikus jāmin, ka Labklājības ministrija ir virzījusi priekšlikumu Atveseļošanas un noturības mehānisma plāna grozījumiem Nr. 3, kas paredz svītrot 113. atskaites punktu. Izmaiņas tiek veiktas, pamatojoties uz Eiropas Komisijas paziņojumā “NextGenerationEU – tuvojas 2026. gads” sniegtajām norādēm par Atveseļošanas un noturības mehānisma ieviešanas vienkāršošanu.</t>
  </si>
  <si>
    <t>Project applicants award contract signing rights to ensure accessibility to public premises in state and local buildings that provide national welfare services and public services registered in the Register of Social Service Providers.
The milestone was not met within the initially planned deadline due to the following reasons:
1) certain procurements announced by the beneficiaries ended without results, requiring the procurement procedures to be repeated; 2) several amendments were made to the Cabinet Regulations, which clarified the annex “List of buildings eligible for support to ensure environmental accessibility” by replacing buildings that no longer met the eligibility criteria with others that did.
In addition, the achievement of the milestone was delayed by the information received on 20 February 2025 from Ķekava Municipality, which refused to participate in the project.
Although the Ministry of Welfare proactively promoted amendments to the Cabinet Regulations to provide for investments in environmental accessibility in 65 buildings (including two additional buildings in Rēzekne Municipality), the municipality required additional time to launch the relevant procurement procedures and undertake contract commitments.
At the same time, it should be noted that the Ministry of Welfare has proposed amendments No. 3 to the Recovery and Resilience Facility plan, which provide for the deletion of milestone 113. The changes are being made on the basis of the guidelines provided in the European Commission's communication "NextGenerationEU –  The road to 2026" on simplifying the implementation of the Recovery and Resilience Facility.</t>
  </si>
  <si>
    <t>Informatīvais ziņojums par atskaites punkta termiņa kavējumu tika pieņemts Ministru kabineta sēdē 13.08.2024. (Ministru kabineta 13.08.2024. sēdes protokols Nr. 31, 77. §). Līdz ar informatīvo ziņojumu tika plānots, ka atskaites punkts tiks izpildīts līdz 2025. gada 2. ceturksnim. Tomēr Ķekavas novada pašvaldības atteikums piedalīties projektā ietekmēja iespējas nodrošināt atskaites punkta izpildi noteiktajā termiņā, attiecīgi Labklājības ministrija informēja, ka 113. atskaites punkta izpildes termiņš plānots līdz 2025. gada 3. ceturksnim. Ņemot vērā, ka Rēzeknes novada pašvaldība ir veikusi nepieciešamos pasākumus piekļūstamības darbu īstenošanai, tostarp 2025. gada 3. ceturksnī izsludinājusi iepirkumus un noslēgusi attiecīgos līgumus, 113. atskaites punkts ir uzskatāms par izpildītu. 
Vienlaikus Labklājības ministrija ir virzījusi priekšlikumu Atveseļošanas fonda plāna grozījumiem Nr. 3, kas paredz svītrot 113. atskaites punktu. Priekšlikums ir neformāli saskaņots ar Eiropas Komisiju. Atskaites punkta svītrošana samazinās administratīvo slogu mehānisma pārvaldībā iesaistītajām iestādēm, īpaši ņemot vērā, ka informācija par tā izpildi būtu jāiesniedz līdz šā gada beigām, turpinot saistītos procesus arī 2026. gadā. Tas ļaus efektīvāk koncentrēties uz pārbaudēm par 2025. un 2026. gadā sasniedzamajiem mērķrādītājiem.
Tāpat iepriekš minētās nobīdes nerada riskus maksājuma pieprasījuma sagatavošanai, jo atskaites punkta izpilde tiks ir nodrošināta līdz maksājuma pieprasījuma iesniegšanai Eiropas Komisijai 2025. gadā.</t>
  </si>
  <si>
    <t>Turpinās mērķrādītāja izpilde. Šī mērķrādītāja izpilde iespējama secīgi pēc 113. atskaites punkta izpildes.  Atbilstoši Labklājības ministrijas operatīvajiem datiem, līdz 30.09.2025.  noslēgusies 9 projektu īstenošana, savukārt  vides piekļūstamība nodrošināta 18 ēkām (30%), t.sk.:
– vienai Daugavpils valstspilsētas  pašvaldības ēkai; 
– vienai Jelgavas pilsētas pašvaldības ēkai;
– trīs Augšdaugavas novada pašvaldības ēkām;
– vienai Jēkabpils novada pašvaldības ēkai;
– vienai Limbažu novada pašvaldības ēkai;
– vienai Ludzas novada pašvaldības ēkai;
– vienai Rēzeknes novada pašvaldības ēkai;
– vienai Valmieras novada pašvaldības ēkai;
– piecām Dobeles novada pašvaldības ēkām;
– vienai Liepājas Valstspilsētas pašvaldības ēkai;
– divām Tukuma novada pašvaldības ēkām.</t>
  </si>
  <si>
    <t>The achievment of the target continues. The achievement of this target is possible sequentially after the completion of milestone 113. 
According to the operational data of the Ministry of Welfare, by 30.09.2025, the implementation of 9 projects has been completed, and environmental accessibility has been ensured  in 18 buildings (30%), including:
– one building of the Daugavpils City Municipality;
– one building of the Jelgava City Municipality;
– three buildings of the Augšdaugava Municipality;
– one building of the Jēkabpils Municipality;
– one building of the Limbaži Municipality;
– one building of the Ludza Municipality;
– one building of the Rēzekne Municipality;
– one building of the Valmiera Municipality;
– five building of the Dobeles Municipality;
– one building of the Liepājas City Municipality;
– two buildings of the Tukums Municipality.</t>
  </si>
  <si>
    <t>Turpinās atskaites punkta sasniegšana.
Atbilstoši Labklājības ministrijas operatīvajiem datiem, līdz 30.09.2025. ir noslēgti līgumi par 141 personu mājokļu pielāgošanu (56% no plānotā).</t>
  </si>
  <si>
    <t>The achievement of the milestones continues.
 According to the latest data from the Ministry of Welfare, by 30.09.2025., contracts have been concluded for the adaptation of housing for 141 people (56% of the planned).</t>
  </si>
  <si>
    <t>Plānots, ka atskaites punkts tiks izpildīts līdz 2025. gada 4. ceturksnim.
Vienlaikus jāmin, ka Atveseļošanas un noturības mehānisma plāna grozījumu Nr. 3 saskaņošanas laikā Labklājības ministrija ir saņēmusi Eiropas Komisijas priekšlikumu, kas paredz svītrot 116. atskaites punktu (Labklājības ministrija neiebilst, līdz ar to šo priekšlikumu ir iestrādājusi arī Atveseļošanas un noturības mehānisma plāna grozījumos Nr. 3). Minētā atskaites punkta svītrošana samazinās administratīvo slogu mehānisma pārvaldībā iesaistītajām iestādēm, īpaši ņemot vērā, ka informācija par tā izpildi būtu jāiesniedz līdz šā gada beigām, turpinot saistītos procesus arī 2026. gadā. Tas ļaus efektīvāk koncentrēties uz pārbaudēm par 2025. un 2026. gadā sasniedzamajiem mērķrādītājiem.
Vienlaikus jāuzsver, ka turpmāk sekojošais 117. mērķrādītājs jau ietver būtiskos aspektus, kas saistīti ar svītrojamo atskaites punktu, tādējādi nodrošinot nepieciešamo informāciju un pārliecību par tā izpildi.
Neskatoties uz to, ka 3.1.2.1.i. investīcijas otrās kārtas pasākuma projektos ir identificētas problēmas, kas ietekmē noteiktā 116. atskaites punkta izpildi šobrīd noteiktajā termiņā, minētās nobīdes nerada riskus maksājuma pieprasījuma sagatavošanai, jo atskaites punkta izpilde tiks nodrošināta līdz maksājuma pieprasījuma iesniegšanai Eiropas Komisijai 2026. gadā.</t>
  </si>
  <si>
    <t>Turpinās mērķrādītāja izpilde. Šī mērķrādītāja izpilde iespējama secīgi pēc 116. atskaites punkta izpildes. Atbilstoši Labklājības ministrijas operatīvajiem datiem, līdz 02.10.2025.  mājokļa pielāgošana nodrošināta 35 personām (14%), t.sk.:
– vienai personai Tārgales pagastā Ventspils novada pašvaldībā;
– vienai personai Līksnas pagastā, Augšdaugavas novada pašvaldībā;
– divām personām Olaines novada pašvaldībā;
– trim personām Preiļu novada pašvaldībā;
– vienai personai Alūksnes novada pašvaldībā;
– vienai personai Medņevas pagastā, Balvu novada pašvaldībā, 
– vienai personai Kurmāles pagastā, Kuldīgas novada pašvaldībā;
– vienai personai Lielvārdē, Ogres novada pašvaldībā.
– četrām personām Ventspilī, Ventspils valstpilsētas pašvaldība;
– vienai personai Grenctālē, Brunavas pagastā, Bauskas novada pašvaldībā;
– sešām personām Jelgavas novada pašvaldībā;
– divām personām  Ādažu novada pašvaldībā;
– divām personām Līvānu novada pašvaldībā;
– trim personām Madonas novada pašvaldībā;
– četrām personām Jēkabpils novada pašvaldībā;
– vienai personai Cēsu novada pašvaldībā;
– vienai personai Smiltenes novada pašvaldībā.
Vienlaikus jāmin, ka Labklājības ministrija ir ierosinājusi izmaiņas Atveseļošanas un noturības mehānisma plānā, kas paredz: 
- pārskatīt 3.1.2.1.i. investīcijas  ietvaros sasniedzamā 117. mērķrādītāja termiņu, to pagarinot līdz 2026. gada 3. ceturksnim (t.i., 31.08.2026.);
- samazināt 117. mērķrādītāja skaitlisko vērtību no 259 uz 250 (skat. informāciju pie 115. atskaites punkta).</t>
  </si>
  <si>
    <t>The achievment of the target continues. The achievement of this target is possible sequentially after the completion of milestone 116. According to the latest data from the Ministry of Welfare, by 02.10.2025 housing adaptation has been provided for 35 individuals (14%), including:
– one person in Tārgale, Ventspils Municipality;
– one person in Līksna, Augšdaugava Municipality;
– two persons in Olaine Municipality;
– three persons Preiļu Municipality;
– one person Alūksnes Municipality;
– one person Medņevas, Balvu Municipality; 
– one person Kurmāle, Kuldīgas Municipality;
– one person Lielvārde, Ogres Municipality;
– four persons Ventspils, Ventspils State city Municipality;
– one person Grenctāle, Brunavas parish, Bauska Municipality;
– six persons Jelgavas Municipality;
– two persons Ādažu Municipality;
– two persons Līvānu Municipality;
– three persons Madonas Municipality;
– four persons Jēkabpils Municipality;
– one person Cēsu Municipality;
– one person Smiltenes Municipality
At the same time, it should be noted that the Ministry of Welfare has proposed changes to the Recovery and Resilience Facility Plan, which provide for: 
- reviewing the deadline for achieving target 117 under investment 3.1.2.1.i., extending it to the third quarter of 2026 (i.e., August 31, 2026);
- reducing the numerical value of target 117 from 259 to 250 (see information in milestone 115).</t>
  </si>
  <si>
    <t>Labklājības ministrija ir ierosinājusi izmaiņas Atveseļošanas un noturības mehānisma plānā, kas paredz: 
- pārskatīt 3.1.2.1.i. investīcijas  ietvaros sasniedzamā 117. mērķrādītāja termiņu, to pagarinot līdz 2026. gada 3. ceturksnim (t.i., 31.08.2026.). Mērķrādītāja sasniegšana var tikt kavēta, ņemot vērā to, ka vairākas pašvaldības saskaras ar būtiskiem apgrūtinājumiem būvniecības iepirkumu procesā (tie saistīti ar to, ka nepiesakās pretendenti vai pretendents nevar izpildīt visas tehniskās specifikācijas prasības un attiecīgi iepirkums beidzas bez rezultāta, kā arī iepirkumi tiek izsludināti atkārtoti). Kopskaitā ir 10 pašvaldības, kurām jānoslēdz būvniecības/pielāgošanas līgumi līdz  2025. gada 4. ceturksnim, taču pastāv risks, ka visi iepirkumi nebūs ar pozitīvu rezultātu. Šie apstākļi būtiski ietekmē projektu īstenošanas termiņus un var kavēt mērķrādītāja sasniegšanu noteiktajā laika posmā.
- samazināt 117. mērķrādītāja skaitlisko vērtību no 259 uz 250 (skat. informāciju pie 115. atskaites punkta).</t>
  </si>
  <si>
    <t>Ņemot vērā Rīgas valstspilsētas pašvaldības atteikšanos no turpmākās dalības investīcijā, Labklājības  ministrija, virzot Atveseļošanas un noturības mehānisma plāna (turpmāk – AF) grozījumus Nr. 3, ir aicinājusi pārskatīt 123. mērķrādītāja vērtību, to samazinot uz 312 izveidotajām pakalpojumu sniegšanas vietām (samazinājums par 96 vietām, t.i., par Rīgas valstspilsētas pašvaldības projekta daļu, no šobrīd plānotajām 408 vietām).
312 pakalpojumu sniegšanas vietas tiks izbūvētas Rīgā (Samarieši – 40 klientu vietas), Rundāles pagastā (Bauskas pašvaldība – 32 klientu vietas), Cesvainē (Madonas pašvaldība – 32 klientu vietas), Raunā, Smiltenes novadā (nodibinājums “Raunas ELD diakonijas centrs” – 16 klientu vietas), Talsos (“Rūre” – 48 klientu vietas), Olainē (“Rūre” – 48 klientu vietas), Liepājā (“Rūre” – 48 klientu vietas) un Višķos, Augšdaugavas novadā (“Rūre” – 48 klientu vietas).
Attiecīgi ar AF plāna grozījumiem tiek samazināts arī 3.1.2.3.i. investīcijai pieejamais Atveseļošanas fonda finansējums par 7 639 224 euro, minēto finansējumu pārdalot  EM 3.1.1.7.i. investīcijai “Aizdevumi nekustamā īpašuma attīstītājiem zemas īres maksas mājokļu būvniecībai”.
Tāpat ar AF plāna grozījumiem Labklājības ministrija ir aicinājusi pagarināt 123. mērķrādītāja izpildes termiņu līdz 2026. gada 3. ceturksnim (t.i., 31.08.2026.).
Papildus tiek virzīts priekšlikums precizēt mērķrādītāja izpildi pierādošo dokumentāciju, nosakot, ka attiecināms ir ne tikai nacionālajā likumdošanā būvniecības nozarē noteiktais akts par ēkas nodošanu ekspluatācijā, bet arī apliecinājums par ēkas nodošanu ekspluatācijā. Turpinās ierosināto AF plāna grozījumu Nr.3 saskaņošanas process ar Eiropas Komisiju.
Kā arī Labklājības ministrija ir iniciējusi jau attiecīgus 3.1.2.3. i. investīcijas Ministru kabineta noteikumu grozījumus (25-TA-1630).
Vienlaikus jāmin, ka ierosinātajām izmaiņām 123. mērķrādītājā kopumā nav ietekmes uz iepriekš sekojošā 122. mērķrādītāja “Līgumu noslēgšana par projektu īstenošanu izpildi“. Šis mērķrādītājs tika izpildīts, pārsniedzot tam Atveseļošanas un noturības mehānisma plāna noteikto vērtību. Arī šobrīd, pārtraucot viena līguma īstenošanu, joprojām tiek īstenoti astoņi līgumi, kas pārsniedz noteiktos vismaz sešus līgumus.</t>
  </si>
  <si>
    <t>Projekta īstenošanas gaitā, noslēdzoties būvdarbu iepirkumiem, ir izveidojies Atveseļošanas fonda finansējuma ietaupījums indikatīvi 817 926 euro apmērā. Minēto atlikumu ir lemts novirzīt citu projekta atbalstāmo darbību īstenošanai, t.sk. paplašinot kompetenču attīstības centra infrastruktūras izveidei plānoto būvdarbu apjomu (t.i., paredzot ēkas 3. korpusa rampas atjaunošanu, pandusa izbūvi un 3. korpusa pieguļošās teritorijas labiekārtošanu, kā arī ēkas 1. korpusa elektroenerģijas sistēmas pieslēguma pārbūvi slodzes palielināšanai). 
Kā arī Labklājības ministrija ir veikusi attiecīgus 3.1.2.4.i. investīcijas Ministru kabineta noteikumu grozījumus (pieņemti ar Ministru kabineta 25.03.2025. noteikumiem Nr. 184), atbalstot minēto darbību īstenošanu. Papildus plānota dīzeļdegvielas ģeneratora iegāde, lai nodrošinātu elektroenerģijas nepārtrauktību un kompetenču attīstības centra ēkas funkcionalitāti krīzes radītās situācijās.</t>
  </si>
  <si>
    <t>Uz 22.09.2025.:
- profesionālās rehabilitācijas pakalpojuma standarta aprobāciju izmēģinājuma projektā iesaistītas 9 personas. 
- neformālo aprūpētāju mācībās piedalījušies 270 neformālie aprūpētāji, no tiem 144 unikālas personas (no kopumā plānotajām 150 unikālām personām).
Minēto mācību ietvaros neformālie aprūpētāji vidēji ir apguvuši 1,7 moduļus.
Kopumā īstenoti 25 grupas (“Aprūpētāju pašaprūpe”” – 4; “ Saskarsme” – 6; “Tiesības un pienākumi” – 5; “Medicīna un aprūpe” – 5; “Sadzīve, vide un ergonomika” – 5).</t>
  </si>
  <si>
    <t>As of 22.09.2025.: 
- nine people are involved in the pilot project for the approval of the professional rehabilitation service standard. 
- 270 informal carers have participated in informal carer training, of whom 144 are unique individuals (out of a total of 150 unique individuals planned).
As part of this training, informal carers have completed an average of 1.7 modules.
A total of 25 groups were implemented ("Caregiver self-care" – 4; "Communication" – 6; "Rights and responsibilities" – 5; "Medicine and care" – 5; "Everyday life, environment and ergonomics" – 5).</t>
  </si>
  <si>
    <t>Atveseļošanas un noturības mehānisma plāna grozījumu Nr. 3 saskaņošanas laikā Labklājības ministrija ir saņēmusi Eiropas Komisijas priekšlikumu, kas paredz svītrot 126. atskaites punktu "Ir izveidots un apstiprināts jauns sociālās un profesionālās rehabilitācijas pakalpojumu standarts, lai veicinātu cilvēku ar funkcionāliem traucējumiem drošumspēju" (Labklājības ministrija neiebilst, līdz ar to šo priekšlikumu ir iestrādājusi arī Atveseļošanas un noturības mehānisma plāna grozījumos Nr. 3). Atskaites punkta svītrošana samazinās administratīvo slogu mehānisma pārvaldībā iesaistītajām iestādēm, ļaujot efektīvāk koncentrēties uz pārbaudēm par 2025. un 2026. gadā sasniedzamajiem mērķrādītājiem.</t>
  </si>
  <si>
    <t>Mērķrādītāja izpilde sākotnēji noziņota Eiropas Komisijas atbilstoši progresa pārskatā par periodu līdz 30.09.2024. (apstiprināts 10.01.2025.) norādītajam, minot, ka 12 506 personas ir  iesaistītas prasmju pilnveidē (t.sk. 4 098 personas ir  iesaistītas digitālo prasmju attīstības pasākumos (33%)). Veicot personu profilēšanu pirms iesaistes atbalstāmajās darbībās, 8 882 personas ir izmantojušas digitālo rīku (71%).
Taču, ņemot vērā 01.04.2025. tehniskajā sanāksmē Eiropas Komisijas ekspertu sniegtās norādes, veikti grozījumi investīcijas īstenošanas Ministru kabineta noteikumos Nr. 323 (pieņemti MK 13.05.2025., Nr. 282) un precizēta mērķrādītāju uzskaite (proti, turpmāk mērķrādītājos tiks uzskaitītas tās unikālās mērķa grupas personas, kuras ne tikai uzsākušas dalību investīcijas atbalstāmajās darbībās, bet arī dalību ir pabeigušas). Pēc minēto izmaiņu spēkā stāšanās finansējuma saņēmējs ir precizējis 30.04.2025. iesniegto progresa pārskatu Nr. 5 (apstiprināts 26.06.2025., kas arī būtu uzskatāms par mērķrādītāja izpildes datumu), pārskatot iepriekš ziņotās mērķrādītāja vērtības. 
Vienlaikus jāmin, ka Atveseļošanas un noturības mehānisma plāna grozījumu Nr. 3 saskaņošanas laikā Labklājības ministrija ir saņēmusi Eiropas Komisijas priekšlikumu, kas paredz svītrot 129. mērķrādītāju (Labklājības ministrija neiebilst, līdz ar to šo priekšlikumu ir iestrādājusi arī Atveseļošanas un noturības mehānisma plāna grozījumos Nr. 3). 
129. mērķrādītāja svītrošana samazinās administratīvo slogu visām Atveseļošanas un noturības mehānisma pārvaldībā iesaistītajām iestādēm, ievērojot, ka informācija par 129. mērķrādītāja izpildi Eiropas Komisijai būtu jāiesniedz šā gada beigās, sagatavojot maksājuma pieprasījumu. Savukārt no tā izrietošie administratīvie procesi turpinātos 2026. gadā, kas jau tā būs saspringts visiem iesaistītajiem, veicot nepieciešamās pārbaudes saistībā ar 2025. un 2026. gadā sasniedzamajiem atskaites punktiem/mērķrādītājiem. Vienlaikus jāmin, ka tālāk sekojošais 130. mērķrādītājs jau ietver arī līdz šim noteiktā 129. mērķrādītāja vērtību un tā sasniegšana tiks nodrošināta, noslēdzoties 3.1.2.5.i. investīcijas projektam (attiecīgi veicot pārbaudes par 130. mērķrādītāja izpildi, varēs gūt pārliecību par 129. mērķrādītāja izpildi). 
Savukārt par 130. mērķrādītāja izpildi, atbilstoši 08.09.2025. tehniskajā sanāksmē Eiropas Komisijas izteiktajam ierosinājumam, plānots ziņot  ceturtajā maksājuma pieprasījumā, jo saskaņā ar 26.08.2025. apstiprināto progresa pārskatu Nr. 6, mērķrādītājs ir sasniegts – 21 736 , t.i. unikālas mērķa grupas personas ir pabeigušas mācības.</t>
  </si>
  <si>
    <t>Mērķrādītāja sasniegšana turpinās. Tā kā mērķrādītāja skaitliskā vērtība ir sasniegta, Labklājības ministrija plāno ziņot par mērķrādītāja sasniegšanu pilnā apmērā.
Atbilstoši 26.08.2025. apstiprinātajam progresa pārskatam Nr. 6 līdz 30.06.2025. no 25 227 personām, kuras ir iesaistītas prasmju pilnveidē, 21 736 personas ir pabeigušas dalību prasmju pilnveidē. Pirms iesaistes atbalstāmajās darbībās ir veikta personu profilēšana un  12 766 personas (59%) ir izmantojušas digitālo rīku prasmju novērtēšanai.
130. mērķrādītāja vērtība noteikta kumulatīvi (t.i., ietver 129.1. uzraudzības rādītāja un 129. mērķrādītāja vērtību).</t>
  </si>
  <si>
    <t>The achievement of the target continues.
As the numerical value of the target indicator has been reached, the Ministry of Welfare plans to report full achievement of the target.
According to progress report No. 6 submitted by the beneficiary by 30.06.2025 (approved on 28.08.2025) of 25,227 individuals participated in skills enhancement activities, 21,736 had completed the training. 12,766 individuals (59%) utilized digital tools.
The value of target indicator 130 is determined cumulatively (i.e., it includes the value of monitoring indicator 129.1 and target 129).</t>
  </si>
  <si>
    <t>Ar mērķi veicināt bezdarbnieku, darba meklētāju un bezdarba riskam pakļauto personu konkurētspēju un iekļaušanos darba tirgū, tiek īstenoti profesionālās izglītības, pārkvalifikācijas, kvalifikācijas paaugstināšanas un neformālās izglītības pasākumi, uzsvaru liekot uz digitālajām prasmēm.
Atbilstoši 08.09.2025. notikušajai tehniskajai sanāksmei ar  Eiropas Komisiju, kurā Eiropas Komisijas pārstāvji rosināja par mērķrādītāju Nr.130 Eiropas Komisijai atskaitīties jau ar ceturto maksājumu pieprasījumu (ņemot vērā, ka rādītājs faktiski, 26.08.2025. apstiprinot progresa pārskatu Nr. 6  ir izpildīts – 21 736 ) 01.10.2025. Finanšu ministrija nosūtīja e-pastu Eiropas Komisijai, kurā Labklājības ministrija informē, ka piekrīt Eiropas Komisijas priekšlikumam par 130. mērķrādītāja izpildi ziņot kopā ar ceturto maksājuma pieprasījumu. Vienlaikus Labklājības ministrija šobrīd gaida Eiropas Komisijas atbildi uz 10.09.2025. e-pastā piedāvāto risinājuma variantu, lai vienkāršotu informāciju par dokumentiem, kas apliecinās 130. mērķrādītāja izpildi.</t>
  </si>
  <si>
    <t>Turpinās mērķrādītāja sasniegšana.
Saskaņā ar finansējuma saņēmēja iesniegto progresa pārskatu Nr. 1 līdz 30.06.2025. (apstiprināts 29.09.2025.) personām ar funkcionāliem traucējumiem ir izsniegti 607 tehniskie palīglīdzekļi.
Savukārt atbilstoši Labklājības ministrijas rīcībā esošai aktuālajai informācijai, līdz 30.08.2025. personām ar funkcionāliem traucējumiem kopumā izsniegti 1 554 tehniskie palīglīdzekļi.</t>
  </si>
  <si>
    <t>The achievement of the target continues.
According to progress report No. 1 submitted by the beneficiary by 30 June 2025 (approved on 29 September 2025), 607 technical aids have been issued to persons with functional impairments. 
Meanwhile, based on the latest information available to the Ministry of Welfare, a total of 1,554 technical aids had been issued to persons with functional impairments by 30 August 2025.</t>
  </si>
  <si>
    <t>Rādītājs ir sasniegts. Ir noslēgts līgums un veikts maksājums Altum š.g.augustā. Ņemot vērā, ka šobrīd tiek virzīti grozījumi CID, kas paredz papildus finansējuma piešķīrumu 3.1.1.7.i. investīcijai un attiecīgi palielinājumu rādītājam 109a, tad rādītāja statuss kā pabeigts tiks norādīts pēc CID grozījumu apstiprināšanas, MK noteikumu grozījumiem, Līguma grozījumiem un papildus jauna maksājuma veikšanas Altum 7 639 224 EUR apmērā, kā tika pārrunāts ar Eiropas Komisiju š.g. septembrī. Rādītāju plānots pārcelt uz 4 MP.</t>
  </si>
  <si>
    <t>The indicator has been achieved. A contract was concluded and a payment was made to Altum in August of this year. Considering that amendments to the CID are currently being advanced, which provide for an additional allocation of funding for investment 3.1.1.7.i. and, accordingly, an increase of indicator 109a, the indicator status as completed will be indicated after the approval of the CID amendments, the amendments to the Cabinet regulations, the contract amendments, and the execution of an additional new payment to Altum in the amount of EUR 7,639,224, as discussed with the European Commission in September of this year. The indicator is planned to be moved to 4 MP.</t>
  </si>
  <si>
    <t>Rādītājs ir sasniegts. Ir noslēgts līgums un veikts maksājums Altum š.g.augustā. Ņemot vērā, ka šobrīd tiek virzīti grozījumi CID, kas paredz papildus finansējuma piešķīrumu 3.1.1.7.i. investīcijai un attiecīgi palielinājumu rādītājam 109a, tad rādītāja statuss kā pabeigts tiks norādīts pēc CID grozījumu apstiprināšanas, MK noteikumu grozījumiem, Līguma grozījumiem un papildus jauna maksājuma veikšanas Altum 7 639 224 EUR apmērā, kā tika pārrunāts ar Eiropas Komisiju š.g. septembrī.  Rādītāju plānots pārcelt uz 4 MP.</t>
  </si>
  <si>
    <t>Atskaites punkts ir izpildīts - ir nodrošināta onkoloģijas jomas metodiskā vadība. 2023.gada 17.oktobrī tika izstrādātas SIA "Rīgas Austrumu klīniskā universitātes slimnīca" LOC vadlīnijas - "Konsultācijas un vadlīnijas sertificēta vēža centra infrastruktūras attīstībai". 2024.gada 18.oktobrī Veselības ministrija pieņēma lēmumu par metodiskās vadības institūcijas statusa piešķiršanu onkoloģijas jomā (MVI). 2024.gada 13.augustā tika pieņemti MK noteikumi Nr. 543 "Metodiskās vadības institūcijas noteikumi", kas kalpo kā plānošanas dokuments, ar kuru tiek ieviesta vienota metodoloģiskā vadība onkoloģijas jomā.</t>
  </si>
  <si>
    <t>The milestone has been met - the introduction of methodological guidance in the field of oncology has been ensured. on October 17, 2023, LOC guidelines of LLC “Riga East Clinical University Hospital” were developed - Consultations and development of guidelines for the development of the infrastructure of a certified cancer center. On 18 October 2024, the Ministry of Health adopted a decision granting the status of a methodological governing body in the field of oncology (MVI). On 13 August 2024 Cabinet Regulation No. 543 “Regulations of the methodological Management Authority” was adopted, which serves as a planning document through which a unified methodological management in the field of oncology is implemented.</t>
  </si>
  <si>
    <t>Atskaites punkts ir izpildīts - ir nodrošināta onkoloģijas jomas metodiskās vadības ieviešana. 2023.gada 17.oktobrī tika izstrādātas SIA "Rīgas Austrumu klīniskā universitātes slimnīca" LOC vadlīnijas - "Konsultācijas un vadlīnijas sertificēta vēža centra infrastruktūras attīstībai". 2024.gada 18.oktobrī Veselības ministrija pieņēma lēmumu par metodiskās vadības institūcijas statusa piešķiršanu onkoloģijas jomā (MVI). 2024.gada 13.augustā tika pieņemti MK noteikumi Nr. 543 "Metodiskās vadības institūcijas noteikumi", kas kalpo kā plānošanas dokuments, ar kuru tiek ieviesta vienota metodoloģiskā vadība onkoloģijas jomā.
Apstiprinātie metodiskās vadības dokumenti veidos vienotu pieeju onkoloģijas aprūpē, lai pacienti visā valstī saņemtu savlaicīgu, kvalitatīvu un vienlīdzīgu ārstēšanu. Tas palīdzēs efektīvāk izmantot veselības aprūpes resursus un uzlabos pakalpojumu kvalitāti, nodrošinot savlaicīgāku diagnozes un piemērotākās terapijas izvēli, kas uzlabotu ārstēšanas iznākumus.</t>
  </si>
  <si>
    <t>Notiek 3 pētījumu aktīvā īstenošanas fāze - pētījums AMR jomā, pētījums infekcijas slimību - C hepatīta jomā un pētījums par vakcināciju kavējošiem iemesliem. Uz šo pētījumu rezultātu bāzes tiks publicēti dokumenti vai vadlīnijas sabiedrības veselības politikas jomā, vai iniciēti grozījumi tiesību aktos, lai veiktu uzlabojumus sabiedrības veselības politikas jomā.
Vakcināciju kavējošo iemeslu pētījumā šobrīd ir savākti aptauju dati un ir jāveic datu tīrīšana. Tuvākajā laikā tiks uzsākta savākto datu analīze, būs gan kvantitatīvā, gan kvalitatīvā datu analīze. Pētījuma iepirkuma līguma izpildes laiks ir līdz šī gada 30.novembrim. Pagaidām nav indikāciju, ka process varētu kavēties. Līdz šim jau veikti grozījumi normatīvajos aktos - Vakcinācijas noteikumos (MK not. Nr. 330) un pilnveidota vakcinācijas atteikuma veidlapa, lai vecākiem un personām, kuras ārsts aicina vakcinēties, būtu daudz detalizētāka informācija par to, kādas sekas savai un citu cilvēku veselībai var radīt nevakcinēšanās.  Rādītāju plānots sasniegt līdz 2026.gada 30.jūnijam.</t>
  </si>
  <si>
    <t>3 studies are in the active implementation phase - a study on AMR, a study on infectious diseases - hepatitis C, and a study on reasons for preventing vaccination. Based on the results of these studies, documents or guidelines in the field of public health policy will be published, or amendments to legislation will be initiated to make improvements in the field of public health policy.
The study on vaccination prevention has currently collected survey data and data cleaning is required. Analysis of the collected data will begin in the near future, including both quantitative and qualitative data analysis. The deadline for the research procurement contract is November 30 of this year. There are no indications yet that the process could be delayed. So far, amendments have been made to the regulatory enactments - the Vaccination Regulations (CoM No. 330) and the vaccination refusal form has been improved so that parents and persons who are invited by a doctor to get vaccinated have much more detailed information about the consequences that non-vaccination can have on their own and other people's health. The milestone is planned to be achieved by 30 June 2026.</t>
  </si>
  <si>
    <t>Notiek 3 pētījumu aktīvā īstenošanas fāze - pētījums AMR jomā, pētījums infekcijas slimību - C hepatīta jomā un pētījums par vakcināciju kavējošiem iemesliem. Uz šo pētījumu rezultātu bāzes tiks publicēti dokumenti vai vadlīnijas sabiedrības veselības politikas jomā, vai inicēti grozījumi tiesību aktos, lai veiktu uzlabojumus sabiedrības veselības politikas jomā. Pētījumus plānots pabeigt līdz 2025.gada 30.novembrim.
Vakcināciju kavējošo iemeslu pētījumā šobrīd ir savākti aptauju dati un ir  jāveic datu tīrīšana. Tuvākajā laikā tiks uzsākta savākto datu analīze, būs gan kvantitatīvā, gan kvalitatīvā datu analīze. Pētījuma iepirkuma līguma izpildes laiks ir līdz šī gada 30.novembrim. Pagaidām nav indikāciju, ka process varētu ievilkties. Līdz šim jau veikti grozījumi normatīvajos aktos - Vakcinācijas noteikumos (MK not. Nr. 330) un pilnveidota vakcinācijas atteikuma veidlapa, lai vecākiem un personām, kuras ārsts aicina vakcinēties, būtu daudz detalizētāka informācija par to, kādas sekas savai un citu cilvēku veselībai var radīt nevakcinēšanās. 
Potenciālie rādītāja kavēšanās riski  saistīti ar pētījumu dalībnieku zemo atsaucību un pētījumu rezultātu aizkavēšanos.  Rādītāju plānots sasniegt līdz 2026.gada 30.jūnijam.</t>
  </si>
  <si>
    <t>Rādītājs ir sasniegts pilnā apjomā, budžeta izpilde 2025.gada augustā ir nodrošināta vismaz 59,80 milj. euro apmērā.
Veicot ieguldījumus 4.1.1.2.i. finansējuma saņēmēju ārstniecības iestāžu infrastruktūrā, tiek būtiski paaugstināta veselības aprūpes pakalpojumu kvalitāte un pieejamība, nodrošinot drošāku, kvalitatīvāku un pieejamāku veselības aprūpi. Tas ļauj sniegt visaptverošus, ilgtspējīgus un integrētus veselības pakalpojumus, vienlaikus mazinot infekcijas slimību izplatību un veicinot epidemioloģisko prasību ievērošanu. Ir iesniegti Atveseļošanas plāna grozījumi Nr. 3, ar kuriem 139.mērķi plānots svītrot no CID.</t>
  </si>
  <si>
    <t>Šobrīd tiek īstenoti līgumi par 15 universitātes, reģionālo un specializēto slimnīcu veselības aprūpes infrastruktūras stiprināšanu, lai nodrošinātu visaptverošus, ilgtspējīgus integrētus veselības aprūpes pakalpojumu, mazinātu infekciju slimību izplatību un nodrošinātu epidemioloģisko prasību ievērošanu. Rādītāju plānots sasniegt līdz 2026.gada 31.augustam.</t>
  </si>
  <si>
    <t>Currently, contracts are being implemented to strengthen the healthcare infrastructure of 15 university, regional and specialized hospitals to provide comprehensive, sustainable and integrated healthcare services, reduce the spread of infectious diseases and ensure compliance with epidemiological requirements. The target is planned to be achieved by 31 August 2026.</t>
  </si>
  <si>
    <t>Šobrīd tiek īstenoti līgumi par 15 universitātes, reģionālo un specializēto slimnīcu veselības aprūpes infrastruktūras stiprināšanu, lai nodrošinātu visaptverošus, ilgtspējīgus integrētus veselības aprūpes pakalpojumu, mazinātu infekciju slimību izplatību un nodrošinātu epidemioloģisko prasību ievērošanu.
Ir iesniegti Atveseļošanas plāna grozījumi Nr. 3 par izmaiņām 140. rādītāja nosaukumā un aprakstā, ņemot vērā, ka noslēgtajos līgumos var tikt veikti grozījumi, piemēram, saistībā ar projekta aktivitātēm vai projekta īstenošanas termiņiem, kas var samazināt kopējo finansējuma apjomu. Rādītāju plānots sasniegt līdz 2026.gada 31.augustam.</t>
  </si>
  <si>
    <t>Uz 29.09.2025. ir pabeigti 25 Atveseļošanas fonda 4.1.1.3.i. investīcijas projekti sekundāro ambulatoro pakalpojumu sniedzēju veselības aprūpes infrastruktūras stiprināšanai, līdz ar to 25 ārstniecības iestādēs, kas sniedz sekundāro ambulatoro pakalpojumus, ir uzlabota infrastruktūra (t.i. 60% no mērķa). Turpinās 18 projektu īstenošana, ņemot vērā, ka kopumā tika apstiprināti 43 projekti. Rādītāju plānots sasniegt līdz 2026.gada 31.augustam.</t>
  </si>
  <si>
    <t>As of 29.09.2025. 25 Recovery Fund 4.1.1.3.i. investment projects for strengthening the healthcare infrastructure of secondary outpatient service providers have been completed, thus, the infrastructure has been improved in 25 medical institutions providing secondary outpatient services (i.e. 60% of the target). The implementation of 18 projects continues, taking into account that a total of 43 projects were approved. The target is planned to be achieved by 31 August 2026.</t>
  </si>
  <si>
    <t>Tiek īstenoti 18 pilotprojekti par jaunu veselības aprūpes pakalpojumu sniegšanas modeļu ieviešanu. 2025.gada septembrī / oktobrī desmit pilotprojekti ir gatavi sniegt pirmos starpposma ziņojumus un prezentēt pirmos rezultātus. Atsevišķos pilotprojektos jau šobrīd ir pieejami pirmie rezultāti par efektivitāti. Daļa no pilotprojektiem tiek virzīti uz valsts apmaksātajiem pakalpojumiem, iekļaujot tos politikas plānošanas dokumentos (piemēram, Rīcības plānā liekā svara un aptaukošanās izplatības pieauguma mazināšanai, Prioritāro pasākumu priekšlikumi). Rādītāju plānots sasniegt līdz 2026.gada 31.augustam.</t>
  </si>
  <si>
    <t>18 pilot projects are being implemented on the introduction of new healthcare service delivery models. In September/October 2025, ten pilot projects are ready to provide the first interim reports and present the first results. In some pilot projects, the first results on effectiveness are already available. Some of the pilot projects are being directed towards state-funded services, including them in policy planning documents (e.g., Oncology Plan, Action Plan to Reduce the Increase in the Prevalence of Overweight and Obesity, Proposals for priority measures).  The target is planned to be achieved by 31 August 2026.</t>
  </si>
  <si>
    <t>Tiek veikta 18 pilotprojektu īstenošana par jaunu veselības aprūpes pakalpojumu sniegšanas modeļu ieviešanu valsts apmaksāto pakalpojumu grozā. 2025.gada septembrī / oktobrī desmit pilotprojekti ir gatavi sniegt pirmos starpposma ziņojumus un prezentēt pirmos rezultātus. Atsevišķos pilotprojektos jau šobrīd ir pieejami pirmie rezultāti par efektivitāti. Daļa no pilotprojektiem tiek virzīti uz valsts apmaksātajiem pakalpojumiem, iekļaujot tos plānošanas dokumentos (piemēram, Rīcības plānā liekā svara un aptaukošanās izplatības pieauguma mazināšanai, Prioritāro pasākumu priekšlikumi).
Rādītāja neizpildes risks ir zems, ņemot vērā, ka kopumā tiek īstenoti 18 pilotprojekti par jaunu veselības aprūpes modeļu ieviešanu, bet sasniedzamais rādītājs ir noteikts 10 pilotprojekti par jaunu veselības aprūpes modeļu ieviešanu. Rādītāju plānots sasniegt līdz 2026.gada 31.augustam.</t>
  </si>
  <si>
    <t>Ir izstrādāts viens no 3 plānotajiem ziņojumiem, kas publicēts EM mājas lapā. Pārējos ziņojumus plānots izstrādāt un publicēt līdz 30.09.2025.</t>
  </si>
  <si>
    <t>One of the 3 planned reports has been developed and published on the Ministry of Economy website. The remaining reports are planned to be developed and published by 30.09.2025.</t>
  </si>
  <si>
    <t>Konsolidācijas grantu ietvaros tiek veikta universitāšu un zinātnisko institūtu reorganizācija un konsolidācija, paredzot iestāžu iekšējo un ārējo konsolidāciju, kas ietver pasākumus institucionālās kapacitātes stiprināšanai, studiju programmu pārskatīšanu dublēšanās mazināšanai un jaunu studiju programmu izstrādes veicināšanu, digitalizāciju, tehnoloģiju attīstību, augstākās izglītības un pētniecības infrastruktūras uzlabošanu, grantus pētniecībai un individuālās akadēmiskās karjeras attīstībai.
Investīciju ietvaros 5 augstākās izglītības iestādes - Latvijas Universitāte, Rīgas Tehniskā universitāte, Rīgas Stradiņa universitāte, Latvijas Biozinātņu un tehnoloģiju universitāte, kā arī Latvijas Kultūras akadēmija - īsteno iekšējo konsolidāciju: 
1) koledžu optimizācija un pievienošana universitātēm - RTU tika pievienota Liepājas Jūras akadēmija (saglabāta kā atsevišķa struktūrvienība) un Liepājas Jūrniecības koledža, LBTU tika pievienota Malnavas koledža, Latvijas Kultūras koledža tika pievienota Latvijas Kultūras akadēmijai.
2) strukturālas izmaiņas studiju un pētniecības struktūrvienībās, lai veicinātu starpdisciplinaritāti, sadarbību un resursu koplietošanu gan studijās, gan pētniecībā.
Ārējās konsolidācijas ietvaros ir notikušas šādas konsolidācijas:
1) 2024. gada 1. martā Liepājas Universitātes apvienošana un 2025. gada 1. aprīlī Rēzeknes Tehnoloģiju akadēmijas apvienošana ar Rīgas Tehnisko universitāti.
2) 2024. gada 1. jūlijā Latvijas Sporta pedagoģijas akadēmijas apvienošana ar Rīgas Stradiņa universitāti.
un ir plānotas:
3) Līdz 2025. gada 31. augustam notiks Banku universitātes apvienošana ar Latvijas Universitāti.
4) 2025. gada beigās Elektronikas un datorzinātņu institūtam paredzēts pievienot Fizikālās enerģētikas institūtu.
5) 2026. gada maija beigās ir plānota divu zinātnisko institūtu - Latvijas Organiskās sintēzes institūta un Latvijas Biomedicīnas pētījumu un studiju centra - apvienošana.
Pētniecības granti.
Lai veicinātu akadēmiskā personāla karjeras attīstību un pētniecības izcilību, viena no plašākajām aktivitātēm gan ārējās, gan iekšējās konsolidācijas ietvaros ir tiešais atbalsts pētniecībai, kas tiek sniegts grantu veidā. Pašlaik tiek īstenoti kopumā 328 (plānoti 315) doktora, pēcdoktorantūras, zinātnieka (profesora) granti un 98 (plānoti 90) iekšējie pētniecības un attīstības granti, kuriem plānots iztērēt ne mazāk kā 45% no kopējām investīcijām.
Institūcijas šobrīd īsteno arī nacionālos rādītājus.
Projekti tiks īstenoti līdz 31.05.2026. Laika posmā no 01.06.2026. līdz 31.08.2026. Izglītības un zinātnes ministrija veiks rādītāju apliecinājumu pārbaudes, Centrālā finanšu un līgumu aģentūra veiks nepieciešamās pārbaudes un sagatavo noslēguma maksājumu un audita kopsavilkumu.</t>
  </si>
  <si>
    <t>Within the framework of consolidation grants, a reorganization and consolidation of universities and scientific institutes is being carried out, providing for internal and external consolidation of institutions, which includes measures to strengthen institutional capacity, review of study programs to reduce duplication, and promote the development of new study programs, digitalization, technological development, improvement of higher education and research infrastructure, grants for research and individual academic career development.
As part of the investment, 5 higher education institutions - University of Latvia, Riga Technical University, Riga Stradin'š University , Latvian University of Biosciences and Technology, as well as the Latvian Academy of Culture are implementing internal consolidation: 
1) optimization and addition of colleges to universities - Liepāja Maritime Academy (retained as a separate structural unit) and Liepāja Maritime College was added Riga Technical University, Malnava's College was added Latvia University of Life Sciences and Technologies, Latvian College of Culture was added to Latvian Academy of Culture. 
2) make structural changes in study and research units to promote interdisciplinarity, collaboration, and resource sharing in both studies and research. 
Within the framework of external consolidation, the following consolidations have taken place:
1) On March 1, 2024, the consolidation of Liepaja University and on April 1, 2025, the consolidation of the Rēzekne Academy of Technologies with Riga Technical University,
2) On July 1, 2024, the consolidation of the Latvian Academy of Sports Pedagogy with Riga Stradiņš University. 
and are planned,
3) By August 31, 2025, the consolidation of the Banking University with the University of Latvia will take place,
4) At the end of 2025, the Institute of Physical Energetics is planned to be added to the Institute of Electronics and Computer Sciences,
5) At the end of May 2026, the merger of two scientific institutes - the Latvian Institute of Organic Synthesis and the Latvian Biomedical Research and Study Centre - is planned.
Research grants.
In order to promote the career development of academic staff and research excellence, one of the most extensive activities within the framework of both external and internal consolidation is direct support for research, which is provided in the form of grants. Currently, a total of 328 (planned 315) doctoral, postdoctoral, scientist (professor) grants and 98 (planned 90) internal R&amp;D grants are being implemented, for which it is planned to spend no less than 45% of the total investment.
Institutions are currently also implementing national indicators.
The project will be implemented until 31.05.2026. In the period from 01.06.2026. to 31.08.2026. The Ministry of Education and Science will carry out verifications of indicator certificates, the Central Finance and Contracts Agency will carry out the necessary checks and prepare the final payment and audit summary.</t>
  </si>
  <si>
    <t>Projektu īstenotāji investīciju Konsolidācijas granti īstenos līdz 31.05.2026. Laika posmā no 01.06.2026. līdz 31.08.2026. Izglītības un zinātnes ministrija veiks rādītāju apliecinājumu pārbaudes, Centrālā finanšu un līgumu aģentūra veiks nepieciešamās pārbaudes un sagatavo noslēguma maksājumu un audita kopsavilkumu.</t>
  </si>
  <si>
    <t>08.05.2025. noslēgts līgums “BAXE risinājuma paplašināšana, pilnveidošana, uzturēšana un garantijas nodrošināšana” ar investīcijā paredzēto darbu izpildes termiņu 6 mēneši.
Notiek aktīva sadarbība ar līgumpartneri darba veiksmīgai veikšanai.
Turpinās darbs pie tehniskās infrastruktūras izveides un IS funkcionalitātes izstrādes.</t>
  </si>
  <si>
    <t>08.05.2025. noslēgts līgums “BAXE risinājuma paplašināšana, pilnveidošana, uzturēšana un garantijas nodrošināšana” ar investīcijā paredzēto darbu izpildes termiņu 6 mēneši.
Norit lietotāju intervijas par biznesa procesiem, precizētas ar sistēmu saistītās tehniskās prasības. Turpinās IS funkcionalitātes izstrāde, t.sk., autoceļu prototipa un dzelzceļa prototipa testēšana.
Turpinās darbs pie tehniskās infrastruktūras izveides un IS funkcionalitātes izstrādes.
Centrālās finanšu un līgumu aģentūras vērtējumā visu nepieciešamo pārbaužu veikšanas un projekta gala dokumentācijas saskaņošanas termiņš varētu būt 2026.gada 31.maijs.</t>
  </si>
  <si>
    <t>On 08.05.2025. the contract "BAXE solution expansion, improvement, maintenance and provision of warranty" has been signed. The deadline for the completion of the work envisaged in the investment is 6 months.
User interviews are underway regarding business processes, technical requirements related to the system have been specified. Development of IS functionality continues, including testing of the road prototype and railway prototype.
The creation of technical infrastructure and development of IT functionality is ongoing.
According to the assessment of the Central Finance and Contracting Agency, the date when the necessary checks could be completed and the final project documentation agreed could be May 31, 2026.</t>
  </si>
  <si>
    <t>23.01.2025. izsludinātajam iepirkumam - konkursa dialogs “BAXE risinājuma pilnveidošana, ieviešot mākslīgā intelekta funkcionalitāti” (id. Nr. FM VID 2024/210/ANM) - 29.09.2025. noslēdzās 2.posms “Uzaicinājums uzsākt dialogu”. Šobrīd uzsākta tehniskās specifikācijas, finanšu piedāvājuma un līguma sagatavošana. 3.posma ietvaros pretendenti tiks aicināti iesniegt gala tehnisko un finanšu piedāvājumu.</t>
  </si>
  <si>
    <t>For the procurement announced on 23.01.2025 - competitive dialogue "Improvement of the BAXE solution by introducing artificial intelligence functionality" (id. No. FM SRS 2024/210/ANM) - the 2nd stage “Invitation to initiate a dialogue” was concluded on 29.09.2025. Currently, the preparation of the technical specifications, financial offer and contract has begun. Within the 3rd stage, the bidders will be invited to submit the final technical and financial offer.</t>
  </si>
  <si>
    <t>23.01.2025. izsludinātajam iepirkumam - konkursa dialogs “BAXE risinājuma pilnveidošana, ieviešot mākslīgā intelekta funkcionalitāti” (id. Nr. FM VID 2024/210/ANM) - 29.09.2025.noslēdzās 2.posms “Uzaicinājums uzsākt dialogu”, kura ietvaros pretendenti iesniedza savus tehniskos piedāvājumus un notika sarunu sesijas ar visiem pretendentiem. Šobrīd uzsākta tehniskās specifikācijas, finanšu piedāvājuma un līguma sagatavošana. 3.posma ietvaros pretendenti tiks aicināti iesniegt gala tehnisko un finanšu piedāvājumu.</t>
  </si>
  <si>
    <t>For the procurement announced on 23.01.2025 - competitive dialogue "Improvement of the BAXE solution by introducing artificial intelligence functionality" (id. No. FM SRS 2024/210/ANM) - the 2nd stage “Invitation to initiate a dialogue” was concluded on 29.09.2025, within which the bidders submitted their technical offers and negotiation sessions were held with all bidders. Currently, the preparation of the technical specifications, financial offer and contract has begun. Within the 3rd stage, the bidders will be invited to submit the final technical and financial offer.</t>
  </si>
  <si>
    <t>23.01.2025. izsludinātajam iepirkumam - konkursa dialogs “BAXE risinājuma pilnveidošana, ieviešot mākslīgā intelekta funkcionalitāti” (id. Nr. FM VID 2024/210/ANM) - 29.09.2025. noslēdzās 2.posms “Uzaicinājums uzsākt dialogu”, kura ietvaros pretendenti iesniedza savus tehniskos piedāvājumus un notika sarunu sesijas ar visiem pretendentiem. Šobrīd uzsākta tehniskās specifikācijas, finanšu piedāvājuma un līguma sagatavošana. 3.posma ietvaros pretendenti tiks aicināti iesniegt gala tehnisko un finanšu piedāvājumu.</t>
  </si>
  <si>
    <t>Atveseļošanas un noturības mehānisma plāna 3. grozījums ietver EK priekšlikumu svītrot 175. mērķi.</t>
  </si>
  <si>
    <t>Amendment 3 to the Recovery and resilience Facility Plan includes the EC proposal to delete target 175.</t>
  </si>
  <si>
    <t>08.08.2025. VID vajadzībām Lidostas MKP pasta terminālī VAS “Latvijas Pasts” telpās ir uzstādīta rentgena iekārtu un konveijera līnijas sistēma, kas ļauj īstenot sūtījumu plūsmas automatizāciju, rentgena skenēšanu mazgabarīta un lielgabarīta sūtījumiem, integrētu attēlu un datu apstrādi ar KRISTAL informācijas sistēmu, kā arī atvieglo muitas fiziskās kontroles veikšanu, izmantojot mobilus darba galdus.
Sistēmas ikdienas lietošana uzsākta 11.08.2025.</t>
  </si>
  <si>
    <t>08.08.2025. an X-ray equipment and conveyor line system has been installed at th postal terminal of Airport customs control point, which allows for automation of the flow of shipments, X-ray scanning of small and large shipments, integrated image and data processing with the KRISTAL information system, as well as facilitates the performance of physical customs controls using mobile work tables.
Daily use of the system began on 11.08.2025</t>
  </si>
  <si>
    <t>VID vajadzībām Lidostas MKP pasta terminālī VAS “Latvijas Pasts” telpās ir uzstādīta rentgena iekārtu un konveijera līnijas sistēma, kas ļauj īstenot sūtījumu plūsmas automatizāciju, rentgena skenēšanu mazgabarīta un lielgabarīta sūtījumiem, integrētu attēlu un datu apstrādi ar KRISTAL informācijas sistēmu, kā arī atvieglo muitas fiziskās kontroles veikšanu, izmantojot mobilus darba galdus.
Nodošanas-pieņemšanas akts parakstīts 08.08.2025., sistēmas ikdienas lietošana uzsākta 11.08.2025. Notiek CoverNote sagatavošana.</t>
  </si>
  <si>
    <t>According to the contract "Delivery, installation, maintenance, and warranty provision of X-ray equipment and automatic mail lines" the assembly of the conveyor line is currently being carried out in Estonia, after which it will be tested at the factory. The dismantling of the line at the factory, delivery to Latvia and installation of the equipment and system at the premises of Latvian Post are scheduled for early July.
In parallel, preparatory work is currently underway in Latvia - appropriate electrical installations have been made, a compressor has been installed to power the conveyor line, and a server. Machine tools are being delivered.
The information system has been developed to such an extent that GET and POST tests with the Latvian Post information system can be launched.
According to the assessment of the Central Finance and Contracting Agency, the date when the necessary checks could be completed and the final project documentation agreed could be May 31, 2026.
08.08.2025. an X-ray equipment and conveyor line system has been installed at th postal terminal of Airport customs control point, which allows for automation of the flow of shipments, X-ray scanning of small and large shipments, integrated image and data processing with the KRISTAL information system, as well as facilitates the performance of physical customs controls using mobile work tables.
Daily use of the system began on 11.08.2025.
CoverNote is being prepared.</t>
  </si>
  <si>
    <t>08.08.2025. VID vajadzībām Lidostas MKP pasta terminālī VAS “Latvijas Pasts” telpās ir uzstādīta rentgena iekārtu un konveijera līnijas sistēma, kas ļauj īstenot sūtījumu plūsmas automatizāciju, rentgena skenēšanu mazgabarīta un lielgabarīta sūtījumiem, integrētu attēlu un datu apstrādi ar KRISTAL informācijas sistēmu, kā arī atvieglo muitas fiziskās kontroles veikšanu, izmantojot mobilus darba galdus.
Sistēmas ikdienas lietošana uzsākta 11.08.2025. Notiek CoverNote sagatavošana.</t>
  </si>
  <si>
    <t>Atskaites punkta izpilde norit atbilstoši plānotajam. Objektā aktīvi norisinās būvdarbi – ir izbūvēti 21% no ēku norobežojošajām konstrukcijām. Objektā pabeigta - pamatu izbūve visām ēkām, ģeotermālo urbumu vertikālo un horizontālo inženierkomunikāciju izbūve, grunts konsolidācija slēgtajā daļā. Objektā uzsākta un turpinās – ēku vertikālo un starptāvu būvkonstrukciju izbūve, ārējo inženieromunikāciju izbūves darbi, ceļu un laukumu izbūves darbi.
Plānotais rādītājs tiks sasniegti līdz noteiktajam mērķa datumam, tas šajā gadījumā 2026Q3, proti, iekļausies termiņā.</t>
  </si>
  <si>
    <t>The milestone implementation is proceeding in line with the established schedule.  Active construction works are ongoing at the site, with 21% of the building envelope structures completed.The following works have been finalized: foundation construction for all buildings, installation of vertical and horizontal geothermal engineering networks, and soil consolidation in the enclosed area. The following works have commenced and are progressing: construction of vertical and intermediate structural elements of the buildings, installation of external engineering networks, construction of roads and squares.
The planned indicators will be achieved by the specified target date, which in this case is 2026Q3, that is, it will fall within the deadline.</t>
  </si>
  <si>
    <t>Līdz 30.09.2025. ir izpildīti 10 % no kopējiem būvdarbiem, t.sk. izbūvētas 21% no ēku norobežojošajām konstrukcijām, veikti 26% no teritorijas labiekārtošanas darbiem un veikti 11% ārējo inženierkomunikāciju izbūves darbi. 
Objektā pabeigta - pamatu izbūve visām ēkām, ģeotermālo urbumu vertikālo un horizontālo inženierkomunikāciju izbūve, grunts konsolidācija slēgtajā daļā. 
Objektā uzsākta un turpinās – ēku vertikālo un starptāvu būvkonstrukciju izbūve, ārējo inženieromunikāciju izbūves darbi, zemes un ceļu izbūves darbi.
Atskaites punktu plānots sasniegt līdz 2026.gada 30.jūnijam.</t>
  </si>
  <si>
    <t>Valsts policijas koledža sadarbībā ar Valsts policiju 2024. gada novembrī un decembrī izstrādāja īpaši pielāgotas apmācības, ar mērķi uzlabot zināšanas par ekonomisko noziegumu izmeklēšanu, galveno uzmanību pievēršot noziedzīgi iegūtu līdzekļu legalizēšanai. Ir plānots apmācībām novirzīt visu mērķa Nr. 190 atlikušo finansējumu 38 194 euro bez PVN (46 215 euro ar PVN) apmērā. Kopā mērķa Nr. 190 ietvaros tika apmācītas 53 tiesībsargājošās amatpersonas, no tām 2 amatpersonas ieguvušas sertifikātus kursā “Sertificēts nelikumīgi iegūtu līdzekļu legalizācijas apkarošanas speciālists (CAMS)” RTU Biznesa skolā, 6 amatpersonas ieguva CAMS sagatavošanās kursa sertifikātus un 43 amatpersonas ieguva sertifikātus Valsts policijas koledžas kursā.</t>
  </si>
  <si>
    <t>The Police College developed specific training course in November and December 2024 to improve knowledge of economic crime investigations with a focus on money laundering. It was planned to direct all remaining funding of objective 190 to training at EUR 38 194 excluding VAT (EUR 46 215 with VAT). A total of 53 law enforcement officers were trained within objective 190, of which 2 law enforcement officials obtained certificates in the “Certified Anti-money Laundering specialist (CAMS)” course at RTU Business School, 6 law enforcement officials obtained CAMS Preparatory course certificates and 43 officials obtained certificates in the State Police College course.</t>
  </si>
  <si>
    <t>2022.gadā Valsts policija iegādājās 200 portatīvo datoru komplektus un 30 mobilos printerus.
2023.gadā Valsts policija iegādājās 3 videokonferenču aprīkojuma komplektus. 
2024.gadā Valsts policija iegādājās 4 lielapjoma serverus un 1 digitālo ekonomisko noziegumu apkarošanas uzlabošanas komponenšu apjomu.
Ar mērķi vienkāršot AFatskaites un pārbaudes, EK aicināja neiekļaut konkrētu iepirktā aprīkojuma skaitu, kā arī neiekļaut papildus iepirkto aprīkojumu. Tāpat pirkuma pierādīšanai tiks izmantotas rēķinu kopijas. EK aicināja mainīt arī rādītāja veidu no atskaites punkta uz mērķi. Līdz ar to, mērķa apraksts ir sekojošs:
Mērķa apraksts: 
Rēķins par šāda aprīkojuma iegādi: 
-	pārvietojamās darbstacijas; 
-	portatīvie printeri; 
-	liela mēroga serveru komponentes;  
-	videokonferenču aparatūras vienības.</t>
  </si>
  <si>
    <t>In 2022, the State Police purchased 200 laptop computer sets and 30 mobile printers.
In 2023, the State Police purchased 3 video conferencing equipment sets.
In 2024, the State Police purchased 4 large-scale servers and 1 scope of components for improving the fight against digital economic crime.
In order to simplify AF reporting and monitoring, the EC proposed to omit the specific number of equipment purchased and to remove description of the additional equipment purchased. Copies of invoices will also be used to prove the purchase. It was also proposed the change the target to milestone.
Consequently, the description of the objective is as follows:
Description of milestone:
Invoice(s) for the target includes the purchase of the following equipment: 
- mobile workstations;
- portable printers;
- components for large-scale servers;
- videoconferencing equipment.</t>
  </si>
  <si>
    <t>Rādītājs ir sasniegts -  visas mērķī ietvertās tiesībaizsardzības amatpersonu aprīkojuma vienības ir iegādātas (200 mobilās darbstacijas; 30 portatīvie printeri; 4 lielapjoma serveri; 3 videokonferenču aprīkojuma vienības). Atveseļošanas fonda grozījumu Nr.3 ietvaros tika iesniegts piedāvājums par rādītāja palielināšanu, ņemot vērā atbrīvojušos finansējumu no “Runas atpazīšanas modeļa trenēšana (apmācība) ekonomisko noziegumu izmeklēšanas ietvaros veicamo interviju procesuālo darbību vajadzībām”, “Centrālo un reģionālo ekonomisko noziegumu izmeklēšanas vienību profesionālas kapacitātes stiprināšana”, “Vides noziegumu izmeklētāju profesionālo zināšanu uzlabošana, kā arī pierādījumu izņemšanas un izmeklēšanas atbalsta aprīkojuma iegāde”. Par atlikušo finansējumu tika iepirkts 1 digitālo ekonomisko noziegumu apkarošanas uzlabošanas komponenšu apjoms.
Rādītājs tika sasniegts 2025. gada 1. ceturksnī, taču, ņemot vērā plānotos Atveseļošanas fonda plāna Darbības kārtības grozījumus,  rādītāja Cover note tika neformāli saskaņots ar EK 2025. gada oktobrī.</t>
  </si>
  <si>
    <t>Atbilstoši noslēgtajai vienošanai par projekta īstenošanu starp Valsts administrācijas skolu un Valsts kanceleju progresa pārskatu par sasniegtajiem rezultātiem iesniedz divas reizes gadā. Finansējuma saņēmējs 2025. gada septembrī iesniedza pārskatu par laika periodu līdz 2025.gada 31. maijam. Saskaņā ar 02.10.2025. apstiprināto progresa pārskatu līdz 31.05.2025. apmācīto skaits ir 19 718.</t>
  </si>
  <si>
    <t>According to the project implementation agreement between the School of Public Administration and the State Chancellery, a progress report on the results achieved is submitted twice a year. In September 2025, the beneficiary submitted a report covering the period up to May 31, 2025. According to the progress report approved on 2 October 2025, the number of people trained by 31 May 2025 is 19,718.</t>
  </si>
  <si>
    <t>Projektā līdz 31.05.2025. apmācītas 19 718 personas, līdz ar to mērķis uzskatāms par sasniegtu.</t>
  </si>
  <si>
    <t>Dokumentu kopa, ko veido Ministru Kabineta informatīvais ziņojums "Par valsts pārvaldes inovācijas kapacitātes stiprināšanu" un pielikuma vadlīnijas "Valsts pārvaldes inovāciju laboratorijas darbības vadlīnijas" ir saskaņotas TAP portālā un apstiprināts MK sēdē 15.07.2025. (24-TA-1640). Līdz ar to rādītājs 204 ir pabeigts.</t>
  </si>
  <si>
    <t>Rādītājs pēc būtības ir izpildīts, Ministru kabineta lēmums par publisko iepirkumu centralizāciju noteiktās jomās ir pieņemts un stājies spēkā 2022.gada 12.aprīlī. Šobrīd notiek atkārtota precizētās izpildes dokumentācijas neformāla saskaņošana ar EK. Tāpat EK ir ierosinājusi grozījumus CID tekstā attiecībā uz rādītāja formulējumu. Pēc CID grozījumu apstiprināšanas un precizētās izpildes dokumentācijas saskaņošanas ar EK, dokumentācija tiks ievietota KPVIS, tādējādi apstiprinot rādītāja izpildi.</t>
  </si>
  <si>
    <t>The indicator has been substantially fulfilled, the Cabinet of Ministers decision on the centralization of public procurement in certain areas has been adopted and entered into force on April 12, 2022. Currently, informal coordination of the revised implementation documentation (Cover note) with the COM is underway. The COM has also proposed amendments to the CID text regarding the wording of the indicator. After the CID amendments are approved and the revised implementation documentation (Cover note) is coordinated with the COM, the documentation will be placed in the KPVIS, thus confirming the fulfillment of the indicator.</t>
  </si>
  <si>
    <t>Procesā. Noslēgts līgums starp akciju sabiedrību “Augstsprieguma tīkls” un Centrālo finanšu un līgumu aģentūru par projekta un tā ietvaros sasniedzamo rādītāju īstenošanu. Iekārtu piegādes kiberdrošības risinājumam ir veiktas, līgumus par kiberdrošības risinājumu istrādi un programmatūru AER ražošanas rezursu vadībai plānots noslēgt  2025.gada augustā-oktobrī.
Pēc Eiropas Komisijas iniciētā priekšlikuma grozījumiem Padomes īstenošanas lēmumā par Latvijas Atveseļošanas un noturības plāna novērtējuma apstiprināšanu (CID), kas paredz atskaites punkta svītrošanu, Klimata un enerģētikas ministrija iesniegusi nepieciešamos grozījumu priekšlikumus Finanšu ministrijai CID grozījumiem.</t>
  </si>
  <si>
    <t>A contract has been signed between the joint-stock company “Augstsprieguma tīkls” and the Central Finance and Contracts Agency on the implementation of the project and the indicators to be achieved within its framework. The equipment deliveries for the cybersecurity solution have been completed, and contracts for the development of cybersecurity solutions and software for AER production resource management are planned to be concluded between August and October 2025.
Following the proposal initiated by the European Commission for amendments to the Council Implementing Decision on the approval of the assessment of the Latvian Recovery and Resilience Plan (RRP), which provides for the deletion of the reference point, the Ministry of Climate and Energy has submitted the necessary amendment proposals to the Ministry of Finance for amendments to the RRP.</t>
  </si>
  <si>
    <t>2021-2027 ESF+</t>
  </si>
  <si>
    <t xml:space="preserve">Within the European Union Cohesion Policy Programme 2021–2027, under Specific Objective 4.2.4 “Promoting lifelong learning, in particular by providing flexible upskilling and reskilling opportunities for all, taking into account entrepreneurial and digital skills, by better anticipating change and new skill requirements based on labour market needs, facilitating career transitions and promoting professional mobility”, the measure 4.2.4.3 “Enhancement of Digital Skills” aims to promote the development of digital self-service skills within society, to improve the digital competences of employees of the State and Municipal Unified Customer Service Centres (hereinafter – SMUCSC), and to foster the use of digital opportunities and platforms oriented towards the public and businesses. This, in turn, will enhance the utilisation of information and communication technologies and reduce the digital divide within society. The planned eligible funding for measure 4.2.4.3 amounts to EUR 3,685,037 from the ESF+.
This measure serves as a continuation of the Recovery Fund project No. 2.3.2.1.i.0/1/23/I/CFLA/001 “Development of Digital Skills in Society”, which aims to promote the development of digital self-service skills among the public, thereby supporting individuals’ successful integration into society, including employment, the modern resolution of everyday matters, and the improvement of quality of life. Should be considered, that the total budget of the project No. 2.3.2.1.i.0/1/23/I/CFLA/001 “Development of Digital Skills in Society” decrised by 4 010 779,46 EUR from planned 9 042 000,00 EUR and now is 5 031 220,54 EUR (allowed by EC due to overall project's target reduction). </t>
  </si>
  <si>
    <t>React EU</t>
  </si>
  <si>
    <t>ERAF 2014 - 2020
ERAF 2021-2027</t>
  </si>
  <si>
    <t xml:space="preserve">ERAF 2014-2020 investments 1.1.1.5. Support for international cooperation projects in research and innovation, second round are completed.
Statuss of complementary ERAF 2021-2027 investments:
1.1.2.1 "RIS3 Industrial Skills" (8,736,200 euros) - the selection of project applications will begin in beginning of 2026.
</t>
  </si>
  <si>
    <t>ERAF 2014-2020 investments are completed:
8.2.1.SAM Reduce fragmentation of study programs and strengthen resource sharing
8.2.2. SAM 3rd round Strengthen academic staff of higher education institutions in strategic areas of specialization 
8.2.3.SAM Ensure better governance in higher education institutions
1.1.1.3. measure Innovation grants for students 
Statuss of complementary ERAF 2021-2027 investments:
1.1.1.2. Measure RIS3 Centres of Excellence (42 468 679 euro) - 11 agreements signed during II-IV 2025, 1 agreement in progress.
1.1.1.3. Measure Practically oriented research (56 760 000 euro)- 57 agreements signed during II-III 2025.
1.1.1.7. Measure Student innovation grants (16 500 000 euro) - 6 project applications were received, of which 3 agreements are signed in september and october, and 3 are in a process of approval.
1.1.1.8. Measure Doctoral grants - (20 203 800 euro) - 7 agreements with universities signed during the spring of 2025.
1.1.1.9. Measure Postdoctoral research (50 890 000 euro)- componet "attraction of excellent foreign academic and scientific staff" was excluded, with support redirected to the implementation of postdoctoral grants. 3 research application selection rounds are concluded in 2024/2025.
4.2.1.8. Measure Modernisation of the study environment of higher education institutions (35 185 169 euro) - 12 agreements with universities signed during the summer of 2025, also one agreement continues to implement the phased project from the 20214/20 period.
4.2.2.6. Measure Cyclic institutional accreditation (1 183 000 euro) – agreement with national accreditation agency signed in June 2025
4.2.2.10. Measure Implementation of the reform of the academic career system - funding was reallocated to other purposes and this activity will not be financed from EU funds.
4.2.2.11. Measure Digitalisation of the study process (33 438 762 euro) - the first round of project is under evaluation. The agreement is planned to be concluded in December 2025. The call for the second round projects selection is planned for March 2026.</t>
  </si>
  <si>
    <t>Justice Programme 2021-2027</t>
  </si>
  <si>
    <t>KPVIS dati uz 15.10.2025.</t>
  </si>
  <si>
    <t>Starp SIA “EIROPAS DZELZCEĻA LĪNIJAS” un pilnsabiedrību “BERERIX” 29.05.2019. tika noslēgts līgums “Rail Baltica Rīgas dzelzceļa tilta, uzbēruma un Rīgas Centrālās pasažieru stacijas kompleksās apbūves būvprojekta izstrāde un būvdarbi” un 11.04.2025. noslēgti attiecīgi grozījumi minētajā līgumā un izmaiņu rīkojums, kas paredz tieši Rīgas centrālās dzelzceļa stacijas ēkas dienvidu daļas izbūvi.
19.12.2019. starp SIA “EIROPAS DZELZCEĻA LĪNIJAS” un EGIS RAIL S.A. Egis Batiments International un DB Engineering &amp; Consulting GmbH noslēgts līgums “Inženierkonsultanta, būvuzraudzības un būvekspertīzes pakalpojumi projektā “Rail Baltica Rīgas dzelzceļa tilta, uzbēruma un Rīgas Centrālās pasažieru stacijas kompleksā apbūve”, pamatojoties uz kuru inženierkonsultanta un būvuzraudzības pakalpojumi tika sniegti līdz 31.07.2025. Minēto inženierkonsultanta līgumu līgumisku un likumisku apstākļu dēļ nebija iespējams izpildīt, līdz ar to, SIA "EIROPAS DZELZCEĻA LĪNIJAS" 15.08.2025. noslēdza līgumu ar SIA “Forma2”par inženierkonsultanta, būvuzraudzības un būvekspertīzes pakalpojumiem projektā “Rail Baltica Rīgas dzelzceļa tilta, uzbēruma un Rīgas Centrālās pasažieru stacijas kompleksā apbūve”.</t>
  </si>
  <si>
    <t>On 29.05.2019. framework agreement was concluded between the LLC "EIROPAS DZELZCEĻA LĪNIJAS" and the general partnership "BERERIX" on the "Development of the construction project and construction works of the complex building of the Rail Baltica Riga railway bridge, embankment and Riga Central Passenger Station" and on 11.04.2025. relevant amendments to the mentioned agreement and a change order were concluded, which specifically provide for the construction of the southern part of the Riga Central Railway Station building.
On 19.12.2019. between the LLC “EIROPAS DZELZCEĻA LĪNIJAS” and EGIS RAIL S.A. Egis Batiments International and DB Engineering &amp; Consulting GmbH an agreement “Engineering consultant, construction supervision and construction expertise services in the project “Rail Baltica Riga railway bridge, embankment and Riga Central passenger station complex construction” was concluded, on the basis of which engineering consultant and construction supervision services were provided until 31.07.2025. The mentioned engineering consultant agreement could not be executed due to contractual and legal circumstances, therefore the LLC “EIROPAS DZELZCEĻA LĪNIJAS” on 15.08.2025. concluded an agreement with the LLC “Forma2” for engineering consultant, construction supervision and construction expertise services in the project “Rail Baltica Riga railway bridge, embankment and Riga Central passenger station complex construction”.</t>
  </si>
  <si>
    <t>On 29.05.2019. framework  agreement was concluded between the LLC "EIROPAS DZELZCEĻA LĪNIJAS" and the general partnership "BERERIX" on the "Development of the construction project and construction works of the complex building of the Rail Baltica Riga railway bridge, embankment and Riga Central Passenger Station" and on 11.04.2025. relevant amendments to the mentioned agreement and a change order were concluded, which specifically provide for the construction of the southern part of the Riga Central Railway Station building.
On 19.12.2019. between the LLC “EIROPAS DZELZCEĻA LĪNIJAS” and EGIS RAIL S.A. Egis Batiments International and DB Engineering &amp; Consulting GmbH an agreement “Engineering consultant, construction supervision and construction expertise services in the project “Rail Baltica Riga railway bridge, embankment and Riga Central passenger station complex construction” was concluded, on the basis of which engineering consultant and construction supervision services were provided until 31.07.2025. The mentioned engineering consultant agreement could not be executed due to contractual and legal circumstances, therefore the LLC “EIROPAS DZELZCEĻA LĪNIJAS” on 15.08.2025. concluded an agreement with the LLC “Forma2” for engineering consultant, construction supervision and construction expertise services in the project “Rail Baltica Riga railway bridge, embankment and Riga Central passenger station complex construction”.</t>
  </si>
  <si>
    <t>1.2.1.2.i. investīcijas 1.pasākums: uz 09.10.2025. norisinājušās 11 atlases kārtas, ir noslēgts 471 atbalsta līgumi, nodrošinot AF investīcijas 50 544 370 EUR apmērā. Altum turpinās īstenot projektu atlases kārtas. 
1.2.1.2.i. investīcijas 2.pasākums: uz 31.12.2024. ir noslēgti 8 līgumi ar finansējuma saņēmējiem par kopējo ANM finansējumu  40 000 000 EUR un 21 918 024,06 EUR privāto līdzfinansējumu.
Statuss “Pabeigts” ir nomainīts uz “Nav pabeigts”, jo ir mainīta pieeja rādītāja mērķa vērtības uzskaitei. Lai nodrošinātu mērķa izpildi ir ierosināti grozījumi Eiropas Komisijas īstenošanas lēmumā, pārceļot mērķa īstenošanas termiņu uz 2026. gada 3. ceturksni, kā arī veikt finansējuma pārdali 8,4 milj. EUR apmērā.</t>
  </si>
  <si>
    <t>1.2.1.2.i. investments 1.measure: 11 selection rounds took place till 09.10.2025. and 471 support agreements have been concluded, ensuring RRF investments of EUR 50,544,370. Altum will continue to implement project selection rounds.
1.2.1.2.i. investments 2.measure: till 31.12.2024. 8 contracts with the beneficiaries of funding have been concluded for total RRF funding of 40 000 000 EUR and private co-financing of 21 918 024,06 EUR.
The status “Completed” has been changed to “Not completed” due to a revised approach to recording the target value of the indicator. In order to ensure the achievement of the target, amendments to the European Commission Implementing Decision have been proposed, postponing the implementation deadline to Q3 2026, as well as reallocating funding in the amount of EUR 8.4 million.</t>
  </si>
  <si>
    <t>pašlaik ir 8 sūkņu stacijās notiek būvdarbi, tajā skaitā - notiek būvdarbi Reiņa poldera sūkņu stacijā, poldera sūkņu stacijā Ķūlciema, Vēžu poldera sūkņu stacijā.
• No 12 aizsargdambjiem būvdarbi tiek veikti 11 aizsargdambjos un 1 vienā aizsargdambī tiek veikts publiskais iepirkums par būvdarbiem.</t>
  </si>
  <si>
    <t>sasniegtais rādītājs uz 13.10.25 ir 1913. Saskaņā ar sniegto informāciju no finansējuma saņēmējiem, rādītājs nr. 64 tiks sasniegts noteiktajā termiņā.</t>
  </si>
  <si>
    <t>achieved indicator on october 13, 2025 is 1913. According to the information provided by the funding recipients, indicator No. 64 will be achieved within the specified time frame.</t>
  </si>
  <si>
    <t>Līdz 2025.gada 14.oktobrim ir noslēgti 8 aizdevumu līgumi par 476 dzīvokļu būvniecību. Aktuālā vērtība automātiski nomainīsies pēc progresa pārskata apstiprināšanas KPVIS sistēmā - līdz oktobra beigām.</t>
  </si>
  <si>
    <t>By October 14, 2025, eight loan agreements have been concluded for the construction of 476 apartments. The current value will be updated automatically after the progress report is approved in the KPVIS system — by the end of October.</t>
  </si>
  <si>
    <t>3.1.1.7.i investīcijā nav vēl noslēgti aizdevumu līgumi. Rādītāja izpilde ir 0%.</t>
  </si>
  <si>
    <t>For investment 3.1.1.7.i, loan agreements have not yet been concluded.The indicator’s performance is 0%.</t>
  </si>
  <si>
    <t>'- Ieviestas 5 informāciju sistēmas, lai stiprinātu naudas atmazgāšanas, terorisma un prolifirācijas finansēšanas identificēšanas kapacitāti;
- Izveidotas 3 īpašas izpētes un komunikāciju telpas informācijas apmaiņai un sadarbībai;
- Izveidoti 5 starpsistēmu savienojumi automatizētai datu apmaiņai;
- Izveidota datu apstrādes infrastruktūra, balstoties uz 6 tehniskiem risinājumiem.</t>
  </si>
  <si>
    <t>Tiesk īstenotas 10 apstiprinātās mācību programmas.
Saskaņā ar RRF plāna 3. grozījumu mērķis 194 „Mācību programmu īstenošana” ir svītrots. Tāpēc sniedzam papildu informāciju, ka investīciju 6.2.1.3.i. Vienota apmācību centra izveide tiesnešu, tiesu darbinieku, prokuroru, prokuroru palīgu un specializēto izmeklētāju (starpdisciplinārās lietas) kvalifikācijas pilnveidošanai turpināsies līdz 2026. gada otrā ceturkšņa beigām. Mērķa grupas apmācības pasākumi tiek īstenoti izstrādātās apmācību programmas ietvaros. Programmas ir pastāvīgi jāuzrauga un jāatjaunina atbilstoši tiesu sistēmas aktuālajām vajadzībām.</t>
  </si>
  <si>
    <t>Ten approved training programmes are being implemented.
In accordance with Amendment No. 3 to the RRF Plan, Target 194 “Implementation  of training programmes” has been deleted. We therefore provide additional information that the implementation of investments 6.2.1.3.i. Establishment of a single training centre for the development of the qualifications of judges, court staff, prosecutors, assistant prosecutors and specialised investigators (interdisciplinary matters) will continue until the end of the second quarter of 2026. Training activities for the target group are implemented within the framework of the developed training program. Programs should be constantly monitored and updated according to the current needs of the judicial system.</t>
  </si>
  <si>
    <t>Saņemta prasītā informācija no iesaistītajām institūcijām, notiek informācijas apkopošana un progresa pārskata gatavošana.</t>
  </si>
  <si>
    <t>The requested information has been received from the institutions involved and the submitted information is being compiled and a progress report is being prepared.</t>
  </si>
  <si>
    <t>Ar 3. Atveseļošanas fonda grozījumiem šo rādītāju plānots dzēst no CID.</t>
  </si>
  <si>
    <t>With the 3rd amendments of the Recovery Fund, it is planned to delete this indicator from the CID.</t>
  </si>
  <si>
    <t>Saņemta prasītā informācija no iesaistītajām institūcijām, notiek informācijas apkopošana un progresa pārskata gatavošana.
Ar 3. Atveseļošanas fonda grozījumiem šo rādītāju plānots dzēst no CID.</t>
  </si>
  <si>
    <t>Pabeigts. Inovācijas laboratorijas turpmākai darbībai ik gadu ir paredzēti 66 000 eiro gadā, kas ir iekļauts Valsts budžeta bāzē un likumā "Par valsts budžetu 2025.gadam".</t>
  </si>
  <si>
    <t>For the operation of the Latvian State Chancellery Innovation Laboratory, €66,000 per year is provided annually in the Latvian State Chancellery budget, what is included in the State Budget for 2025.</t>
  </si>
  <si>
    <t>Pabeigts. Inovācijas laboratorijas turpmākai darbībai ik gadu ir paredzēti 66 000 eiro gadā, kas ir iekļauts Valsts budžeta bāzē un likumā "Par valsts budžetu 2025.gadam".
Ņemot vērā pieejamo finansējuma un papildus finansējuma nepieciešamību,  	Inovāciju laboratorija 2024.gadā sagatavoja un iesniedza pieteikumu prioritārajiem pasākumiem 2025.gadam.
Saskaņā ar 18.06. MK sēdē nolemto, jauni prioritārie pasākumi (PP) 2025.gadam tika akceptēti tikai ar valsts drošību saistītos pasākumos, savukārt, pārējo pasākumu finansējums bija  jāizvērtē un pēc iespējām jāpārdala no iekšējiem resursiem.
Ar 3. Atveseļošanas fonda grozījumiem šo rādītāju plānots dzēst no CID.</t>
  </si>
  <si>
    <t>Finished. For the operation of the Latvian State Chancellery Innovation Laboratory, €66,000 per year is provided annually in the Latvian State Chancellery budget, what is included in the State Budget for 2025. In 2024, the Innovation Laboratory prepared and submitted an application for more funding in 2025 as a priority event. However, according to the decision made in the 18.06.2024 cabinet meeting, new priority events (PE) for 2025 were only approved for events related to state security, while the funding regarding other events had to be evaluated and, where possible, reallocated from internal resources.
With the 3rd amendments of the Recovery Fund, it is planned to delete this indicator from the CID.</t>
  </si>
  <si>
    <t>Pabeigts. Inovācijas laboratorijas turpmākai darbībai ik gadu ir paredzēti 66 000 eiro gadā, kas ir iekļauts Valsts budžeta bāzē. Inovāciju laboratorija katru gadu sagatavo un iesniedz pieteikumu prioritārajiem pasākumiem finansējuma palielināšanai.
Ar 3. Atveseļošanas fonda grozījumiem šo rādītāju plānots dzēst no CID.</t>
  </si>
  <si>
    <t>The Ministry of Justice does not have information available on the distribution of funding among other EU fund programs. 
The achievable indicator in the project "Justice Academy" project is 10 developed and implemented training programs. If the programs include any learning topics offered by other institutions, they may be included in the program implementation activities for efficiency and quality purposes. For this purpose, the participation of the target audience of the "Judicial Academy" project in ERA projects was chosen. The project financed cost items that are not covered within the framework of the ERA project. Participation in activities of other projects that correspond to the themes of the "Judicial Academy" project programs is not submitted to the European Commission in the overall indicators as trained persons in the "Justice Academy" project.
 ERA "Baltic Network of EU Law Experts Project" will pay for the travel costs  - accommodation, catering. 
In order to allow more judges and prosecutors from Latvia to participate in these trainings, simultaneous translation from English to Latvian has been provided by the funds of the "Judicial Academy" project, as the training topics are in line with the programs developed by the "Judicial Academy" project and such cooperation with other institutions is a more effective solution for implementing the programs. The total amount spent on translation from the "Judicial Academy" project is 7096,45 EUR. 
According to Latvian regulatory framework, participants who go on foreign training must also have their daily allowance and insurance costs covered. Since these trainings are included in the "Judicial Academy" project's activity plan for program implementation, the daily allowance and insurance costs for participants in the event of a business trip are also covered from the "Justice Academy" project funds. Total amount spent on daily allowance and insurance from the project is 52,50 EUR. Additional within the city travel costs (fuel, parking at the airport) were not covered by the organizers and were paid by "Judicial Academy" project totaling the following amount 37,3€.
ERA "Digitalisation and AI project"
The participation fee for each seminar is €135, which represents the participant's own contribution.Participants receive a fixed contribution towards their travel expenses and are asked to book their travel. The amount of the contribution is determined by the EU unit cost calculation guidelines, and will not take account of the participant’s actual travel expenses. Travel costs from outside the country where the event takes place: participants can calculate the contribution to which they will be entitled on the European Commission website (https://era-comm.eu/go/calculator). For Latvia the reimbursed travel costs were  276€ and for the accommodation 214€. 
International participants who travel more than 50 km one-way will receive a fixed contribution for accommodation, covering up to two nights. National participants receive only one-night accommodation.
All these travel and accommodation payments are reimbursed directly to the participants. These are fixed amounts, and the actual costs incurred by the participants are not considered.
 Since these trainings are included in the "Judicial Academy" project's activity plan, the daily allowance and insurance costs for participants in the event of a business trip are also covered from the project funds. Travel costs outside the country where the event takes place: participants can calculate the contribution to which they will be entitled on the European Commission. These are fixed amounts and the actual costs of the participants are not taken into account. The Project therefore covered the difference between these actual travel costs, as well as insurance and daily allowances. Total amount spent on additional travel costs, daily allowance and insurance from the "Judicial Academy" project is 600.88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</si>
</sst>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8" x14ac:knownFonts="1">
    <font>
      <sz val="10"/>
      <color rgb="FF000000"/>
      <name val="Arial"/>
      <family val="2"/>
      <charset val="186"/>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scheme val="minor"/>
    </font>
    <font>
      <sz val="12"/>
      <color theme="1"/>
      <name val="Times New Roman"/>
      <family val="1"/>
      <charset val="186"/>
    </font>
    <font>
      <sz val="11"/>
      <color theme="1"/>
      <name val="Times New Roman"/>
      <family val="1"/>
      <charset val="186"/>
    </font>
    <font>
      <b/>
      <sz val="18"/>
      <color theme="1"/>
      <name val="Times New Roman"/>
      <family val="1"/>
      <charset val="186"/>
    </font>
    <font>
      <sz val="18"/>
      <color theme="1"/>
      <name val="Times New Roman"/>
      <family val="1"/>
      <charset val="186"/>
    </font>
    <font>
      <b/>
      <sz val="12"/>
      <color theme="1"/>
      <name val="Times New Roman"/>
      <family val="1"/>
      <charset val="186"/>
    </font>
    <font>
      <b/>
      <u/>
      <sz val="16"/>
      <color theme="1"/>
      <name val="Times New Roman"/>
      <family val="1"/>
      <charset val="186"/>
    </font>
    <font>
      <b/>
      <sz val="16"/>
      <color theme="1"/>
      <name val="Times New Roman"/>
      <family val="1"/>
      <charset val="186"/>
    </font>
    <font>
      <b/>
      <u/>
      <sz val="16"/>
      <name val="Times New Roman"/>
      <family val="1"/>
      <charset val="186"/>
    </font>
    <font>
      <b/>
      <sz val="16"/>
      <color rgb="FFFF0000"/>
      <name val="Times New Roman"/>
      <family val="1"/>
      <charset val="186"/>
    </font>
    <font>
      <b/>
      <u/>
      <sz val="16"/>
      <color rgb="FFFF0000"/>
      <name val="Times New Roman"/>
      <family val="1"/>
      <charset val="186"/>
    </font>
    <font>
      <b/>
      <sz val="14"/>
      <color theme="1"/>
      <name val="Times New Roman"/>
      <family val="1"/>
      <charset val="186"/>
    </font>
    <font>
      <b/>
      <sz val="14"/>
      <name val="Times New Roman"/>
      <family val="1"/>
      <charset val="186"/>
    </font>
    <font>
      <b/>
      <sz val="14"/>
      <color rgb="FFFF0000"/>
      <name val="Times New Roman"/>
      <family val="1"/>
      <charset val="186"/>
    </font>
    <font>
      <b/>
      <sz val="10"/>
      <color theme="1"/>
      <name val="Times New Roman"/>
      <family val="1"/>
      <charset val="186"/>
    </font>
    <font>
      <b/>
      <sz val="10"/>
      <name val="Times New Roman"/>
      <family val="1"/>
      <charset val="186"/>
    </font>
    <font>
      <sz val="11"/>
      <color rgb="FF006100"/>
      <name val="Aptos Narrow"/>
      <family val="2"/>
      <scheme val="minor"/>
    </font>
    <font>
      <sz val="10"/>
      <name val="Times New Roman"/>
      <family val="1"/>
      <charset val="186"/>
    </font>
    <font>
      <sz val="10"/>
      <color rgb="FFFF0000"/>
      <name val="Times New Roman"/>
      <family val="1"/>
      <charset val="186"/>
    </font>
    <font>
      <sz val="10"/>
      <color theme="1"/>
      <name val="Times New Roman"/>
      <family val="1"/>
      <charset val="186"/>
    </font>
    <font>
      <sz val="10"/>
      <color rgb="FF000000"/>
      <name val="Arial"/>
      <family val="2"/>
      <charset val="186"/>
    </font>
    <font>
      <sz val="10"/>
      <color rgb="FF000000"/>
      <name val="Times New Roman"/>
      <family val="1"/>
      <charset val="186"/>
    </font>
    <font>
      <sz val="11"/>
      <color rgb="FF000000"/>
      <name val="Calibri"/>
      <family val="2"/>
      <charset val="186"/>
    </font>
    <font>
      <sz val="12"/>
      <name val="Times New Roman"/>
      <family val="1"/>
      <charset val="186"/>
    </font>
    <font>
      <sz val="11"/>
      <name val="Times New Roman"/>
      <family val="1"/>
      <charset val="186"/>
    </font>
    <font>
      <sz val="12"/>
      <color rgb="FF000000"/>
      <name val="Arial"/>
      <family val="2"/>
      <charset val="186"/>
    </font>
    <font>
      <u/>
      <sz val="11"/>
      <color theme="10"/>
      <name val="Aptos Narrow"/>
      <family val="2"/>
      <charset val="186"/>
      <scheme val="minor"/>
    </font>
    <font>
      <u/>
      <sz val="11"/>
      <color theme="10"/>
      <name val="Times New Roman"/>
      <family val="1"/>
      <charset val="186"/>
    </font>
    <font>
      <b/>
      <sz val="16"/>
      <name val="Times New Roman"/>
      <family val="1"/>
      <charset val="186"/>
    </font>
    <font>
      <sz val="8"/>
      <color rgb="FF4A4A4A"/>
      <name val="Arial"/>
      <family val="2"/>
      <charset val="186"/>
    </font>
    <font>
      <sz val="18"/>
      <color rgb="FF000000"/>
      <name val="Tahoma"/>
      <family val="2"/>
      <charset val="186"/>
    </font>
    <font>
      <sz val="8"/>
      <color rgb="FF000000"/>
      <name val="Arial"/>
      <family val="2"/>
      <charset val="186"/>
    </font>
    <font>
      <sz val="9"/>
      <color theme="1"/>
      <name val="Times New Roman"/>
      <family val="1"/>
      <charset val="186"/>
    </font>
    <font>
      <sz val="14"/>
      <name val="Times New Roman"/>
      <family val="1"/>
      <charset val="186"/>
    </font>
    <font>
      <sz val="16"/>
      <color theme="1"/>
      <name val="Times New Roman"/>
      <family val="1"/>
      <charset val="186"/>
    </font>
    <font>
      <sz val="11"/>
      <color rgb="FFFF0000"/>
      <name val="Times New Roman"/>
      <family val="1"/>
      <charset val="186"/>
    </font>
    <font>
      <sz val="10"/>
      <color rgb="FFFF0000"/>
      <name val="Arial"/>
      <family val="2"/>
      <charset val="186"/>
    </font>
    <font>
      <strike/>
      <sz val="10"/>
      <color rgb="FFFF0000"/>
      <name val="Times New Roman"/>
      <family val="1"/>
    </font>
    <font>
      <sz val="10"/>
      <color rgb="FF000000"/>
      <name val="Aptos Narrow"/>
      <scheme val="minor"/>
    </font>
    <font>
      <i/>
      <sz val="10"/>
      <color rgb="FFFF0000"/>
      <name val="Times New Roman"/>
      <family val="1"/>
      <charset val="186"/>
    </font>
  </fonts>
  <fills count="24">
    <fill>
      <patternFill patternType="none"/>
    </fill>
    <fill>
      <patternFill patternType="gray125"/>
    </fill>
    <fill>
      <patternFill patternType="solid">
        <fgColor rgb="FFC6EFCE"/>
      </patternFill>
    </fill>
    <fill>
      <patternFill patternType="solid">
        <fgColor theme="9" tint="0.79998168889431442"/>
        <bgColor indexed="65"/>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rgb="FFFFFF00"/>
      </patternFill>
    </fill>
    <fill>
      <patternFill patternType="solid">
        <fgColor theme="9" tint="0.79998168889431442"/>
        <bgColor rgb="FFC6EFCE"/>
      </patternFill>
    </fill>
    <fill>
      <patternFill patternType="solid">
        <fgColor theme="7" tint="0.79998168889431442"/>
        <bgColor rgb="FF000000"/>
      </patternFill>
    </fill>
    <fill>
      <patternFill patternType="solid">
        <fgColor rgb="FFFFE699"/>
        <bgColor rgb="FF000000"/>
      </patternFill>
    </fill>
    <fill>
      <patternFill patternType="solid">
        <fgColor rgb="FFFFC000"/>
        <bgColor rgb="FF000000"/>
      </patternFill>
    </fill>
    <fill>
      <patternFill patternType="solid">
        <fgColor theme="7" tint="0.59999389629810485"/>
        <bgColor rgb="FF000000"/>
      </patternFill>
    </fill>
    <fill>
      <patternFill patternType="solid">
        <fgColor theme="3" tint="0.749992370372631"/>
        <bgColor indexed="64"/>
      </patternFill>
    </fill>
    <fill>
      <patternFill patternType="solid">
        <fgColor theme="3" tint="0.749992370372631"/>
        <bgColor rgb="FF000000"/>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3" tint="0.89999084444715716"/>
        <bgColor rgb="FF000000"/>
      </patternFill>
    </fill>
    <fill>
      <patternFill patternType="solid">
        <f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C2C2C2"/>
      </right>
      <top/>
      <bottom style="thin">
        <color rgb="FFC2C2C2"/>
      </bottom>
      <diagonal/>
    </border>
    <border>
      <left/>
      <right style="thin">
        <color rgb="FFC0C0C0"/>
      </right>
      <top/>
      <bottom style="thin">
        <color rgb="FFC0C0C0"/>
      </bottom>
      <diagonal/>
    </border>
    <border>
      <left style="thin">
        <color indexed="64"/>
      </left>
      <right style="thin">
        <color indexed="64"/>
      </right>
      <top/>
      <bottom/>
      <diagonal/>
    </border>
    <border>
      <left/>
      <right/>
      <top style="thin">
        <color indexed="64"/>
      </top>
      <bottom/>
      <diagonal/>
    </border>
  </borders>
  <cellStyleXfs count="23">
    <xf numFmtId="0" fontId="0" fillId="0" borderId="0"/>
    <xf numFmtId="0" fontId="8" fillId="0" borderId="0"/>
    <xf numFmtId="0" fontId="24" fillId="2" borderId="0" applyNumberFormat="0" applyBorder="0" applyAlignment="0" applyProtection="0"/>
    <xf numFmtId="0" fontId="7" fillId="0" borderId="0"/>
    <xf numFmtId="0" fontId="30" fillId="0" borderId="0"/>
    <xf numFmtId="0" fontId="28" fillId="0" borderId="0"/>
    <xf numFmtId="0" fontId="34" fillId="0" borderId="0" applyNumberFormat="0" applyFill="0" applyBorder="0" applyAlignment="0" applyProtection="0"/>
    <xf numFmtId="0" fontId="6" fillId="0" borderId="0"/>
    <xf numFmtId="0" fontId="28" fillId="0" borderId="0"/>
    <xf numFmtId="0" fontId="5" fillId="0" borderId="0"/>
    <xf numFmtId="0" fontId="30" fillId="0" borderId="0"/>
    <xf numFmtId="0" fontId="4" fillId="0" borderId="0"/>
    <xf numFmtId="0" fontId="4"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cellStyleXfs>
  <cellXfs count="249">
    <xf numFmtId="0" fontId="0" fillId="0" borderId="0" xfId="0"/>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horizontal="left" vertical="center" wrapText="1"/>
    </xf>
    <xf numFmtId="0" fontId="10" fillId="0" borderId="0" xfId="1" applyFont="1"/>
    <xf numFmtId="0" fontId="10" fillId="0" borderId="0" xfId="1" applyFont="1" applyAlignment="1">
      <alignment horizontal="right" vertical="center" wrapText="1"/>
    </xf>
    <xf numFmtId="0" fontId="19" fillId="5" borderId="1" xfId="1" applyFont="1" applyFill="1" applyBorder="1" applyAlignment="1">
      <alignment horizontal="center" vertical="center" wrapText="1"/>
    </xf>
    <xf numFmtId="0" fontId="19" fillId="6" borderId="1" xfId="1" applyFont="1" applyFill="1" applyBorder="1" applyAlignment="1">
      <alignment horizontal="center" vertical="center" wrapText="1"/>
    </xf>
    <xf numFmtId="0" fontId="20" fillId="6" borderId="1" xfId="1" applyFont="1" applyFill="1" applyBorder="1" applyAlignment="1">
      <alignment horizontal="center" vertical="center" wrapText="1"/>
    </xf>
    <xf numFmtId="0" fontId="19" fillId="7" borderId="1" xfId="1" applyFont="1" applyFill="1" applyBorder="1" applyAlignment="1">
      <alignment horizontal="center" vertical="center" wrapText="1"/>
    </xf>
    <xf numFmtId="0" fontId="20" fillId="7" borderId="1" xfId="1" applyFont="1" applyFill="1" applyBorder="1" applyAlignment="1">
      <alignment horizontal="center" vertical="center" wrapText="1"/>
    </xf>
    <xf numFmtId="0" fontId="19" fillId="8" borderId="1" xfId="1" applyFont="1" applyFill="1" applyBorder="1" applyAlignment="1">
      <alignment horizontal="center" vertical="center" wrapText="1"/>
    </xf>
    <xf numFmtId="0" fontId="20" fillId="8" borderId="1" xfId="1" applyFont="1" applyFill="1" applyBorder="1" applyAlignment="1">
      <alignment horizontal="center" vertical="center" wrapText="1"/>
    </xf>
    <xf numFmtId="0" fontId="21" fillId="9" borderId="1" xfId="1" applyFont="1" applyFill="1" applyBorder="1" applyAlignment="1">
      <alignment horizontal="center" vertical="center" wrapText="1"/>
    </xf>
    <xf numFmtId="0" fontId="22" fillId="4" borderId="1" xfId="1" applyFont="1" applyFill="1" applyBorder="1" applyAlignment="1">
      <alignment horizontal="center" vertical="center"/>
    </xf>
    <xf numFmtId="0" fontId="22" fillId="4" borderId="1" xfId="1" applyFont="1" applyFill="1" applyBorder="1" applyAlignment="1">
      <alignment horizontal="center" vertical="center" wrapText="1"/>
    </xf>
    <xf numFmtId="0" fontId="22" fillId="5" borderId="1" xfId="1" applyFont="1" applyFill="1" applyBorder="1" applyAlignment="1">
      <alignment horizontal="center" vertical="center" wrapText="1"/>
    </xf>
    <xf numFmtId="0" fontId="22" fillId="6" borderId="1" xfId="1" applyFont="1" applyFill="1" applyBorder="1" applyAlignment="1">
      <alignment horizontal="center" vertical="center" wrapText="1"/>
    </xf>
    <xf numFmtId="0" fontId="23" fillId="6" borderId="1" xfId="1" applyFont="1" applyFill="1" applyBorder="1" applyAlignment="1">
      <alignment horizontal="center" vertical="center" wrapText="1"/>
    </xf>
    <xf numFmtId="0" fontId="22" fillId="7" borderId="1" xfId="1" applyFont="1" applyFill="1" applyBorder="1" applyAlignment="1">
      <alignment horizontal="center" vertical="center" wrapText="1"/>
    </xf>
    <xf numFmtId="0" fontId="23" fillId="7" borderId="1" xfId="1" applyFont="1" applyFill="1" applyBorder="1" applyAlignment="1">
      <alignment horizontal="center" vertical="center" wrapText="1"/>
    </xf>
    <xf numFmtId="0" fontId="22" fillId="8" borderId="1" xfId="1" applyFont="1" applyFill="1" applyBorder="1" applyAlignment="1">
      <alignment horizontal="center" vertical="center" wrapText="1"/>
    </xf>
    <xf numFmtId="0" fontId="23" fillId="8" borderId="1" xfId="1" applyFont="1" applyFill="1" applyBorder="1" applyAlignment="1">
      <alignment horizontal="center" vertical="center" wrapText="1"/>
    </xf>
    <xf numFmtId="0" fontId="23" fillId="9" borderId="1" xfId="1" applyFont="1" applyFill="1" applyBorder="1" applyAlignment="1">
      <alignment horizontal="center" vertical="center" wrapText="1"/>
    </xf>
    <xf numFmtId="0" fontId="22" fillId="10" borderId="1" xfId="1" applyFont="1" applyFill="1" applyBorder="1" applyAlignment="1">
      <alignment horizontal="left" vertical="center" wrapText="1"/>
    </xf>
    <xf numFmtId="0" fontId="25" fillId="0" borderId="1" xfId="2" applyFont="1" applyFill="1" applyBorder="1" applyAlignment="1">
      <alignment horizontal="left" vertical="center" wrapText="1"/>
    </xf>
    <xf numFmtId="0" fontId="22" fillId="10" borderId="1" xfId="1" applyFont="1" applyFill="1" applyBorder="1" applyAlignment="1">
      <alignment horizontal="left" vertical="top" wrapText="1"/>
    </xf>
    <xf numFmtId="0" fontId="22" fillId="5" borderId="1" xfId="1" applyFont="1" applyFill="1" applyBorder="1" applyAlignment="1">
      <alignment horizontal="left" vertical="center" wrapText="1"/>
    </xf>
    <xf numFmtId="0" fontId="22" fillId="6" borderId="1" xfId="1" applyFont="1" applyFill="1" applyBorder="1" applyAlignment="1">
      <alignment horizontal="left" vertical="center" wrapText="1"/>
    </xf>
    <xf numFmtId="0" fontId="23" fillId="6" borderId="1" xfId="1" applyFont="1" applyFill="1" applyBorder="1" applyAlignment="1">
      <alignment horizontal="left" vertical="center" wrapText="1"/>
    </xf>
    <xf numFmtId="0" fontId="25" fillId="7" borderId="1" xfId="1" applyFont="1" applyFill="1" applyBorder="1" applyAlignment="1">
      <alignment vertical="top" wrapText="1"/>
    </xf>
    <xf numFmtId="3" fontId="25" fillId="7" borderId="1" xfId="1" applyNumberFormat="1" applyFont="1" applyFill="1" applyBorder="1" applyAlignment="1">
      <alignment horizontal="left" vertical="top" wrapText="1"/>
    </xf>
    <xf numFmtId="0" fontId="25" fillId="7" borderId="1" xfId="1" applyFont="1" applyFill="1" applyBorder="1" applyAlignment="1">
      <alignment horizontal="left" vertical="top" wrapText="1"/>
    </xf>
    <xf numFmtId="0" fontId="26" fillId="8" borderId="1" xfId="1" applyFont="1" applyFill="1" applyBorder="1" applyAlignment="1">
      <alignment horizontal="left" vertical="top" wrapText="1"/>
    </xf>
    <xf numFmtId="3" fontId="26" fillId="8" borderId="1" xfId="1" applyNumberFormat="1" applyFont="1" applyFill="1" applyBorder="1" applyAlignment="1">
      <alignment horizontal="left" vertical="top" wrapText="1"/>
    </xf>
    <xf numFmtId="0" fontId="26" fillId="9" borderId="1" xfId="1" applyFont="1" applyFill="1" applyBorder="1" applyAlignment="1">
      <alignment horizontal="left" vertical="top" wrapText="1"/>
    </xf>
    <xf numFmtId="0" fontId="10" fillId="0" borderId="0" xfId="1" applyFont="1" applyAlignment="1">
      <alignment wrapText="1"/>
    </xf>
    <xf numFmtId="0" fontId="27" fillId="8" borderId="1" xfId="1" applyFont="1" applyFill="1" applyBorder="1" applyAlignment="1">
      <alignment horizontal="left" vertical="top" wrapText="1"/>
    </xf>
    <xf numFmtId="0" fontId="25" fillId="8" borderId="1" xfId="1" applyFont="1" applyFill="1" applyBorder="1" applyAlignment="1">
      <alignment horizontal="left" vertical="top" wrapText="1"/>
    </xf>
    <xf numFmtId="0" fontId="25" fillId="9" borderId="1" xfId="1" applyFont="1" applyFill="1" applyBorder="1" applyAlignment="1">
      <alignment horizontal="left" vertical="top" wrapText="1"/>
    </xf>
    <xf numFmtId="0" fontId="23" fillId="0" borderId="1" xfId="2" applyFont="1" applyFill="1" applyBorder="1" applyAlignment="1">
      <alignment horizontal="left" vertical="center" wrapText="1"/>
    </xf>
    <xf numFmtId="3" fontId="25" fillId="3" borderId="1" xfId="2" applyNumberFormat="1" applyFont="1" applyFill="1" applyBorder="1" applyAlignment="1">
      <alignment horizontal="left" vertical="center" wrapText="1"/>
    </xf>
    <xf numFmtId="0" fontId="25" fillId="3" borderId="1" xfId="2" applyFont="1" applyFill="1" applyBorder="1" applyAlignment="1">
      <alignment horizontal="left" vertical="center" wrapText="1"/>
    </xf>
    <xf numFmtId="3" fontId="25" fillId="6" borderId="1" xfId="2" applyNumberFormat="1" applyFont="1" applyFill="1" applyBorder="1" applyAlignment="1">
      <alignment horizontal="left" vertical="center" wrapText="1"/>
    </xf>
    <xf numFmtId="3" fontId="25" fillId="7" borderId="1" xfId="2" applyNumberFormat="1" applyFont="1" applyFill="1" applyBorder="1" applyAlignment="1">
      <alignment vertical="top" wrapText="1"/>
    </xf>
    <xf numFmtId="3" fontId="25" fillId="7" borderId="1" xfId="2" applyNumberFormat="1" applyFont="1" applyFill="1" applyBorder="1" applyAlignment="1">
      <alignment horizontal="left" vertical="top" wrapText="1"/>
    </xf>
    <xf numFmtId="3" fontId="25" fillId="8" borderId="1" xfId="2" applyNumberFormat="1" applyFont="1" applyFill="1" applyBorder="1" applyAlignment="1">
      <alignment horizontal="left" vertical="top" wrapText="1"/>
    </xf>
    <xf numFmtId="3" fontId="25" fillId="9" borderId="1" xfId="2" applyNumberFormat="1" applyFont="1" applyFill="1" applyBorder="1" applyAlignment="1">
      <alignment horizontal="left" vertical="top" wrapText="1"/>
    </xf>
    <xf numFmtId="0" fontId="27" fillId="0" borderId="1" xfId="2" applyFont="1" applyFill="1" applyBorder="1" applyAlignment="1">
      <alignment horizontal="left" vertical="center" wrapText="1"/>
    </xf>
    <xf numFmtId="0" fontId="22" fillId="0" borderId="1" xfId="2" applyFont="1" applyFill="1" applyBorder="1" applyAlignment="1">
      <alignment horizontal="left" vertical="top" wrapText="1"/>
    </xf>
    <xf numFmtId="3" fontId="26" fillId="8" borderId="1" xfId="2" applyNumberFormat="1" applyFont="1" applyFill="1" applyBorder="1" applyAlignment="1">
      <alignment horizontal="left" vertical="top" wrapText="1"/>
    </xf>
    <xf numFmtId="3" fontId="26" fillId="9" borderId="1" xfId="2" applyNumberFormat="1" applyFont="1" applyFill="1" applyBorder="1" applyAlignment="1">
      <alignment horizontal="left" vertical="top" wrapText="1"/>
    </xf>
    <xf numFmtId="0" fontId="22" fillId="0" borderId="1" xfId="2" applyFont="1" applyFill="1" applyBorder="1" applyAlignment="1">
      <alignment horizontal="left" vertical="center" wrapText="1"/>
    </xf>
    <xf numFmtId="3" fontId="25" fillId="5" borderId="1" xfId="2" applyNumberFormat="1" applyFont="1" applyFill="1" applyBorder="1" applyAlignment="1">
      <alignment horizontal="left" vertical="center" wrapText="1"/>
    </xf>
    <xf numFmtId="0" fontId="25" fillId="5" borderId="1" xfId="2" applyFont="1" applyFill="1" applyBorder="1" applyAlignment="1">
      <alignment horizontal="left" vertical="center" wrapText="1"/>
    </xf>
    <xf numFmtId="0" fontId="23" fillId="0" borderId="1" xfId="2" applyFont="1" applyFill="1" applyBorder="1" applyAlignment="1">
      <alignment horizontal="left" vertical="top" wrapText="1"/>
    </xf>
    <xf numFmtId="3" fontId="25" fillId="7" borderId="1" xfId="2" applyNumberFormat="1" applyFont="1" applyFill="1" applyBorder="1" applyAlignment="1">
      <alignment vertical="center" wrapText="1"/>
    </xf>
    <xf numFmtId="3" fontId="25" fillId="7" borderId="1" xfId="2" applyNumberFormat="1" applyFont="1" applyFill="1" applyBorder="1" applyAlignment="1">
      <alignment horizontal="left" vertical="center" wrapText="1"/>
    </xf>
    <xf numFmtId="0" fontId="26" fillId="9" borderId="1" xfId="0" applyFont="1" applyFill="1" applyBorder="1" applyAlignment="1">
      <alignment horizontal="left" vertical="top" wrapText="1"/>
    </xf>
    <xf numFmtId="3" fontId="25" fillId="7" borderId="2" xfId="2" applyNumberFormat="1" applyFont="1" applyFill="1" applyBorder="1" applyAlignment="1">
      <alignment vertical="center" wrapText="1"/>
    </xf>
    <xf numFmtId="3" fontId="25" fillId="7" borderId="1" xfId="2" applyNumberFormat="1" applyFont="1" applyFill="1" applyBorder="1" applyAlignment="1">
      <alignment horizontal="center" vertical="center" wrapText="1"/>
    </xf>
    <xf numFmtId="3" fontId="25" fillId="8" borderId="2" xfId="2" applyNumberFormat="1" applyFont="1" applyFill="1" applyBorder="1" applyAlignment="1">
      <alignment horizontal="left" vertical="top" wrapText="1"/>
    </xf>
    <xf numFmtId="3" fontId="25" fillId="11" borderId="1" xfId="1" applyNumberFormat="1" applyFont="1" applyFill="1" applyBorder="1" applyAlignment="1">
      <alignment horizontal="left" vertical="center" wrapText="1"/>
    </xf>
    <xf numFmtId="0" fontId="25" fillId="11" borderId="1" xfId="1" applyFont="1" applyFill="1" applyBorder="1" applyAlignment="1">
      <alignment horizontal="left" vertical="center" wrapText="1"/>
    </xf>
    <xf numFmtId="3" fontId="25" fillId="12" borderId="1" xfId="1" applyNumberFormat="1" applyFont="1" applyFill="1" applyBorder="1" applyAlignment="1">
      <alignment horizontal="left" vertical="center" wrapText="1"/>
    </xf>
    <xf numFmtId="0" fontId="25" fillId="12" borderId="1" xfId="1" applyFont="1" applyFill="1" applyBorder="1" applyAlignment="1">
      <alignment horizontal="left" vertical="center" wrapText="1"/>
    </xf>
    <xf numFmtId="3" fontId="25" fillId="5" borderId="1" xfId="1" applyNumberFormat="1" applyFont="1" applyFill="1" applyBorder="1" applyAlignment="1">
      <alignment horizontal="left" vertical="center" wrapText="1"/>
    </xf>
    <xf numFmtId="3" fontId="25" fillId="8" borderId="1" xfId="2" applyNumberFormat="1" applyFont="1" applyFill="1" applyBorder="1" applyAlignment="1">
      <alignment horizontal="center" vertical="top" wrapText="1"/>
    </xf>
    <xf numFmtId="3" fontId="25" fillId="8" borderId="1" xfId="2" applyNumberFormat="1" applyFont="1" applyFill="1" applyBorder="1" applyAlignment="1">
      <alignment vertical="top" wrapText="1"/>
    </xf>
    <xf numFmtId="3" fontId="26" fillId="8" borderId="2" xfId="2" applyNumberFormat="1" applyFont="1" applyFill="1" applyBorder="1" applyAlignment="1">
      <alignment horizontal="left" vertical="top" wrapText="1"/>
    </xf>
    <xf numFmtId="3" fontId="25" fillId="6" borderId="1" xfId="2" applyNumberFormat="1" applyFont="1" applyFill="1" applyBorder="1" applyAlignment="1">
      <alignment horizontal="left" vertical="top" wrapText="1"/>
    </xf>
    <xf numFmtId="0" fontId="26" fillId="15" borderId="1" xfId="0" applyFont="1" applyFill="1" applyBorder="1" applyAlignment="1">
      <alignment horizontal="left" vertical="top" wrapText="1"/>
    </xf>
    <xf numFmtId="0" fontId="25" fillId="15" borderId="1" xfId="0" applyFont="1" applyFill="1" applyBorder="1" applyAlignment="1">
      <alignment horizontal="left" vertical="top" wrapText="1"/>
    </xf>
    <xf numFmtId="0" fontId="10" fillId="9" borderId="1" xfId="1" applyFont="1" applyFill="1" applyBorder="1"/>
    <xf numFmtId="0" fontId="10" fillId="9" borderId="0" xfId="1" applyFont="1" applyFill="1"/>
    <xf numFmtId="0" fontId="31" fillId="0" borderId="0" xfId="4" applyFont="1" applyAlignment="1">
      <alignment horizontal="left" vertical="center"/>
    </xf>
    <xf numFmtId="0" fontId="31" fillId="0" borderId="0" xfId="4" applyFont="1" applyAlignment="1">
      <alignment horizontal="center" vertical="center"/>
    </xf>
    <xf numFmtId="0" fontId="33" fillId="0" borderId="0" xfId="5" applyFont="1"/>
    <xf numFmtId="0" fontId="33" fillId="0" borderId="0" xfId="5" applyFont="1" applyAlignment="1">
      <alignment horizontal="center" vertical="center"/>
    </xf>
    <xf numFmtId="0" fontId="34" fillId="0" borderId="0" xfId="6"/>
    <xf numFmtId="0" fontId="35" fillId="0" borderId="0" xfId="6" applyFont="1" applyAlignment="1">
      <alignment horizontal="left" vertical="center"/>
    </xf>
    <xf numFmtId="0" fontId="20" fillId="17" borderId="1" xfId="1" applyFont="1" applyFill="1" applyBorder="1" applyAlignment="1">
      <alignment horizontal="center" vertical="center" wrapText="1"/>
    </xf>
    <xf numFmtId="0" fontId="20" fillId="17" borderId="5" xfId="1" applyFont="1" applyFill="1" applyBorder="1" applyAlignment="1">
      <alignment horizontal="center" vertical="center" wrapText="1"/>
    </xf>
    <xf numFmtId="0" fontId="22" fillId="17" borderId="1" xfId="1" applyFont="1" applyFill="1" applyBorder="1" applyAlignment="1">
      <alignment horizontal="center" vertical="center" wrapText="1"/>
    </xf>
    <xf numFmtId="0" fontId="23" fillId="17" borderId="5" xfId="1" applyFont="1" applyFill="1" applyBorder="1" applyAlignment="1">
      <alignment horizontal="center" vertical="center" wrapText="1"/>
    </xf>
    <xf numFmtId="0" fontId="26" fillId="17" borderId="1" xfId="1" applyFont="1" applyFill="1" applyBorder="1" applyAlignment="1">
      <alignment horizontal="left" vertical="top" wrapText="1"/>
    </xf>
    <xf numFmtId="3" fontId="26" fillId="17" borderId="1" xfId="1" applyNumberFormat="1" applyFont="1" applyFill="1" applyBorder="1" applyAlignment="1">
      <alignment horizontal="left" vertical="top" wrapText="1"/>
    </xf>
    <xf numFmtId="0" fontId="26" fillId="17" borderId="5" xfId="1" applyFont="1" applyFill="1" applyBorder="1" applyAlignment="1">
      <alignment horizontal="left" vertical="top" wrapText="1"/>
    </xf>
    <xf numFmtId="0" fontId="27" fillId="17" borderId="1" xfId="1" applyFont="1" applyFill="1" applyBorder="1" applyAlignment="1">
      <alignment horizontal="left" vertical="top" wrapText="1"/>
    </xf>
    <xf numFmtId="0" fontId="25" fillId="17" borderId="5" xfId="1" applyFont="1" applyFill="1" applyBorder="1" applyAlignment="1">
      <alignment horizontal="left" vertical="top" wrapText="1"/>
    </xf>
    <xf numFmtId="3" fontId="25" fillId="17" borderId="1" xfId="2" applyNumberFormat="1" applyFont="1" applyFill="1" applyBorder="1" applyAlignment="1">
      <alignment horizontal="left" vertical="top" wrapText="1"/>
    </xf>
    <xf numFmtId="3" fontId="25" fillId="17" borderId="5" xfId="2" applyNumberFormat="1" applyFont="1" applyFill="1" applyBorder="1" applyAlignment="1">
      <alignment horizontal="left" vertical="top" wrapText="1"/>
    </xf>
    <xf numFmtId="3" fontId="26" fillId="17" borderId="1" xfId="2" applyNumberFormat="1" applyFont="1" applyFill="1" applyBorder="1" applyAlignment="1">
      <alignment horizontal="left" vertical="top" wrapText="1"/>
    </xf>
    <xf numFmtId="3" fontId="26" fillId="17" borderId="5" xfId="2" applyNumberFormat="1" applyFont="1" applyFill="1" applyBorder="1" applyAlignment="1">
      <alignment horizontal="left" vertical="top" wrapText="1"/>
    </xf>
    <xf numFmtId="0" fontId="26" fillId="17" borderId="5" xfId="0" applyFont="1" applyFill="1" applyBorder="1" applyAlignment="1">
      <alignment horizontal="left" vertical="top" wrapText="1"/>
    </xf>
    <xf numFmtId="3" fontId="25" fillId="17" borderId="2" xfId="2" applyNumberFormat="1" applyFont="1" applyFill="1" applyBorder="1" applyAlignment="1">
      <alignment horizontal="left" vertical="top" wrapText="1"/>
    </xf>
    <xf numFmtId="0" fontId="25" fillId="18" borderId="1" xfId="0" applyFont="1" applyFill="1" applyBorder="1" applyAlignment="1">
      <alignment horizontal="left" vertical="top" wrapText="1"/>
    </xf>
    <xf numFmtId="0" fontId="29" fillId="18" borderId="5" xfId="0" applyFont="1" applyFill="1" applyBorder="1" applyAlignment="1">
      <alignment horizontal="left" vertical="top" wrapText="1"/>
    </xf>
    <xf numFmtId="3" fontId="26" fillId="18" borderId="1" xfId="0" applyNumberFormat="1" applyFont="1" applyFill="1" applyBorder="1" applyAlignment="1">
      <alignment horizontal="left" vertical="top" wrapText="1"/>
    </xf>
    <xf numFmtId="3" fontId="26" fillId="17" borderId="2" xfId="2" applyNumberFormat="1" applyFont="1" applyFill="1" applyBorder="1" applyAlignment="1">
      <alignment horizontal="left" vertical="top" wrapText="1"/>
    </xf>
    <xf numFmtId="0" fontId="26" fillId="18" borderId="1" xfId="0" applyFont="1" applyFill="1" applyBorder="1" applyAlignment="1">
      <alignment horizontal="left" vertical="top" wrapText="1"/>
    </xf>
    <xf numFmtId="0" fontId="25" fillId="18" borderId="5" xfId="0" applyFont="1" applyFill="1" applyBorder="1" applyAlignment="1">
      <alignment horizontal="left" vertical="top" wrapText="1"/>
    </xf>
    <xf numFmtId="0" fontId="26" fillId="18" borderId="5" xfId="0" applyFont="1" applyFill="1" applyBorder="1" applyAlignment="1">
      <alignment horizontal="left" vertical="top" wrapText="1"/>
    </xf>
    <xf numFmtId="0" fontId="10" fillId="17" borderId="1" xfId="1" applyFont="1" applyFill="1" applyBorder="1"/>
    <xf numFmtId="0" fontId="10" fillId="17" borderId="5" xfId="1" applyFont="1" applyFill="1" applyBorder="1"/>
    <xf numFmtId="0" fontId="10" fillId="17" borderId="5" xfId="1" applyFont="1" applyFill="1" applyBorder="1" applyAlignment="1">
      <alignment horizontal="right" vertical="center" wrapText="1"/>
    </xf>
    <xf numFmtId="0" fontId="38" fillId="0" borderId="0" xfId="0" applyFont="1" applyAlignment="1">
      <alignment vertical="top"/>
    </xf>
    <xf numFmtId="0" fontId="39" fillId="0" borderId="0" xfId="0" applyFont="1"/>
    <xf numFmtId="0" fontId="37" fillId="19" borderId="6" xfId="0" applyFont="1" applyFill="1" applyBorder="1" applyAlignment="1">
      <alignment horizontal="center" vertical="top" wrapText="1"/>
    </xf>
    <xf numFmtId="0" fontId="0" fillId="0" borderId="0" xfId="0" applyAlignment="1">
      <alignment horizontal="center"/>
    </xf>
    <xf numFmtId="0" fontId="25" fillId="7" borderId="1" xfId="9" applyFont="1" applyFill="1" applyBorder="1" applyAlignment="1">
      <alignment horizontal="left" vertical="top" wrapText="1"/>
    </xf>
    <xf numFmtId="0" fontId="26" fillId="8" borderId="1" xfId="9" applyFont="1" applyFill="1" applyBorder="1" applyAlignment="1">
      <alignment horizontal="left" vertical="top" wrapText="1"/>
    </xf>
    <xf numFmtId="0" fontId="25" fillId="13" borderId="1" xfId="9" applyFont="1" applyFill="1" applyBorder="1" applyAlignment="1">
      <alignment vertical="top" wrapText="1"/>
    </xf>
    <xf numFmtId="3" fontId="25" fillId="13" borderId="1" xfId="9" applyNumberFormat="1" applyFont="1" applyFill="1" applyBorder="1" applyAlignment="1">
      <alignment horizontal="left" vertical="top" wrapText="1"/>
    </xf>
    <xf numFmtId="0" fontId="25" fillId="13" borderId="1" xfId="9" applyFont="1" applyFill="1" applyBorder="1" applyAlignment="1">
      <alignment horizontal="left" vertical="top" wrapText="1"/>
    </xf>
    <xf numFmtId="3" fontId="25" fillId="14" borderId="1" xfId="9" applyNumberFormat="1" applyFont="1" applyFill="1" applyBorder="1" applyAlignment="1">
      <alignment horizontal="left" vertical="top" wrapText="1"/>
    </xf>
    <xf numFmtId="0" fontId="29" fillId="14" borderId="1" xfId="9" applyFont="1" applyFill="1" applyBorder="1" applyAlignment="1">
      <alignment horizontal="left" vertical="top" wrapText="1"/>
    </xf>
    <xf numFmtId="0" fontId="26" fillId="16" borderId="1" xfId="9" applyFont="1" applyFill="1" applyBorder="1" applyAlignment="1">
      <alignment horizontal="left" vertical="top" wrapText="1"/>
    </xf>
    <xf numFmtId="0" fontId="25" fillId="16" borderId="1" xfId="9" applyFont="1" applyFill="1" applyBorder="1" applyAlignment="1">
      <alignment horizontal="left" vertical="top" wrapText="1"/>
    </xf>
    <xf numFmtId="0" fontId="32" fillId="0" borderId="0" xfId="9" applyFont="1"/>
    <xf numFmtId="0" fontId="32" fillId="0" borderId="0" xfId="9" applyFont="1" applyAlignment="1">
      <alignment horizontal="center"/>
    </xf>
    <xf numFmtId="0" fontId="5" fillId="0" borderId="0" xfId="9" applyAlignment="1">
      <alignment horizontal="left" vertical="center"/>
    </xf>
    <xf numFmtId="0" fontId="10" fillId="0" borderId="0" xfId="9" applyFont="1"/>
    <xf numFmtId="0" fontId="5" fillId="0" borderId="0" xfId="9"/>
    <xf numFmtId="0" fontId="5" fillId="0" borderId="0" xfId="9" applyAlignment="1">
      <alignment horizontal="left"/>
    </xf>
    <xf numFmtId="0" fontId="41" fillId="0" borderId="0" xfId="10" applyFont="1" applyAlignment="1">
      <alignment vertical="center"/>
    </xf>
    <xf numFmtId="0" fontId="32" fillId="0" borderId="0" xfId="1" applyFont="1" applyAlignment="1">
      <alignment horizontal="right" vertical="center" wrapText="1"/>
    </xf>
    <xf numFmtId="0" fontId="32" fillId="0" borderId="0" xfId="1" applyFont="1"/>
    <xf numFmtId="0" fontId="20" fillId="21" borderId="1" xfId="1" applyFont="1" applyFill="1" applyBorder="1" applyAlignment="1">
      <alignment horizontal="center" vertical="center" wrapText="1"/>
    </xf>
    <xf numFmtId="0" fontId="23" fillId="21" borderId="1" xfId="1" applyFont="1" applyFill="1" applyBorder="1" applyAlignment="1">
      <alignment horizontal="center" vertical="center" wrapText="1"/>
    </xf>
    <xf numFmtId="0" fontId="25" fillId="21" borderId="1" xfId="1" applyFont="1" applyFill="1" applyBorder="1" applyAlignment="1">
      <alignment horizontal="left" vertical="top" wrapText="1"/>
    </xf>
    <xf numFmtId="3" fontId="25" fillId="21" borderId="1" xfId="2" applyNumberFormat="1" applyFont="1" applyFill="1" applyBorder="1" applyAlignment="1">
      <alignment horizontal="left" vertical="top" wrapText="1"/>
    </xf>
    <xf numFmtId="0" fontId="25" fillId="21" borderId="1" xfId="0" applyFont="1" applyFill="1" applyBorder="1" applyAlignment="1">
      <alignment horizontal="left" vertical="top" wrapText="1"/>
    </xf>
    <xf numFmtId="0" fontId="25" fillId="22" borderId="1" xfId="0" applyFont="1" applyFill="1" applyBorder="1" applyAlignment="1">
      <alignment horizontal="left" vertical="top" wrapText="1"/>
    </xf>
    <xf numFmtId="0" fontId="32" fillId="21" borderId="1" xfId="1" applyFont="1" applyFill="1" applyBorder="1"/>
    <xf numFmtId="0" fontId="32" fillId="21" borderId="1" xfId="1" applyFont="1" applyFill="1" applyBorder="1" applyAlignment="1">
      <alignment horizontal="right" vertical="center" wrapText="1"/>
    </xf>
    <xf numFmtId="0" fontId="32" fillId="9" borderId="0" xfId="1" applyFont="1" applyFill="1"/>
    <xf numFmtId="0" fontId="43" fillId="9" borderId="1" xfId="1" applyFont="1" applyFill="1" applyBorder="1" applyAlignment="1">
      <alignment horizontal="left" vertical="center" wrapText="1"/>
    </xf>
    <xf numFmtId="0" fontId="43" fillId="9" borderId="1" xfId="1" applyFont="1" applyFill="1" applyBorder="1" applyAlignment="1">
      <alignment horizontal="left" wrapText="1"/>
    </xf>
    <xf numFmtId="3" fontId="26" fillId="9" borderId="1" xfId="2" applyNumberFormat="1" applyFont="1" applyFill="1" applyBorder="1" applyAlignment="1">
      <alignment horizontal="left" vertical="center" wrapText="1"/>
    </xf>
    <xf numFmtId="3" fontId="26" fillId="9" borderId="1" xfId="0" applyNumberFormat="1" applyFont="1" applyFill="1" applyBorder="1" applyAlignment="1">
      <alignment horizontal="left" vertical="top" wrapText="1"/>
    </xf>
    <xf numFmtId="3" fontId="43" fillId="9" borderId="1" xfId="1" applyNumberFormat="1" applyFont="1" applyFill="1" applyBorder="1" applyAlignment="1">
      <alignment horizontal="left" vertical="center" wrapText="1"/>
    </xf>
    <xf numFmtId="3" fontId="43" fillId="9" borderId="1" xfId="1" applyNumberFormat="1" applyFont="1" applyFill="1" applyBorder="1" applyAlignment="1">
      <alignment horizontal="right" vertical="center" wrapText="1"/>
    </xf>
    <xf numFmtId="0" fontId="10" fillId="0" borderId="0" xfId="15" applyFont="1"/>
    <xf numFmtId="0" fontId="13" fillId="20" borderId="1" xfId="15" applyFont="1" applyFill="1" applyBorder="1" applyAlignment="1">
      <alignment horizontal="center" vertical="center" wrapText="1"/>
    </xf>
    <xf numFmtId="0" fontId="40" fillId="20" borderId="1" xfId="15" applyFont="1" applyFill="1" applyBorder="1" applyAlignment="1">
      <alignment horizontal="center" vertical="center" wrapText="1"/>
    </xf>
    <xf numFmtId="0" fontId="9" fillId="0" borderId="1" xfId="15" applyFont="1" applyBorder="1" applyAlignment="1">
      <alignment horizontal="left" vertical="center" wrapText="1"/>
    </xf>
    <xf numFmtId="0" fontId="9" fillId="0" borderId="1" xfId="15" applyFont="1" applyBorder="1" applyAlignment="1">
      <alignment horizontal="center" vertical="center" wrapText="1"/>
    </xf>
    <xf numFmtId="2" fontId="9" fillId="0" borderId="1" xfId="15" applyNumberFormat="1" applyFont="1" applyBorder="1" applyAlignment="1">
      <alignment horizontal="center" vertical="center" wrapText="1"/>
    </xf>
    <xf numFmtId="2" fontId="13" fillId="0" borderId="1" xfId="15" applyNumberFormat="1" applyFont="1" applyBorder="1" applyAlignment="1">
      <alignment horizontal="center" vertical="center"/>
    </xf>
    <xf numFmtId="0" fontId="13" fillId="0" borderId="1" xfId="15" applyFont="1" applyBorder="1" applyAlignment="1">
      <alignment horizontal="center" vertical="center"/>
    </xf>
    <xf numFmtId="0" fontId="2" fillId="0" borderId="0" xfId="15"/>
    <xf numFmtId="0" fontId="10" fillId="0" borderId="9" xfId="15" applyFont="1" applyBorder="1" applyAlignment="1">
      <alignment vertical="top" wrapText="1"/>
    </xf>
    <xf numFmtId="2" fontId="10" fillId="0" borderId="9" xfId="15" applyNumberFormat="1" applyFont="1" applyBorder="1" applyAlignment="1">
      <alignment vertical="top" wrapText="1"/>
    </xf>
    <xf numFmtId="2" fontId="9" fillId="0" borderId="0" xfId="15" applyNumberFormat="1" applyFont="1" applyAlignment="1">
      <alignment horizontal="center" vertical="center" wrapText="1"/>
    </xf>
    <xf numFmtId="0" fontId="10" fillId="0" borderId="0" xfId="15" applyFont="1" applyAlignment="1">
      <alignment wrapText="1"/>
    </xf>
    <xf numFmtId="0" fontId="9" fillId="0" borderId="0" xfId="15" applyFont="1" applyAlignment="1">
      <alignment horizontal="left" vertical="center" wrapText="1"/>
    </xf>
    <xf numFmtId="0" fontId="42" fillId="0" borderId="0" xfId="15" applyFont="1"/>
    <xf numFmtId="0" fontId="32" fillId="0" borderId="0" xfId="15" applyFont="1"/>
    <xf numFmtId="0" fontId="0" fillId="10" borderId="0" xfId="0" applyFill="1"/>
    <xf numFmtId="0" fontId="43" fillId="15" borderId="1" xfId="1" applyFont="1" applyFill="1" applyBorder="1" applyAlignment="1">
      <alignment horizontal="left" vertical="center" wrapText="1"/>
    </xf>
    <xf numFmtId="3" fontId="43" fillId="15" borderId="1" xfId="1" applyNumberFormat="1" applyFont="1" applyFill="1" applyBorder="1" applyAlignment="1">
      <alignment horizontal="left" vertical="center" wrapText="1"/>
    </xf>
    <xf numFmtId="0" fontId="37" fillId="23" borderId="6" xfId="0" applyFont="1" applyFill="1" applyBorder="1" applyAlignment="1">
      <alignment horizontal="left" vertical="top" wrapText="1"/>
    </xf>
    <xf numFmtId="164" fontId="37" fillId="23" borderId="6" xfId="0" applyNumberFormat="1" applyFont="1" applyFill="1" applyBorder="1" applyAlignment="1">
      <alignment horizontal="left" vertical="top" wrapText="1"/>
    </xf>
    <xf numFmtId="3" fontId="37" fillId="23" borderId="7" xfId="0" applyNumberFormat="1" applyFont="1" applyFill="1" applyBorder="1" applyAlignment="1">
      <alignment horizontal="right" vertical="top"/>
    </xf>
    <xf numFmtId="3" fontId="26" fillId="15" borderId="1" xfId="0" applyNumberFormat="1" applyFont="1" applyFill="1" applyBorder="1" applyAlignment="1">
      <alignment horizontal="left" vertical="top" wrapText="1"/>
    </xf>
    <xf numFmtId="3" fontId="47" fillId="9" borderId="1" xfId="2" applyNumberFormat="1" applyFont="1" applyFill="1" applyBorder="1" applyAlignment="1">
      <alignment horizontal="left" vertical="top" wrapText="1"/>
    </xf>
    <xf numFmtId="3" fontId="26" fillId="9" borderId="3" xfId="2" applyNumberFormat="1" applyFont="1" applyFill="1" applyBorder="1" applyAlignment="1">
      <alignment horizontal="center" vertical="top" wrapText="1"/>
    </xf>
    <xf numFmtId="3" fontId="26" fillId="9" borderId="4" xfId="2" applyNumberFormat="1" applyFont="1" applyFill="1" applyBorder="1" applyAlignment="1">
      <alignment horizontal="center" vertical="top" wrapText="1"/>
    </xf>
    <xf numFmtId="0" fontId="10" fillId="0" borderId="0" xfId="1" applyFont="1" applyAlignment="1">
      <alignment horizontal="right" vertical="center" wrapText="1"/>
    </xf>
    <xf numFmtId="0" fontId="11" fillId="0" borderId="0" xfId="1" applyFont="1" applyAlignment="1">
      <alignment horizontal="center" vertical="center"/>
    </xf>
    <xf numFmtId="0" fontId="12" fillId="0" borderId="0" xfId="1" applyFont="1" applyAlignment="1">
      <alignment horizontal="center" vertical="center"/>
    </xf>
    <xf numFmtId="0" fontId="13" fillId="4" borderId="1" xfId="1" applyFont="1" applyFill="1" applyBorder="1" applyAlignment="1">
      <alignment horizontal="center" vertical="center" wrapText="1"/>
    </xf>
    <xf numFmtId="0" fontId="9" fillId="4" borderId="1" xfId="1" applyFont="1" applyFill="1" applyBorder="1" applyAlignment="1">
      <alignment horizontal="center" vertical="center"/>
    </xf>
    <xf numFmtId="0" fontId="14" fillId="5" borderId="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8" borderId="1" xfId="1" applyFont="1" applyFill="1" applyBorder="1" applyAlignment="1">
      <alignment horizontal="center" vertical="center" wrapText="1"/>
    </xf>
    <xf numFmtId="0" fontId="36" fillId="17" borderId="1" xfId="1" applyFont="1" applyFill="1" applyBorder="1" applyAlignment="1">
      <alignment horizontal="center" vertical="center" wrapText="1"/>
    </xf>
    <xf numFmtId="0" fontId="36" fillId="17" borderId="5" xfId="1" applyFont="1" applyFill="1" applyBorder="1" applyAlignment="1">
      <alignment horizontal="center" vertical="center" wrapText="1"/>
    </xf>
    <xf numFmtId="0" fontId="36" fillId="21" borderId="1" xfId="1" applyFont="1" applyFill="1" applyBorder="1" applyAlignment="1">
      <alignment horizontal="center" vertical="center" wrapText="1"/>
    </xf>
    <xf numFmtId="0" fontId="17" fillId="9" borderId="1" xfId="1" applyFont="1" applyFill="1" applyBorder="1" applyAlignment="1">
      <alignment horizontal="center" vertical="center" wrapText="1"/>
    </xf>
    <xf numFmtId="0" fontId="25" fillId="0" borderId="1" xfId="2" applyFont="1" applyFill="1" applyBorder="1" applyAlignment="1">
      <alignment horizontal="left" vertical="center" wrapText="1"/>
    </xf>
    <xf numFmtId="0" fontId="23" fillId="0" borderId="1" xfId="2" applyFont="1" applyFill="1" applyBorder="1" applyAlignment="1">
      <alignment horizontal="left" vertical="top" wrapText="1"/>
    </xf>
    <xf numFmtId="3" fontId="25" fillId="3" borderId="1" xfId="2" applyNumberFormat="1" applyFont="1" applyFill="1" applyBorder="1" applyAlignment="1">
      <alignment horizontal="left" vertical="center" wrapText="1"/>
    </xf>
    <xf numFmtId="0" fontId="25" fillId="5" borderId="1" xfId="2" applyFont="1" applyFill="1" applyBorder="1" applyAlignment="1">
      <alignment horizontal="left" vertical="center" wrapText="1"/>
    </xf>
    <xf numFmtId="3" fontId="25" fillId="6" borderId="1" xfId="2" applyNumberFormat="1" applyFont="1" applyFill="1" applyBorder="1" applyAlignment="1">
      <alignment horizontal="left" vertical="center" wrapText="1"/>
    </xf>
    <xf numFmtId="3" fontId="25" fillId="17" borderId="5" xfId="2" applyNumberFormat="1" applyFont="1" applyFill="1" applyBorder="1" applyAlignment="1">
      <alignment horizontal="left" vertical="top" wrapText="1"/>
    </xf>
    <xf numFmtId="3" fontId="25" fillId="7" borderId="1" xfId="2" applyNumberFormat="1" applyFont="1" applyFill="1" applyBorder="1" applyAlignment="1">
      <alignment horizontal="left" vertical="top" wrapText="1"/>
    </xf>
    <xf numFmtId="3" fontId="25" fillId="8" borderId="1" xfId="2" applyNumberFormat="1" applyFont="1" applyFill="1" applyBorder="1" applyAlignment="1">
      <alignment horizontal="left" vertical="top" wrapText="1"/>
    </xf>
    <xf numFmtId="3" fontId="25" fillId="17" borderId="1" xfId="2" applyNumberFormat="1" applyFont="1" applyFill="1" applyBorder="1" applyAlignment="1">
      <alignment horizontal="left" vertical="top" wrapText="1"/>
    </xf>
    <xf numFmtId="0" fontId="23" fillId="0" borderId="1" xfId="2" applyFont="1" applyFill="1" applyBorder="1" applyAlignment="1">
      <alignment horizontal="left" vertical="center" wrapText="1"/>
    </xf>
    <xf numFmtId="0" fontId="25" fillId="3" borderId="1" xfId="2" applyFont="1" applyFill="1" applyBorder="1" applyAlignment="1">
      <alignment horizontal="left" vertical="center" wrapText="1"/>
    </xf>
    <xf numFmtId="3" fontId="26" fillId="17" borderId="5" xfId="2" applyNumberFormat="1" applyFont="1" applyFill="1" applyBorder="1" applyAlignment="1">
      <alignment horizontal="left" vertical="top" wrapText="1"/>
    </xf>
    <xf numFmtId="3" fontId="25" fillId="5" borderId="1" xfId="2" applyNumberFormat="1" applyFont="1" applyFill="1" applyBorder="1" applyAlignment="1">
      <alignment horizontal="left" vertical="center" wrapText="1"/>
    </xf>
    <xf numFmtId="3" fontId="25" fillId="21" borderId="3" xfId="2" applyNumberFormat="1" applyFont="1" applyFill="1" applyBorder="1" applyAlignment="1">
      <alignment horizontal="center" vertical="top" wrapText="1"/>
    </xf>
    <xf numFmtId="3" fontId="25" fillId="21" borderId="4" xfId="2" applyNumberFormat="1" applyFont="1" applyFill="1" applyBorder="1" applyAlignment="1">
      <alignment horizontal="center" vertical="top" wrapText="1"/>
    </xf>
    <xf numFmtId="0" fontId="27" fillId="0" borderId="1" xfId="2" applyFont="1" applyFill="1" applyBorder="1" applyAlignment="1">
      <alignment horizontal="left" vertical="center" wrapText="1"/>
    </xf>
    <xf numFmtId="0" fontId="22" fillId="0" borderId="1" xfId="2" applyFont="1" applyFill="1" applyBorder="1" applyAlignment="1">
      <alignment horizontal="left" vertical="center" wrapText="1"/>
    </xf>
    <xf numFmtId="3" fontId="25" fillId="7" borderId="1" xfId="2" applyNumberFormat="1" applyFont="1" applyFill="1" applyBorder="1" applyAlignment="1">
      <alignment horizontal="left" vertical="center" wrapText="1"/>
    </xf>
    <xf numFmtId="3" fontId="26" fillId="8" borderId="1" xfId="2" applyNumberFormat="1" applyFont="1" applyFill="1" applyBorder="1" applyAlignment="1">
      <alignment horizontal="left" vertical="top" wrapText="1"/>
    </xf>
    <xf numFmtId="3" fontId="26" fillId="17" borderId="1" xfId="2" applyNumberFormat="1" applyFont="1" applyFill="1" applyBorder="1" applyAlignment="1">
      <alignment horizontal="left" vertical="top" wrapText="1"/>
    </xf>
    <xf numFmtId="0" fontId="22" fillId="0" borderId="1" xfId="2" applyFont="1" applyFill="1" applyBorder="1" applyAlignment="1">
      <alignment horizontal="left" vertical="top" wrapText="1"/>
    </xf>
    <xf numFmtId="3" fontId="25" fillId="11" borderId="1" xfId="1" applyNumberFormat="1" applyFont="1" applyFill="1" applyBorder="1" applyAlignment="1">
      <alignment horizontal="left" vertical="center" wrapText="1"/>
    </xf>
    <xf numFmtId="0" fontId="25" fillId="11" borderId="1" xfId="1" applyFont="1" applyFill="1" applyBorder="1" applyAlignment="1">
      <alignment horizontal="left" vertical="center" wrapText="1"/>
    </xf>
    <xf numFmtId="3" fontId="25" fillId="17" borderId="1" xfId="2" applyNumberFormat="1" applyFont="1" applyFill="1" applyBorder="1" applyAlignment="1">
      <alignment horizontal="left" vertical="center" wrapText="1"/>
    </xf>
    <xf numFmtId="0" fontId="27" fillId="17" borderId="0" xfId="0" applyFont="1" applyFill="1" applyAlignment="1">
      <alignment horizontal="left" vertical="top" wrapText="1"/>
    </xf>
    <xf numFmtId="0" fontId="25" fillId="7" borderId="0" xfId="9" applyFont="1" applyFill="1" applyAlignment="1">
      <alignment wrapText="1"/>
    </xf>
    <xf numFmtId="0" fontId="27" fillId="8" borderId="0" xfId="9" applyFont="1" applyFill="1" applyAlignment="1">
      <alignment horizontal="left" vertical="top" wrapText="1"/>
    </xf>
    <xf numFmtId="0" fontId="25" fillId="14" borderId="1" xfId="9" applyFont="1" applyFill="1" applyBorder="1" applyAlignment="1">
      <alignment horizontal="left" vertical="top" wrapText="1"/>
    </xf>
    <xf numFmtId="0" fontId="25" fillId="0" borderId="3" xfId="2" applyFont="1" applyFill="1" applyBorder="1" applyAlignment="1">
      <alignment horizontal="center" vertical="center" wrapText="1"/>
    </xf>
    <xf numFmtId="0" fontId="25" fillId="0" borderId="4" xfId="2" applyFont="1" applyFill="1" applyBorder="1" applyAlignment="1">
      <alignment horizontal="center" vertical="center" wrapText="1"/>
    </xf>
    <xf numFmtId="0" fontId="23" fillId="0" borderId="3" xfId="2" applyFont="1" applyFill="1" applyBorder="1" applyAlignment="1">
      <alignment horizontal="left" vertical="top" wrapText="1"/>
    </xf>
    <xf numFmtId="0" fontId="23" fillId="0" borderId="4" xfId="2" applyFont="1" applyFill="1" applyBorder="1" applyAlignment="1">
      <alignment horizontal="left" vertical="top" wrapText="1"/>
    </xf>
    <xf numFmtId="3" fontId="25" fillId="3" borderId="3" xfId="2" applyNumberFormat="1" applyFont="1" applyFill="1" applyBorder="1" applyAlignment="1">
      <alignment horizontal="center" vertical="center" wrapText="1"/>
    </xf>
    <xf numFmtId="3" fontId="25" fillId="3" borderId="4" xfId="2" applyNumberFormat="1" applyFont="1" applyFill="1" applyBorder="1" applyAlignment="1">
      <alignment horizontal="center" vertical="center" wrapText="1"/>
    </xf>
    <xf numFmtId="0" fontId="25" fillId="3" borderId="3" xfId="2" applyFont="1" applyFill="1" applyBorder="1" applyAlignment="1">
      <alignment horizontal="center" vertical="center" wrapText="1"/>
    </xf>
    <xf numFmtId="0" fontId="25" fillId="3" borderId="4" xfId="2" applyFont="1" applyFill="1" applyBorder="1" applyAlignment="1">
      <alignment horizontal="center" vertical="center" wrapText="1"/>
    </xf>
    <xf numFmtId="3" fontId="25" fillId="6" borderId="3" xfId="2" applyNumberFormat="1" applyFont="1" applyFill="1" applyBorder="1" applyAlignment="1">
      <alignment horizontal="center" vertical="center" wrapText="1"/>
    </xf>
    <xf numFmtId="3" fontId="25" fillId="6" borderId="4" xfId="2" applyNumberFormat="1" applyFont="1" applyFill="1" applyBorder="1" applyAlignment="1">
      <alignment horizontal="center" vertical="center" wrapText="1"/>
    </xf>
    <xf numFmtId="3" fontId="25" fillId="13" borderId="1" xfId="2" applyNumberFormat="1" applyFont="1" applyFill="1" applyBorder="1" applyAlignment="1">
      <alignment horizontal="left" vertical="top" wrapText="1"/>
    </xf>
    <xf numFmtId="3" fontId="25" fillId="14" borderId="1" xfId="2" applyNumberFormat="1" applyFont="1" applyFill="1" applyBorder="1" applyAlignment="1">
      <alignment horizontal="left" vertical="top" wrapText="1"/>
    </xf>
    <xf numFmtId="3" fontId="26" fillId="9" borderId="3" xfId="0" applyNumberFormat="1" applyFont="1" applyFill="1" applyBorder="1" applyAlignment="1">
      <alignment horizontal="left" vertical="center" wrapText="1"/>
    </xf>
    <xf numFmtId="0" fontId="44" fillId="0" borderId="8" xfId="0" applyFont="1" applyBorder="1" applyAlignment="1">
      <alignment horizontal="left" vertical="center" wrapText="1"/>
    </xf>
    <xf numFmtId="0" fontId="44" fillId="0" borderId="4" xfId="0" applyFont="1" applyBorder="1" applyAlignment="1">
      <alignment horizontal="left" vertical="center" wrapText="1"/>
    </xf>
    <xf numFmtId="0" fontId="26" fillId="9" borderId="3" xfId="0" applyFont="1" applyFill="1" applyBorder="1" applyAlignment="1">
      <alignment horizontal="left" vertical="top" wrapText="1"/>
    </xf>
    <xf numFmtId="0" fontId="44" fillId="0" borderId="8" xfId="0" applyFont="1" applyBorder="1" applyAlignment="1">
      <alignment horizontal="left" vertical="top" wrapText="1"/>
    </xf>
    <xf numFmtId="0" fontId="44" fillId="0" borderId="4" xfId="0" applyFont="1" applyBorder="1" applyAlignment="1">
      <alignment horizontal="left" vertical="top" wrapText="1"/>
    </xf>
    <xf numFmtId="3" fontId="26" fillId="18" borderId="1" xfId="2" applyNumberFormat="1" applyFont="1" applyFill="1" applyBorder="1" applyAlignment="1">
      <alignment horizontal="left" vertical="top" wrapText="1"/>
    </xf>
    <xf numFmtId="0" fontId="25" fillId="22" borderId="3" xfId="0" applyFont="1" applyFill="1" applyBorder="1" applyAlignment="1">
      <alignment horizontal="center" vertical="top" wrapText="1"/>
    </xf>
    <xf numFmtId="0" fontId="25" fillId="22" borderId="8" xfId="0" applyFont="1" applyFill="1" applyBorder="1" applyAlignment="1">
      <alignment horizontal="center" vertical="top" wrapText="1"/>
    </xf>
    <xf numFmtId="0" fontId="25" fillId="22" borderId="4" xfId="0" applyFont="1" applyFill="1" applyBorder="1" applyAlignment="1">
      <alignment horizontal="center" vertical="top" wrapText="1"/>
    </xf>
    <xf numFmtId="0" fontId="26" fillId="15" borderId="3" xfId="0" applyFont="1" applyFill="1" applyBorder="1" applyAlignment="1">
      <alignment horizontal="center" vertical="top" wrapText="1"/>
    </xf>
    <xf numFmtId="0" fontId="26" fillId="15" borderId="8" xfId="0" applyFont="1" applyFill="1" applyBorder="1" applyAlignment="1">
      <alignment horizontal="center" vertical="top" wrapText="1"/>
    </xf>
    <xf numFmtId="0" fontId="26" fillId="15" borderId="4" xfId="0" applyFont="1" applyFill="1" applyBorder="1" applyAlignment="1">
      <alignment horizontal="center" vertical="top" wrapText="1"/>
    </xf>
    <xf numFmtId="3" fontId="25" fillId="14" borderId="1" xfId="9" applyNumberFormat="1" applyFont="1" applyFill="1" applyBorder="1" applyAlignment="1">
      <alignment horizontal="left" vertical="top" wrapText="1"/>
    </xf>
    <xf numFmtId="0" fontId="25" fillId="18" borderId="1" xfId="0" applyFont="1" applyFill="1" applyBorder="1" applyAlignment="1">
      <alignment horizontal="left" vertical="top" wrapText="1"/>
    </xf>
    <xf numFmtId="3" fontId="25" fillId="18" borderId="1" xfId="0" applyNumberFormat="1" applyFont="1" applyFill="1" applyBorder="1" applyAlignment="1">
      <alignment horizontal="left" vertical="top" wrapText="1"/>
    </xf>
    <xf numFmtId="0" fontId="25" fillId="13" borderId="1" xfId="9" applyFont="1" applyFill="1" applyBorder="1" applyAlignment="1">
      <alignment vertical="top" wrapText="1"/>
    </xf>
    <xf numFmtId="3" fontId="25" fillId="13" borderId="1" xfId="9" applyNumberFormat="1" applyFont="1" applyFill="1" applyBorder="1" applyAlignment="1">
      <alignment horizontal="left" vertical="top" wrapText="1"/>
    </xf>
    <xf numFmtId="0" fontId="10" fillId="10" borderId="0" xfId="15" applyFont="1" applyFill="1" applyAlignment="1">
      <alignment horizontal="right" vertical="top" wrapText="1"/>
    </xf>
    <xf numFmtId="0" fontId="10" fillId="10" borderId="0" xfId="15" applyFont="1" applyFill="1" applyAlignment="1">
      <alignment horizontal="right" vertical="top"/>
    </xf>
    <xf numFmtId="0" fontId="15" fillId="0" borderId="0" xfId="15" applyFont="1" applyAlignment="1">
      <alignment horizontal="center"/>
    </xf>
    <xf numFmtId="0" fontId="13" fillId="20" borderId="1" xfId="15" applyFont="1" applyFill="1" applyBorder="1" applyAlignment="1">
      <alignment horizontal="center" vertical="center" wrapText="1"/>
    </xf>
    <xf numFmtId="0" fontId="19" fillId="20" borderId="1" xfId="15" applyFont="1" applyFill="1" applyBorder="1" applyAlignment="1">
      <alignment horizontal="center" vertical="center"/>
    </xf>
    <xf numFmtId="0" fontId="9" fillId="0" borderId="1" xfId="15" applyFont="1" applyBorder="1" applyAlignment="1">
      <alignment horizontal="left" vertical="center" wrapText="1"/>
    </xf>
  </cellXfs>
  <cellStyles count="23">
    <cellStyle name="Good 2" xfId="2" xr:uid="{FF32CC7F-2775-454B-9C67-91334FAF58E9}"/>
    <cellStyle name="Hyperlink 2" xfId="6" xr:uid="{FFE734BA-C81B-4EA1-91FA-C42CD16F82BA}"/>
    <cellStyle name="Normal" xfId="0" builtinId="0"/>
    <cellStyle name="Normal 2" xfId="8" xr:uid="{27C4B881-10ED-4CBA-8EB5-ED8DBFB81C60}"/>
    <cellStyle name="Normal 2 2" xfId="3" xr:uid="{653D2FE3-DAF3-4604-8A36-F7027668FC3B}"/>
    <cellStyle name="Normal 2 2 2" xfId="1" xr:uid="{46AEC36F-78DC-4FB7-8902-BB74E946F950}"/>
    <cellStyle name="Normal 2 2 3" xfId="7" xr:uid="{5321B600-209D-4196-8F9A-D905E6B288FF}"/>
    <cellStyle name="Normal 2 2 3 2" xfId="9" xr:uid="{670580D8-79F7-4CAF-84DC-66C216F9E2D5}"/>
    <cellStyle name="Normal 2 2 3 2 2" xfId="13" xr:uid="{1DEF71D3-2FF0-4899-8FBB-09C80B39942B}"/>
    <cellStyle name="Normal 2 2 3 2 2 2" xfId="21" xr:uid="{E6C2D264-1306-444D-9EB6-D2D9A3BF2698}"/>
    <cellStyle name="Normal 2 2 3 2 3" xfId="14" xr:uid="{50CC6E58-1D6E-4841-AD3F-F2936175B869}"/>
    <cellStyle name="Normal 2 2 3 2 3 2" xfId="15" xr:uid="{10EE05C6-B2DD-4D2E-B675-8C8B16A746D4}"/>
    <cellStyle name="Normal 2 2 3 2 4" xfId="18" xr:uid="{A9EB2B19-62A9-40EF-9FD3-C3C0918AD98D}"/>
    <cellStyle name="Normal 2 2 3 3" xfId="12" xr:uid="{B683E537-1546-4B69-9A34-297E6C242708}"/>
    <cellStyle name="Normal 2 2 3 3 2" xfId="20" xr:uid="{FD46E7B8-116D-4733-9D24-7F8519757F66}"/>
    <cellStyle name="Normal 2 2 3 4" xfId="17" xr:uid="{543FC19A-BFFA-4E6E-8213-734084E2A339}"/>
    <cellStyle name="Normal 2 2 4" xfId="11" xr:uid="{48F1A771-BAF9-4482-925E-3F858030574A}"/>
    <cellStyle name="Normal 2 2 4 2" xfId="19" xr:uid="{21202A63-DE13-4E12-87C7-BE8FD2F2E400}"/>
    <cellStyle name="Normal 2 2 5" xfId="16" xr:uid="{25E19526-FA3C-4F33-93FD-92CB172FBE32}"/>
    <cellStyle name="Normal 3" xfId="22" xr:uid="{6B8BD208-EDFC-4F5F-8F9A-0C85AE55E04B}"/>
    <cellStyle name="Normal 3 2" xfId="10" xr:uid="{F53E6006-F46E-4430-AB9E-83BB5F7493C8}"/>
    <cellStyle name="Normal 6" xfId="5" xr:uid="{975D3EEA-7B57-4029-A6E2-611C405F1EB9}"/>
    <cellStyle name="Normal 9" xfId="4" xr:uid="{C47DD141-FAC0-47A5-8135-8CC3F596D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792E9-D525-4E68-867C-449201EDE507}">
  <sheetPr>
    <outlinePr summaryBelow="0"/>
  </sheetPr>
  <dimension ref="A1:Y149"/>
  <sheetViews>
    <sheetView showGridLines="0" tabSelected="1" workbookViewId="0">
      <pane xSplit="4" ySplit="4" topLeftCell="E5" activePane="bottomRight" state="frozen"/>
      <selection pane="topRight" activeCell="H1" sqref="H1"/>
      <selection pane="bottomLeft" activeCell="A4" sqref="A4"/>
      <selection pane="bottomRight" activeCell="E6" sqref="E6"/>
    </sheetView>
  </sheetViews>
  <sheetFormatPr defaultRowHeight="12.75" x14ac:dyDescent="0.2"/>
  <cols>
    <col min="1" max="1" width="13.140625" customWidth="1"/>
    <col min="2" max="2" width="11.7109375" customWidth="1"/>
    <col min="3" max="3" width="29.7109375" customWidth="1"/>
    <col min="4" max="4" width="20.5703125" customWidth="1"/>
    <col min="5" max="5" width="13.42578125" style="111" customWidth="1"/>
    <col min="6" max="6" width="19.7109375" customWidth="1"/>
    <col min="7" max="7" width="34.42578125" customWidth="1"/>
    <col min="8" max="8" width="34.7109375" customWidth="1"/>
    <col min="9" max="9" width="14.28515625" customWidth="1"/>
    <col min="10" max="10" width="12.42578125" customWidth="1"/>
    <col min="11" max="11" width="16" customWidth="1"/>
    <col min="12" max="12" width="12.5703125" customWidth="1"/>
    <col min="13" max="13" width="14.140625" customWidth="1"/>
    <col min="14" max="14" width="18.42578125" customWidth="1"/>
    <col min="15" max="15" width="14.28515625" customWidth="1"/>
    <col min="16" max="16" width="34.42578125" customWidth="1"/>
    <col min="17" max="18" width="14.28515625" customWidth="1"/>
    <col min="19" max="19" width="22.5703125" customWidth="1"/>
    <col min="20" max="20" width="14.28515625" customWidth="1"/>
    <col min="21" max="25" width="60.5703125" customWidth="1"/>
  </cols>
  <sheetData>
    <row r="1" spans="1:25" ht="22.5" x14ac:dyDescent="0.2">
      <c r="A1" s="108" t="s">
        <v>1042</v>
      </c>
    </row>
    <row r="2" spans="1:25" ht="10.5" customHeight="1" x14ac:dyDescent="0.2">
      <c r="A2" s="108"/>
    </row>
    <row r="3" spans="1:25" x14ac:dyDescent="0.2">
      <c r="A3" s="109" t="s">
        <v>1767</v>
      </c>
    </row>
    <row r="4" spans="1:25" s="111" customFormat="1" ht="33.75" x14ac:dyDescent="0.2">
      <c r="A4" s="110" t="s">
        <v>235</v>
      </c>
      <c r="B4" s="110" t="s">
        <v>236</v>
      </c>
      <c r="C4" s="110" t="s">
        <v>237</v>
      </c>
      <c r="D4" s="110" t="s">
        <v>238</v>
      </c>
      <c r="E4" s="110" t="s">
        <v>239</v>
      </c>
      <c r="F4" s="110" t="s">
        <v>240</v>
      </c>
      <c r="G4" s="110" t="s">
        <v>241</v>
      </c>
      <c r="H4" s="110" t="s">
        <v>242</v>
      </c>
      <c r="I4" s="110" t="s">
        <v>243</v>
      </c>
      <c r="J4" s="110" t="s">
        <v>244</v>
      </c>
      <c r="K4" s="110" t="s">
        <v>245</v>
      </c>
      <c r="L4" s="110" t="s">
        <v>246</v>
      </c>
      <c r="M4" s="110" t="s">
        <v>247</v>
      </c>
      <c r="N4" s="110" t="s">
        <v>248</v>
      </c>
      <c r="O4" s="110" t="s">
        <v>249</v>
      </c>
      <c r="P4" s="110" t="s">
        <v>250</v>
      </c>
      <c r="Q4" s="110" t="s">
        <v>251</v>
      </c>
      <c r="R4" s="110" t="s">
        <v>824</v>
      </c>
      <c r="S4" s="110" t="s">
        <v>252</v>
      </c>
      <c r="T4" s="110" t="s">
        <v>825</v>
      </c>
      <c r="U4" s="110" t="s">
        <v>253</v>
      </c>
      <c r="V4" s="110" t="s">
        <v>254</v>
      </c>
      <c r="W4" s="110" t="s">
        <v>255</v>
      </c>
      <c r="X4" s="110" t="s">
        <v>256</v>
      </c>
      <c r="Y4" s="110" t="s">
        <v>830</v>
      </c>
    </row>
    <row r="5" spans="1:25" x14ac:dyDescent="0.2">
      <c r="A5" s="110">
        <v>1</v>
      </c>
      <c r="B5" s="110">
        <v>2</v>
      </c>
      <c r="C5" s="110">
        <v>3</v>
      </c>
      <c r="D5" s="110">
        <v>4</v>
      </c>
      <c r="E5" s="110">
        <v>5</v>
      </c>
      <c r="F5" s="110">
        <v>6</v>
      </c>
      <c r="G5" s="110">
        <v>7</v>
      </c>
      <c r="H5" s="110">
        <v>8</v>
      </c>
      <c r="I5" s="110">
        <v>9</v>
      </c>
      <c r="J5" s="110">
        <v>10</v>
      </c>
      <c r="K5" s="110">
        <v>11</v>
      </c>
      <c r="L5" s="110">
        <v>12</v>
      </c>
      <c r="M5" s="110">
        <v>13</v>
      </c>
      <c r="N5" s="110">
        <v>14</v>
      </c>
      <c r="O5" s="110">
        <v>15</v>
      </c>
      <c r="P5" s="110">
        <v>16</v>
      </c>
      <c r="Q5" s="110">
        <v>17</v>
      </c>
      <c r="R5" s="110">
        <v>18</v>
      </c>
      <c r="S5" s="110">
        <v>19</v>
      </c>
      <c r="T5" s="110">
        <v>20</v>
      </c>
      <c r="U5" s="110">
        <v>21</v>
      </c>
      <c r="V5" s="110">
        <v>22</v>
      </c>
      <c r="W5" s="110">
        <v>23</v>
      </c>
      <c r="X5" s="110">
        <v>24</v>
      </c>
      <c r="Y5" s="110">
        <v>25</v>
      </c>
    </row>
    <row r="6" spans="1:25" ht="168.75" x14ac:dyDescent="0.2">
      <c r="A6" s="164" t="s">
        <v>257</v>
      </c>
      <c r="B6" s="165" t="s">
        <v>258</v>
      </c>
      <c r="C6" s="165" t="s">
        <v>259</v>
      </c>
      <c r="D6" s="165" t="s">
        <v>260</v>
      </c>
      <c r="E6" s="164" t="s">
        <v>265</v>
      </c>
      <c r="F6" s="164" t="s">
        <v>266</v>
      </c>
      <c r="G6" s="164" t="s">
        <v>267</v>
      </c>
      <c r="H6" s="164" t="s">
        <v>268</v>
      </c>
      <c r="I6" s="164" t="s">
        <v>261</v>
      </c>
      <c r="J6" s="164" t="s">
        <v>262</v>
      </c>
      <c r="K6" s="164" t="s">
        <v>263</v>
      </c>
      <c r="L6" s="164" t="s">
        <v>269</v>
      </c>
      <c r="M6" s="164" t="s">
        <v>270</v>
      </c>
      <c r="N6" s="165">
        <v>46022</v>
      </c>
      <c r="O6" s="164">
        <v>5</v>
      </c>
      <c r="P6" s="164" t="s">
        <v>271</v>
      </c>
      <c r="Q6" s="164"/>
      <c r="R6" s="164"/>
      <c r="S6" s="164" t="s">
        <v>272</v>
      </c>
      <c r="T6" s="166"/>
      <c r="U6" s="164" t="s">
        <v>1457</v>
      </c>
      <c r="V6" s="164" t="s">
        <v>1458</v>
      </c>
      <c r="W6" s="164" t="s">
        <v>1457</v>
      </c>
      <c r="X6" s="164" t="s">
        <v>1458</v>
      </c>
      <c r="Y6" s="164" t="s">
        <v>1457</v>
      </c>
    </row>
    <row r="7" spans="1:25" ht="281.25" x14ac:dyDescent="0.2">
      <c r="A7" s="164" t="s">
        <v>257</v>
      </c>
      <c r="B7" s="165" t="s">
        <v>1043</v>
      </c>
      <c r="C7" s="165" t="s">
        <v>1044</v>
      </c>
      <c r="D7" s="165" t="s">
        <v>273</v>
      </c>
      <c r="E7" s="164" t="s">
        <v>274</v>
      </c>
      <c r="F7" s="164" t="s">
        <v>275</v>
      </c>
      <c r="G7" s="164" t="s">
        <v>276</v>
      </c>
      <c r="H7" s="164" t="s">
        <v>831</v>
      </c>
      <c r="I7" s="164" t="s">
        <v>277</v>
      </c>
      <c r="J7" s="164" t="s">
        <v>278</v>
      </c>
      <c r="K7" s="164" t="s">
        <v>263</v>
      </c>
      <c r="L7" s="164" t="s">
        <v>269</v>
      </c>
      <c r="M7" s="164" t="s">
        <v>279</v>
      </c>
      <c r="N7" s="165">
        <v>46112</v>
      </c>
      <c r="O7" s="164">
        <v>6</v>
      </c>
      <c r="P7" s="164" t="s">
        <v>280</v>
      </c>
      <c r="Q7" s="164">
        <v>0</v>
      </c>
      <c r="R7" s="164">
        <v>100</v>
      </c>
      <c r="S7" s="164"/>
      <c r="T7" s="166"/>
      <c r="U7" s="164"/>
      <c r="V7" s="164"/>
      <c r="W7" s="164" t="s">
        <v>1622</v>
      </c>
      <c r="X7" s="164" t="s">
        <v>1623</v>
      </c>
      <c r="Y7" s="164"/>
    </row>
    <row r="8" spans="1:25" ht="213.75" x14ac:dyDescent="0.2">
      <c r="A8" s="164" t="s">
        <v>257</v>
      </c>
      <c r="B8" s="165" t="s">
        <v>1043</v>
      </c>
      <c r="C8" s="165" t="s">
        <v>1044</v>
      </c>
      <c r="D8" s="165" t="s">
        <v>273</v>
      </c>
      <c r="E8" s="164" t="s">
        <v>832</v>
      </c>
      <c r="F8" s="164" t="s">
        <v>833</v>
      </c>
      <c r="G8" s="164" t="s">
        <v>1045</v>
      </c>
      <c r="H8" s="164" t="s">
        <v>1046</v>
      </c>
      <c r="I8" s="164" t="s">
        <v>499</v>
      </c>
      <c r="J8" s="164" t="s">
        <v>262</v>
      </c>
      <c r="K8" s="164" t="s">
        <v>263</v>
      </c>
      <c r="L8" s="164" t="s">
        <v>264</v>
      </c>
      <c r="M8" s="164" t="s">
        <v>342</v>
      </c>
      <c r="N8" s="165">
        <v>45758</v>
      </c>
      <c r="O8" s="164">
        <v>5</v>
      </c>
      <c r="P8" s="164"/>
      <c r="Q8" s="164">
        <v>0</v>
      </c>
      <c r="R8" s="164"/>
      <c r="S8" s="164"/>
      <c r="T8" s="166"/>
      <c r="U8" s="164" t="s">
        <v>1768</v>
      </c>
      <c r="V8" s="164" t="s">
        <v>1769</v>
      </c>
      <c r="W8" s="164" t="s">
        <v>1768</v>
      </c>
      <c r="X8" s="164" t="s">
        <v>1770</v>
      </c>
      <c r="Y8" s="164" t="s">
        <v>1768</v>
      </c>
    </row>
    <row r="9" spans="1:25" ht="112.5" x14ac:dyDescent="0.2">
      <c r="A9" s="164" t="s">
        <v>257</v>
      </c>
      <c r="B9" s="165" t="s">
        <v>1043</v>
      </c>
      <c r="C9" s="165" t="s">
        <v>1044</v>
      </c>
      <c r="D9" s="165" t="s">
        <v>273</v>
      </c>
      <c r="E9" s="164" t="s">
        <v>1047</v>
      </c>
      <c r="F9" s="164" t="s">
        <v>1048</v>
      </c>
      <c r="G9" s="164" t="s">
        <v>1049</v>
      </c>
      <c r="H9" s="164" t="s">
        <v>1050</v>
      </c>
      <c r="I9" s="164" t="s">
        <v>282</v>
      </c>
      <c r="J9" s="164" t="s">
        <v>262</v>
      </c>
      <c r="K9" s="164" t="s">
        <v>263</v>
      </c>
      <c r="L9" s="164" t="s">
        <v>269</v>
      </c>
      <c r="M9" s="164" t="s">
        <v>1051</v>
      </c>
      <c r="N9" s="165">
        <v>46295</v>
      </c>
      <c r="O9" s="164">
        <v>6</v>
      </c>
      <c r="P9" s="164" t="s">
        <v>1534</v>
      </c>
      <c r="Q9" s="164"/>
      <c r="R9" s="164"/>
      <c r="S9" s="164"/>
      <c r="T9" s="166"/>
      <c r="U9" s="164"/>
      <c r="V9" s="164"/>
      <c r="W9" s="164" t="s">
        <v>1624</v>
      </c>
      <c r="X9" s="164" t="s">
        <v>1625</v>
      </c>
      <c r="Y9" s="164"/>
    </row>
    <row r="10" spans="1:25" ht="112.5" x14ac:dyDescent="0.2">
      <c r="A10" s="164" t="s">
        <v>257</v>
      </c>
      <c r="B10" s="165" t="s">
        <v>1043</v>
      </c>
      <c r="C10" s="165" t="s">
        <v>1044</v>
      </c>
      <c r="D10" s="165" t="s">
        <v>273</v>
      </c>
      <c r="E10" s="164" t="s">
        <v>1052</v>
      </c>
      <c r="F10" s="164" t="s">
        <v>1053</v>
      </c>
      <c r="G10" s="164" t="s">
        <v>1054</v>
      </c>
      <c r="H10" s="164" t="s">
        <v>1055</v>
      </c>
      <c r="I10" s="164" t="s">
        <v>282</v>
      </c>
      <c r="J10" s="164" t="s">
        <v>278</v>
      </c>
      <c r="K10" s="164" t="s">
        <v>263</v>
      </c>
      <c r="L10" s="164" t="s">
        <v>269</v>
      </c>
      <c r="M10" s="164" t="s">
        <v>1051</v>
      </c>
      <c r="N10" s="165">
        <v>46295</v>
      </c>
      <c r="O10" s="164">
        <v>6</v>
      </c>
      <c r="P10" s="164" t="s">
        <v>1056</v>
      </c>
      <c r="Q10" s="164">
        <v>0</v>
      </c>
      <c r="R10" s="164">
        <v>24</v>
      </c>
      <c r="S10" s="164"/>
      <c r="T10" s="166"/>
      <c r="U10" s="164"/>
      <c r="V10" s="164"/>
      <c r="W10" s="164" t="s">
        <v>1626</v>
      </c>
      <c r="X10" s="164" t="s">
        <v>1627</v>
      </c>
      <c r="Y10" s="164"/>
    </row>
    <row r="11" spans="1:25" ht="90" x14ac:dyDescent="0.2">
      <c r="A11" s="164" t="s">
        <v>257</v>
      </c>
      <c r="B11" s="165" t="s">
        <v>1043</v>
      </c>
      <c r="C11" s="165" t="s">
        <v>1044</v>
      </c>
      <c r="D11" s="165" t="s">
        <v>273</v>
      </c>
      <c r="E11" s="164" t="s">
        <v>1057</v>
      </c>
      <c r="F11" s="164" t="s">
        <v>1058</v>
      </c>
      <c r="G11" s="164" t="s">
        <v>1059</v>
      </c>
      <c r="H11" s="164" t="s">
        <v>1060</v>
      </c>
      <c r="I11" s="164" t="s">
        <v>261</v>
      </c>
      <c r="J11" s="164" t="s">
        <v>262</v>
      </c>
      <c r="K11" s="164" t="s">
        <v>263</v>
      </c>
      <c r="L11" s="164" t="s">
        <v>269</v>
      </c>
      <c r="M11" s="164" t="s">
        <v>1051</v>
      </c>
      <c r="N11" s="165">
        <v>46295</v>
      </c>
      <c r="O11" s="164">
        <v>6</v>
      </c>
      <c r="P11" s="164" t="s">
        <v>1061</v>
      </c>
      <c r="Q11" s="164"/>
      <c r="R11" s="164"/>
      <c r="S11" s="164"/>
      <c r="T11" s="166"/>
      <c r="U11" s="164"/>
      <c r="V11" s="164"/>
      <c r="W11" s="164" t="s">
        <v>1628</v>
      </c>
      <c r="X11" s="164" t="s">
        <v>1629</v>
      </c>
      <c r="Y11" s="164"/>
    </row>
    <row r="12" spans="1:25" ht="236.25" x14ac:dyDescent="0.2">
      <c r="A12" s="164" t="s">
        <v>257</v>
      </c>
      <c r="B12" s="165" t="s">
        <v>1043</v>
      </c>
      <c r="C12" s="165" t="s">
        <v>1044</v>
      </c>
      <c r="D12" s="165" t="s">
        <v>273</v>
      </c>
      <c r="E12" s="164" t="s">
        <v>1062</v>
      </c>
      <c r="F12" s="164" t="s">
        <v>1063</v>
      </c>
      <c r="G12" s="164" t="s">
        <v>1064</v>
      </c>
      <c r="H12" s="164" t="s">
        <v>1065</v>
      </c>
      <c r="I12" s="164" t="s">
        <v>277</v>
      </c>
      <c r="J12" s="164" t="s">
        <v>278</v>
      </c>
      <c r="K12" s="164" t="s">
        <v>263</v>
      </c>
      <c r="L12" s="164" t="s">
        <v>269</v>
      </c>
      <c r="M12" s="164" t="s">
        <v>1051</v>
      </c>
      <c r="N12" s="165">
        <v>46295</v>
      </c>
      <c r="O12" s="164">
        <v>6</v>
      </c>
      <c r="P12" s="164" t="s">
        <v>1066</v>
      </c>
      <c r="Q12" s="164">
        <v>0</v>
      </c>
      <c r="R12" s="164">
        <v>52</v>
      </c>
      <c r="S12" s="164"/>
      <c r="T12" s="166">
        <v>6.8540000000000001</v>
      </c>
      <c r="U12" s="164"/>
      <c r="V12" s="164"/>
      <c r="W12" s="164" t="s">
        <v>1459</v>
      </c>
      <c r="X12" s="164" t="s">
        <v>1460</v>
      </c>
      <c r="Y12" s="164" t="s">
        <v>1535</v>
      </c>
    </row>
    <row r="13" spans="1:25" ht="67.5" x14ac:dyDescent="0.2">
      <c r="A13" s="164" t="s">
        <v>257</v>
      </c>
      <c r="B13" s="165" t="s">
        <v>283</v>
      </c>
      <c r="C13" s="165" t="s">
        <v>284</v>
      </c>
      <c r="D13" s="165" t="s">
        <v>273</v>
      </c>
      <c r="E13" s="164" t="s">
        <v>286</v>
      </c>
      <c r="F13" s="164" t="s">
        <v>287</v>
      </c>
      <c r="G13" s="164" t="s">
        <v>288</v>
      </c>
      <c r="H13" s="164" t="s">
        <v>289</v>
      </c>
      <c r="I13" s="164" t="s">
        <v>290</v>
      </c>
      <c r="J13" s="164" t="s">
        <v>278</v>
      </c>
      <c r="K13" s="164" t="s">
        <v>285</v>
      </c>
      <c r="L13" s="164" t="s">
        <v>264</v>
      </c>
      <c r="M13" s="164" t="s">
        <v>291</v>
      </c>
      <c r="N13" s="165">
        <v>45673</v>
      </c>
      <c r="O13" s="164">
        <v>4</v>
      </c>
      <c r="P13" s="164" t="s">
        <v>292</v>
      </c>
      <c r="Q13" s="164">
        <v>0</v>
      </c>
      <c r="R13" s="164">
        <v>40097400</v>
      </c>
      <c r="S13" s="164"/>
      <c r="T13" s="166">
        <v>44163377</v>
      </c>
      <c r="U13" s="164"/>
      <c r="V13" s="164"/>
      <c r="W13" s="164" t="s">
        <v>293</v>
      </c>
      <c r="X13" s="164" t="s">
        <v>294</v>
      </c>
      <c r="Y13" s="164" t="s">
        <v>293</v>
      </c>
    </row>
    <row r="14" spans="1:25" ht="157.5" x14ac:dyDescent="0.2">
      <c r="A14" s="164" t="s">
        <v>257</v>
      </c>
      <c r="B14" s="165" t="s">
        <v>283</v>
      </c>
      <c r="C14" s="165" t="s">
        <v>284</v>
      </c>
      <c r="D14" s="165" t="s">
        <v>273</v>
      </c>
      <c r="E14" s="164" t="s">
        <v>1067</v>
      </c>
      <c r="F14" s="164" t="s">
        <v>1068</v>
      </c>
      <c r="G14" s="164" t="s">
        <v>1069</v>
      </c>
      <c r="H14" s="164" t="s">
        <v>1070</v>
      </c>
      <c r="I14" s="164" t="s">
        <v>295</v>
      </c>
      <c r="J14" s="164" t="s">
        <v>278</v>
      </c>
      <c r="K14" s="164" t="s">
        <v>285</v>
      </c>
      <c r="L14" s="164" t="s">
        <v>269</v>
      </c>
      <c r="M14" s="164" t="s">
        <v>1051</v>
      </c>
      <c r="N14" s="165">
        <v>46295</v>
      </c>
      <c r="O14" s="164">
        <v>6</v>
      </c>
      <c r="P14" s="164" t="s">
        <v>1071</v>
      </c>
      <c r="Q14" s="164">
        <v>0</v>
      </c>
      <c r="R14" s="164">
        <v>14423</v>
      </c>
      <c r="S14" s="164"/>
      <c r="T14" s="166">
        <v>233.27</v>
      </c>
      <c r="U14" s="164"/>
      <c r="V14" s="164"/>
      <c r="W14" s="164" t="s">
        <v>1536</v>
      </c>
      <c r="X14" s="164" t="s">
        <v>1537</v>
      </c>
      <c r="Y14" s="164" t="s">
        <v>1536</v>
      </c>
    </row>
    <row r="15" spans="1:25" ht="191.25" x14ac:dyDescent="0.2">
      <c r="A15" s="164" t="s">
        <v>257</v>
      </c>
      <c r="B15" s="165" t="s">
        <v>296</v>
      </c>
      <c r="C15" s="165" t="s">
        <v>297</v>
      </c>
      <c r="D15" s="165" t="s">
        <v>273</v>
      </c>
      <c r="E15" s="164" t="s">
        <v>1072</v>
      </c>
      <c r="F15" s="164" t="s">
        <v>1073</v>
      </c>
      <c r="G15" s="164" t="s">
        <v>1074</v>
      </c>
      <c r="H15" s="164" t="s">
        <v>1075</v>
      </c>
      <c r="I15" s="164" t="s">
        <v>298</v>
      </c>
      <c r="J15" s="164" t="s">
        <v>278</v>
      </c>
      <c r="K15" s="164" t="s">
        <v>285</v>
      </c>
      <c r="L15" s="164" t="s">
        <v>264</v>
      </c>
      <c r="M15" s="164" t="s">
        <v>1051</v>
      </c>
      <c r="N15" s="165">
        <v>45708</v>
      </c>
      <c r="O15" s="164">
        <v>6</v>
      </c>
      <c r="P15" s="164" t="s">
        <v>1076</v>
      </c>
      <c r="Q15" s="164">
        <v>0</v>
      </c>
      <c r="R15" s="164">
        <v>11498</v>
      </c>
      <c r="S15" s="164"/>
      <c r="T15" s="166">
        <v>11937.15</v>
      </c>
      <c r="U15" s="164"/>
      <c r="V15" s="164"/>
      <c r="W15" s="164" t="s">
        <v>1077</v>
      </c>
      <c r="X15" s="164" t="s">
        <v>1078</v>
      </c>
      <c r="Y15" s="164" t="s">
        <v>1077</v>
      </c>
    </row>
    <row r="16" spans="1:25" ht="168.75" x14ac:dyDescent="0.2">
      <c r="A16" s="164" t="s">
        <v>257</v>
      </c>
      <c r="B16" s="165" t="s">
        <v>296</v>
      </c>
      <c r="C16" s="165" t="s">
        <v>297</v>
      </c>
      <c r="D16" s="165" t="s">
        <v>273</v>
      </c>
      <c r="E16" s="164" t="s">
        <v>299</v>
      </c>
      <c r="F16" s="164" t="s">
        <v>300</v>
      </c>
      <c r="G16" s="164" t="s">
        <v>301</v>
      </c>
      <c r="H16" s="164" t="s">
        <v>302</v>
      </c>
      <c r="I16" s="164" t="s">
        <v>290</v>
      </c>
      <c r="J16" s="164" t="s">
        <v>278</v>
      </c>
      <c r="K16" s="164" t="s">
        <v>285</v>
      </c>
      <c r="L16" s="164" t="s">
        <v>281</v>
      </c>
      <c r="M16" s="164" t="s">
        <v>303</v>
      </c>
      <c r="N16" s="165">
        <v>45657</v>
      </c>
      <c r="O16" s="164">
        <v>4</v>
      </c>
      <c r="P16" s="164" t="s">
        <v>304</v>
      </c>
      <c r="Q16" s="164">
        <v>0</v>
      </c>
      <c r="R16" s="164">
        <v>108000000</v>
      </c>
      <c r="S16" s="164"/>
      <c r="T16" s="166">
        <v>88242686</v>
      </c>
      <c r="U16" s="164"/>
      <c r="V16" s="164"/>
      <c r="W16" s="164" t="s">
        <v>1771</v>
      </c>
      <c r="X16" s="164" t="s">
        <v>1772</v>
      </c>
      <c r="Y16" s="164" t="s">
        <v>1771</v>
      </c>
    </row>
    <row r="17" spans="1:25" ht="67.5" x14ac:dyDescent="0.2">
      <c r="A17" s="164" t="s">
        <v>257</v>
      </c>
      <c r="B17" s="165" t="s">
        <v>305</v>
      </c>
      <c r="C17" s="165" t="s">
        <v>306</v>
      </c>
      <c r="D17" s="165" t="s">
        <v>273</v>
      </c>
      <c r="E17" s="164" t="s">
        <v>308</v>
      </c>
      <c r="F17" s="164" t="s">
        <v>309</v>
      </c>
      <c r="G17" s="164" t="s">
        <v>310</v>
      </c>
      <c r="H17" s="164" t="s">
        <v>311</v>
      </c>
      <c r="I17" s="164" t="s">
        <v>290</v>
      </c>
      <c r="J17" s="164" t="s">
        <v>278</v>
      </c>
      <c r="K17" s="164" t="s">
        <v>307</v>
      </c>
      <c r="L17" s="164" t="s">
        <v>264</v>
      </c>
      <c r="M17" s="164" t="s">
        <v>303</v>
      </c>
      <c r="N17" s="165">
        <v>45657</v>
      </c>
      <c r="O17" s="164">
        <v>4</v>
      </c>
      <c r="P17" s="164" t="s">
        <v>312</v>
      </c>
      <c r="Q17" s="164">
        <v>0</v>
      </c>
      <c r="R17" s="164">
        <v>27838800</v>
      </c>
      <c r="S17" s="164"/>
      <c r="T17" s="166">
        <v>27679952.75</v>
      </c>
      <c r="U17" s="164"/>
      <c r="V17" s="164"/>
      <c r="W17" s="164" t="s">
        <v>834</v>
      </c>
      <c r="X17" s="164" t="s">
        <v>835</v>
      </c>
      <c r="Y17" s="164" t="s">
        <v>1079</v>
      </c>
    </row>
    <row r="18" spans="1:25" ht="157.5" x14ac:dyDescent="0.2">
      <c r="A18" s="164" t="s">
        <v>257</v>
      </c>
      <c r="B18" s="165" t="s">
        <v>305</v>
      </c>
      <c r="C18" s="165" t="s">
        <v>306</v>
      </c>
      <c r="D18" s="165" t="s">
        <v>273</v>
      </c>
      <c r="E18" s="164" t="s">
        <v>313</v>
      </c>
      <c r="F18" s="164" t="s">
        <v>314</v>
      </c>
      <c r="G18" s="164" t="s">
        <v>315</v>
      </c>
      <c r="H18" s="164" t="s">
        <v>316</v>
      </c>
      <c r="I18" s="164" t="s">
        <v>317</v>
      </c>
      <c r="J18" s="164" t="s">
        <v>278</v>
      </c>
      <c r="K18" s="164" t="s">
        <v>307</v>
      </c>
      <c r="L18" s="164" t="s">
        <v>269</v>
      </c>
      <c r="M18" s="164" t="s">
        <v>270</v>
      </c>
      <c r="N18" s="165">
        <v>46022</v>
      </c>
      <c r="O18" s="164">
        <v>5</v>
      </c>
      <c r="P18" s="164" t="s">
        <v>318</v>
      </c>
      <c r="Q18" s="164">
        <v>0</v>
      </c>
      <c r="R18" s="164">
        <v>4544563</v>
      </c>
      <c r="S18" s="164"/>
      <c r="T18" s="166">
        <v>3413458.72</v>
      </c>
      <c r="U18" s="164"/>
      <c r="V18" s="164"/>
      <c r="W18" s="164" t="s">
        <v>1630</v>
      </c>
      <c r="X18" s="164" t="s">
        <v>1631</v>
      </c>
      <c r="Y18" s="164"/>
    </row>
    <row r="19" spans="1:25" ht="78.75" x14ac:dyDescent="0.2">
      <c r="A19" s="164" t="s">
        <v>257</v>
      </c>
      <c r="B19" s="165" t="s">
        <v>319</v>
      </c>
      <c r="C19" s="165" t="s">
        <v>320</v>
      </c>
      <c r="D19" s="165" t="s">
        <v>273</v>
      </c>
      <c r="E19" s="164" t="s">
        <v>321</v>
      </c>
      <c r="F19" s="164" t="s">
        <v>322</v>
      </c>
      <c r="G19" s="164" t="s">
        <v>323</v>
      </c>
      <c r="H19" s="164" t="s">
        <v>324</v>
      </c>
      <c r="I19" s="164" t="s">
        <v>290</v>
      </c>
      <c r="J19" s="164" t="s">
        <v>278</v>
      </c>
      <c r="K19" s="164" t="s">
        <v>285</v>
      </c>
      <c r="L19" s="164" t="s">
        <v>264</v>
      </c>
      <c r="M19" s="164" t="s">
        <v>291</v>
      </c>
      <c r="N19" s="165">
        <v>45771</v>
      </c>
      <c r="O19" s="164">
        <v>4</v>
      </c>
      <c r="P19" s="164" t="s">
        <v>312</v>
      </c>
      <c r="Q19" s="164">
        <v>0</v>
      </c>
      <c r="R19" s="164">
        <v>16769200</v>
      </c>
      <c r="S19" s="164"/>
      <c r="T19" s="166">
        <v>21330108.059999999</v>
      </c>
      <c r="U19" s="164"/>
      <c r="V19" s="164"/>
      <c r="W19" s="164" t="s">
        <v>1538</v>
      </c>
      <c r="X19" s="164" t="s">
        <v>1539</v>
      </c>
      <c r="Y19" s="164" t="s">
        <v>1540</v>
      </c>
    </row>
    <row r="20" spans="1:25" ht="157.5" x14ac:dyDescent="0.2">
      <c r="A20" s="164" t="s">
        <v>257</v>
      </c>
      <c r="B20" s="165" t="s">
        <v>319</v>
      </c>
      <c r="C20" s="165" t="s">
        <v>320</v>
      </c>
      <c r="D20" s="165" t="s">
        <v>273</v>
      </c>
      <c r="E20" s="164" t="s">
        <v>1080</v>
      </c>
      <c r="F20" s="164" t="s">
        <v>1081</v>
      </c>
      <c r="G20" s="164" t="s">
        <v>1082</v>
      </c>
      <c r="H20" s="164" t="s">
        <v>1083</v>
      </c>
      <c r="I20" s="164" t="s">
        <v>295</v>
      </c>
      <c r="J20" s="164" t="s">
        <v>278</v>
      </c>
      <c r="K20" s="164" t="s">
        <v>285</v>
      </c>
      <c r="L20" s="164" t="s">
        <v>269</v>
      </c>
      <c r="M20" s="164" t="s">
        <v>1051</v>
      </c>
      <c r="N20" s="165">
        <v>46295</v>
      </c>
      <c r="O20" s="164">
        <v>6</v>
      </c>
      <c r="P20" s="164" t="s">
        <v>1084</v>
      </c>
      <c r="Q20" s="164">
        <v>0</v>
      </c>
      <c r="R20" s="164">
        <v>3875</v>
      </c>
      <c r="S20" s="164"/>
      <c r="T20" s="166">
        <v>146.99</v>
      </c>
      <c r="U20" s="164"/>
      <c r="V20" s="164"/>
      <c r="W20" s="164" t="s">
        <v>1541</v>
      </c>
      <c r="X20" s="164" t="s">
        <v>1542</v>
      </c>
      <c r="Y20" s="164" t="s">
        <v>1541</v>
      </c>
    </row>
    <row r="21" spans="1:25" ht="112.5" x14ac:dyDescent="0.2">
      <c r="A21" s="164" t="s">
        <v>257</v>
      </c>
      <c r="B21" s="165" t="s">
        <v>325</v>
      </c>
      <c r="C21" s="165" t="s">
        <v>326</v>
      </c>
      <c r="D21" s="165" t="s">
        <v>273</v>
      </c>
      <c r="E21" s="164" t="s">
        <v>1085</v>
      </c>
      <c r="F21" s="164" t="s">
        <v>1086</v>
      </c>
      <c r="G21" s="164" t="s">
        <v>1087</v>
      </c>
      <c r="H21" s="164" t="s">
        <v>1088</v>
      </c>
      <c r="I21" s="164" t="s">
        <v>282</v>
      </c>
      <c r="J21" s="164" t="s">
        <v>278</v>
      </c>
      <c r="K21" s="164" t="s">
        <v>285</v>
      </c>
      <c r="L21" s="164" t="s">
        <v>269</v>
      </c>
      <c r="M21" s="164" t="s">
        <v>1051</v>
      </c>
      <c r="N21" s="165">
        <v>46295</v>
      </c>
      <c r="O21" s="164">
        <v>6</v>
      </c>
      <c r="P21" s="164" t="s">
        <v>1089</v>
      </c>
      <c r="Q21" s="164">
        <v>0</v>
      </c>
      <c r="R21" s="164">
        <v>2060</v>
      </c>
      <c r="S21" s="164"/>
      <c r="T21" s="166">
        <v>67</v>
      </c>
      <c r="U21" s="164"/>
      <c r="V21" s="164"/>
      <c r="W21" s="164" t="s">
        <v>1632</v>
      </c>
      <c r="X21" s="164" t="s">
        <v>1633</v>
      </c>
      <c r="Y21" s="164" t="s">
        <v>1634</v>
      </c>
    </row>
    <row r="22" spans="1:25" ht="202.5" x14ac:dyDescent="0.2">
      <c r="A22" s="164" t="s">
        <v>257</v>
      </c>
      <c r="B22" s="165" t="s">
        <v>325</v>
      </c>
      <c r="C22" s="165" t="s">
        <v>326</v>
      </c>
      <c r="D22" s="165" t="s">
        <v>273</v>
      </c>
      <c r="E22" s="164" t="s">
        <v>327</v>
      </c>
      <c r="F22" s="164" t="s">
        <v>328</v>
      </c>
      <c r="G22" s="164" t="s">
        <v>329</v>
      </c>
      <c r="H22" s="164" t="s">
        <v>330</v>
      </c>
      <c r="I22" s="164" t="s">
        <v>261</v>
      </c>
      <c r="J22" s="164" t="s">
        <v>262</v>
      </c>
      <c r="K22" s="164" t="s">
        <v>285</v>
      </c>
      <c r="L22" s="164" t="s">
        <v>264</v>
      </c>
      <c r="M22" s="164" t="s">
        <v>331</v>
      </c>
      <c r="N22" s="165">
        <v>45775</v>
      </c>
      <c r="O22" s="164">
        <v>4</v>
      </c>
      <c r="P22" s="164" t="s">
        <v>332</v>
      </c>
      <c r="Q22" s="164"/>
      <c r="R22" s="164"/>
      <c r="S22" s="164" t="s">
        <v>333</v>
      </c>
      <c r="T22" s="166"/>
      <c r="U22" s="164" t="s">
        <v>1090</v>
      </c>
      <c r="V22" s="164" t="s">
        <v>1091</v>
      </c>
      <c r="W22" s="164" t="s">
        <v>1635</v>
      </c>
      <c r="X22" s="164" t="s">
        <v>1636</v>
      </c>
      <c r="Y22" s="164" t="s">
        <v>1635</v>
      </c>
    </row>
    <row r="23" spans="1:25" ht="90" x14ac:dyDescent="0.2">
      <c r="A23" s="164" t="s">
        <v>257</v>
      </c>
      <c r="B23" s="165" t="s">
        <v>334</v>
      </c>
      <c r="C23" s="165" t="s">
        <v>335</v>
      </c>
      <c r="D23" s="165" t="s">
        <v>260</v>
      </c>
      <c r="E23" s="164" t="s">
        <v>337</v>
      </c>
      <c r="F23" s="164" t="s">
        <v>338</v>
      </c>
      <c r="G23" s="164" t="s">
        <v>339</v>
      </c>
      <c r="H23" s="164" t="s">
        <v>340</v>
      </c>
      <c r="I23" s="164" t="s">
        <v>341</v>
      </c>
      <c r="J23" s="164" t="s">
        <v>278</v>
      </c>
      <c r="K23" s="164" t="s">
        <v>336</v>
      </c>
      <c r="L23" s="164" t="s">
        <v>264</v>
      </c>
      <c r="M23" s="164" t="s">
        <v>342</v>
      </c>
      <c r="N23" s="165">
        <v>45658</v>
      </c>
      <c r="O23" s="164">
        <v>4</v>
      </c>
      <c r="P23" s="164" t="s">
        <v>343</v>
      </c>
      <c r="Q23" s="164">
        <v>3923.1</v>
      </c>
      <c r="R23" s="164">
        <v>2635.3</v>
      </c>
      <c r="S23" s="164"/>
      <c r="T23" s="166">
        <v>1048.3599999999999</v>
      </c>
      <c r="U23" s="164"/>
      <c r="V23" s="164"/>
      <c r="W23" s="164" t="s">
        <v>344</v>
      </c>
      <c r="X23" s="164" t="s">
        <v>345</v>
      </c>
      <c r="Y23" s="164" t="s">
        <v>1543</v>
      </c>
    </row>
    <row r="24" spans="1:25" ht="123.75" x14ac:dyDescent="0.2">
      <c r="A24" s="164" t="s">
        <v>257</v>
      </c>
      <c r="B24" s="165" t="s">
        <v>346</v>
      </c>
      <c r="C24" s="165" t="s">
        <v>347</v>
      </c>
      <c r="D24" s="165" t="s">
        <v>273</v>
      </c>
      <c r="E24" s="164" t="s">
        <v>348</v>
      </c>
      <c r="F24" s="164" t="s">
        <v>349</v>
      </c>
      <c r="G24" s="164" t="s">
        <v>350</v>
      </c>
      <c r="H24" s="164" t="s">
        <v>351</v>
      </c>
      <c r="I24" s="164" t="s">
        <v>282</v>
      </c>
      <c r="J24" s="164" t="s">
        <v>278</v>
      </c>
      <c r="K24" s="164" t="s">
        <v>336</v>
      </c>
      <c r="L24" s="164" t="s">
        <v>269</v>
      </c>
      <c r="M24" s="164" t="s">
        <v>279</v>
      </c>
      <c r="N24" s="165">
        <v>46112</v>
      </c>
      <c r="O24" s="164">
        <v>6</v>
      </c>
      <c r="P24" s="164" t="s">
        <v>352</v>
      </c>
      <c r="Q24" s="164">
        <v>0</v>
      </c>
      <c r="R24" s="164">
        <v>8</v>
      </c>
      <c r="S24" s="164"/>
      <c r="T24" s="166">
        <v>3</v>
      </c>
      <c r="U24" s="164"/>
      <c r="V24" s="164"/>
      <c r="W24" s="164" t="s">
        <v>1544</v>
      </c>
      <c r="X24" s="164" t="s">
        <v>1545</v>
      </c>
      <c r="Y24" s="164" t="s">
        <v>1546</v>
      </c>
    </row>
    <row r="25" spans="1:25" ht="123.75" x14ac:dyDescent="0.2">
      <c r="A25" s="164" t="s">
        <v>257</v>
      </c>
      <c r="B25" s="165" t="s">
        <v>353</v>
      </c>
      <c r="C25" s="165" t="s">
        <v>354</v>
      </c>
      <c r="D25" s="165" t="s">
        <v>273</v>
      </c>
      <c r="E25" s="164" t="s">
        <v>355</v>
      </c>
      <c r="F25" s="164" t="s">
        <v>356</v>
      </c>
      <c r="G25" s="164" t="s">
        <v>357</v>
      </c>
      <c r="H25" s="164" t="s">
        <v>358</v>
      </c>
      <c r="I25" s="164" t="s">
        <v>359</v>
      </c>
      <c r="J25" s="164" t="s">
        <v>262</v>
      </c>
      <c r="K25" s="164" t="s">
        <v>360</v>
      </c>
      <c r="L25" s="164" t="s">
        <v>264</v>
      </c>
      <c r="M25" s="164" t="s">
        <v>303</v>
      </c>
      <c r="N25" s="165">
        <v>45657</v>
      </c>
      <c r="O25" s="164">
        <v>4</v>
      </c>
      <c r="P25" s="164" t="s">
        <v>361</v>
      </c>
      <c r="Q25" s="164">
        <v>0</v>
      </c>
      <c r="R25" s="164"/>
      <c r="S25" s="164" t="s">
        <v>362</v>
      </c>
      <c r="T25" s="166"/>
      <c r="U25" s="164" t="s">
        <v>1637</v>
      </c>
      <c r="V25" s="164" t="s">
        <v>1638</v>
      </c>
      <c r="W25" s="164" t="s">
        <v>363</v>
      </c>
      <c r="X25" s="164" t="s">
        <v>364</v>
      </c>
      <c r="Y25" s="164" t="s">
        <v>1639</v>
      </c>
    </row>
    <row r="26" spans="1:25" ht="371.25" x14ac:dyDescent="0.2">
      <c r="A26" s="164" t="s">
        <v>257</v>
      </c>
      <c r="B26" s="165" t="s">
        <v>353</v>
      </c>
      <c r="C26" s="165" t="s">
        <v>354</v>
      </c>
      <c r="D26" s="165" t="s">
        <v>273</v>
      </c>
      <c r="E26" s="164" t="s">
        <v>1092</v>
      </c>
      <c r="F26" s="164" t="s">
        <v>1093</v>
      </c>
      <c r="G26" s="164" t="s">
        <v>1094</v>
      </c>
      <c r="H26" s="164" t="s">
        <v>1095</v>
      </c>
      <c r="I26" s="164" t="s">
        <v>282</v>
      </c>
      <c r="J26" s="164" t="s">
        <v>278</v>
      </c>
      <c r="K26" s="164" t="s">
        <v>360</v>
      </c>
      <c r="L26" s="164" t="s">
        <v>269</v>
      </c>
      <c r="M26" s="164" t="s">
        <v>1051</v>
      </c>
      <c r="N26" s="165">
        <v>46295</v>
      </c>
      <c r="O26" s="164">
        <v>6</v>
      </c>
      <c r="P26" s="164" t="s">
        <v>1096</v>
      </c>
      <c r="Q26" s="164">
        <v>0</v>
      </c>
      <c r="R26" s="164">
        <v>21</v>
      </c>
      <c r="S26" s="164"/>
      <c r="T26" s="166">
        <v>2</v>
      </c>
      <c r="U26" s="164"/>
      <c r="V26" s="164"/>
      <c r="W26" s="164" t="s">
        <v>1773</v>
      </c>
      <c r="X26" s="164" t="s">
        <v>1547</v>
      </c>
      <c r="Y26" s="164"/>
    </row>
    <row r="27" spans="1:25" ht="202.5" x14ac:dyDescent="0.2">
      <c r="A27" s="164" t="s">
        <v>365</v>
      </c>
      <c r="B27" s="165" t="s">
        <v>1097</v>
      </c>
      <c r="C27" s="165" t="s">
        <v>1098</v>
      </c>
      <c r="D27" s="165" t="s">
        <v>273</v>
      </c>
      <c r="E27" s="164" t="s">
        <v>1099</v>
      </c>
      <c r="F27" s="164" t="s">
        <v>1100</v>
      </c>
      <c r="G27" s="164" t="s">
        <v>1101</v>
      </c>
      <c r="H27" s="164" t="s">
        <v>1102</v>
      </c>
      <c r="I27" s="164" t="s">
        <v>282</v>
      </c>
      <c r="J27" s="164" t="s">
        <v>278</v>
      </c>
      <c r="K27" s="164" t="s">
        <v>307</v>
      </c>
      <c r="L27" s="164" t="s">
        <v>269</v>
      </c>
      <c r="M27" s="164" t="s">
        <v>1051</v>
      </c>
      <c r="N27" s="165">
        <v>46295</v>
      </c>
      <c r="O27" s="164">
        <v>6</v>
      </c>
      <c r="P27" s="164" t="s">
        <v>1103</v>
      </c>
      <c r="Q27" s="164">
        <v>0</v>
      </c>
      <c r="R27" s="164">
        <v>11</v>
      </c>
      <c r="S27" s="164"/>
      <c r="T27" s="166">
        <v>3</v>
      </c>
      <c r="U27" s="164"/>
      <c r="V27" s="164"/>
      <c r="W27" s="164" t="s">
        <v>1640</v>
      </c>
      <c r="X27" s="164" t="s">
        <v>1641</v>
      </c>
      <c r="Y27" s="164"/>
    </row>
    <row r="28" spans="1:25" ht="157.5" x14ac:dyDescent="0.2">
      <c r="A28" s="164" t="s">
        <v>365</v>
      </c>
      <c r="B28" s="165" t="s">
        <v>1104</v>
      </c>
      <c r="C28" s="165" t="s">
        <v>1105</v>
      </c>
      <c r="D28" s="165" t="s">
        <v>273</v>
      </c>
      <c r="E28" s="164" t="s">
        <v>1106</v>
      </c>
      <c r="F28" s="164" t="s">
        <v>1107</v>
      </c>
      <c r="G28" s="164" t="s">
        <v>1108</v>
      </c>
      <c r="H28" s="164" t="s">
        <v>1109</v>
      </c>
      <c r="I28" s="164" t="s">
        <v>282</v>
      </c>
      <c r="J28" s="164" t="s">
        <v>278</v>
      </c>
      <c r="K28" s="164" t="s">
        <v>307</v>
      </c>
      <c r="L28" s="164" t="s">
        <v>269</v>
      </c>
      <c r="M28" s="164" t="s">
        <v>1051</v>
      </c>
      <c r="N28" s="165">
        <v>46295</v>
      </c>
      <c r="O28" s="164">
        <v>6</v>
      </c>
      <c r="P28" s="164" t="s">
        <v>1110</v>
      </c>
      <c r="Q28" s="164">
        <v>0</v>
      </c>
      <c r="R28" s="164">
        <v>15</v>
      </c>
      <c r="S28" s="164"/>
      <c r="T28" s="166">
        <v>1</v>
      </c>
      <c r="U28" s="164"/>
      <c r="V28" s="164"/>
      <c r="W28" s="164" t="s">
        <v>1642</v>
      </c>
      <c r="X28" s="164" t="s">
        <v>1643</v>
      </c>
      <c r="Y28" s="164" t="s">
        <v>1574</v>
      </c>
    </row>
    <row r="29" spans="1:25" ht="409.5" x14ac:dyDescent="0.2">
      <c r="A29" s="164" t="s">
        <v>365</v>
      </c>
      <c r="B29" s="165" t="s">
        <v>366</v>
      </c>
      <c r="C29" s="165" t="s">
        <v>367</v>
      </c>
      <c r="D29" s="165" t="s">
        <v>273</v>
      </c>
      <c r="E29" s="164" t="s">
        <v>368</v>
      </c>
      <c r="F29" s="164" t="s">
        <v>369</v>
      </c>
      <c r="G29" s="164" t="s">
        <v>836</v>
      </c>
      <c r="H29" s="164" t="s">
        <v>837</v>
      </c>
      <c r="I29" s="164" t="s">
        <v>282</v>
      </c>
      <c r="J29" s="164" t="s">
        <v>278</v>
      </c>
      <c r="K29" s="164" t="s">
        <v>307</v>
      </c>
      <c r="L29" s="164" t="s">
        <v>264</v>
      </c>
      <c r="M29" s="164" t="s">
        <v>303</v>
      </c>
      <c r="N29" s="165">
        <v>45772</v>
      </c>
      <c r="O29" s="164">
        <v>4</v>
      </c>
      <c r="P29" s="164" t="s">
        <v>370</v>
      </c>
      <c r="Q29" s="164">
        <v>0</v>
      </c>
      <c r="R29" s="164">
        <v>4</v>
      </c>
      <c r="S29" s="164"/>
      <c r="T29" s="166">
        <v>7</v>
      </c>
      <c r="U29" s="164"/>
      <c r="V29" s="164"/>
      <c r="W29" s="164" t="s">
        <v>1644</v>
      </c>
      <c r="X29" s="164" t="s">
        <v>1645</v>
      </c>
      <c r="Y29" s="164" t="s">
        <v>1646</v>
      </c>
    </row>
    <row r="30" spans="1:25" ht="180" x14ac:dyDescent="0.2">
      <c r="A30" s="164" t="s">
        <v>365</v>
      </c>
      <c r="B30" s="165" t="s">
        <v>366</v>
      </c>
      <c r="C30" s="165" t="s">
        <v>367</v>
      </c>
      <c r="D30" s="165" t="s">
        <v>273</v>
      </c>
      <c r="E30" s="164" t="s">
        <v>1111</v>
      </c>
      <c r="F30" s="164" t="s">
        <v>1112</v>
      </c>
      <c r="G30" s="164" t="s">
        <v>1113</v>
      </c>
      <c r="H30" s="164" t="s">
        <v>1114</v>
      </c>
      <c r="I30" s="164" t="s">
        <v>282</v>
      </c>
      <c r="J30" s="164" t="s">
        <v>278</v>
      </c>
      <c r="K30" s="164" t="s">
        <v>307</v>
      </c>
      <c r="L30" s="164" t="s">
        <v>264</v>
      </c>
      <c r="M30" s="164" t="s">
        <v>1051</v>
      </c>
      <c r="N30" s="165">
        <v>45930</v>
      </c>
      <c r="O30" s="164">
        <v>6</v>
      </c>
      <c r="P30" s="164" t="s">
        <v>1647</v>
      </c>
      <c r="Q30" s="164">
        <v>0</v>
      </c>
      <c r="R30" s="164">
        <v>10</v>
      </c>
      <c r="S30" s="164"/>
      <c r="T30" s="166">
        <v>10</v>
      </c>
      <c r="U30" s="164"/>
      <c r="V30" s="164"/>
      <c r="W30" s="164" t="s">
        <v>1648</v>
      </c>
      <c r="X30" s="164" t="s">
        <v>1649</v>
      </c>
      <c r="Y30" s="164" t="s">
        <v>1650</v>
      </c>
    </row>
    <row r="31" spans="1:25" ht="303.75" x14ac:dyDescent="0.2">
      <c r="A31" s="164" t="s">
        <v>365</v>
      </c>
      <c r="B31" s="165" t="s">
        <v>1115</v>
      </c>
      <c r="C31" s="165" t="s">
        <v>1116</v>
      </c>
      <c r="D31" s="165" t="s">
        <v>273</v>
      </c>
      <c r="E31" s="164" t="s">
        <v>1117</v>
      </c>
      <c r="F31" s="164" t="s">
        <v>1118</v>
      </c>
      <c r="G31" s="164" t="s">
        <v>1119</v>
      </c>
      <c r="H31" s="164" t="s">
        <v>1120</v>
      </c>
      <c r="I31" s="164" t="s">
        <v>282</v>
      </c>
      <c r="J31" s="164" t="s">
        <v>278</v>
      </c>
      <c r="K31" s="164" t="s">
        <v>307</v>
      </c>
      <c r="L31" s="164" t="s">
        <v>269</v>
      </c>
      <c r="M31" s="164" t="s">
        <v>1051</v>
      </c>
      <c r="N31" s="165">
        <v>46295</v>
      </c>
      <c r="O31" s="164">
        <v>6</v>
      </c>
      <c r="P31" s="164" t="s">
        <v>1121</v>
      </c>
      <c r="Q31" s="164">
        <v>0</v>
      </c>
      <c r="R31" s="164">
        <v>10</v>
      </c>
      <c r="S31" s="164"/>
      <c r="T31" s="166">
        <v>5</v>
      </c>
      <c r="U31" s="164"/>
      <c r="V31" s="164"/>
      <c r="W31" s="164" t="s">
        <v>1651</v>
      </c>
      <c r="X31" s="164" t="s">
        <v>1652</v>
      </c>
      <c r="Y31" s="164"/>
    </row>
    <row r="32" spans="1:25" ht="225" x14ac:dyDescent="0.2">
      <c r="A32" s="164" t="s">
        <v>365</v>
      </c>
      <c r="B32" s="165" t="s">
        <v>371</v>
      </c>
      <c r="C32" s="165" t="s">
        <v>372</v>
      </c>
      <c r="D32" s="165" t="s">
        <v>273</v>
      </c>
      <c r="E32" s="164" t="s">
        <v>373</v>
      </c>
      <c r="F32" s="164" t="s">
        <v>374</v>
      </c>
      <c r="G32" s="164" t="s">
        <v>838</v>
      </c>
      <c r="H32" s="164" t="s">
        <v>839</v>
      </c>
      <c r="I32" s="164" t="s">
        <v>375</v>
      </c>
      <c r="J32" s="164" t="s">
        <v>278</v>
      </c>
      <c r="K32" s="164" t="s">
        <v>285</v>
      </c>
      <c r="L32" s="164" t="s">
        <v>264</v>
      </c>
      <c r="M32" s="164" t="s">
        <v>331</v>
      </c>
      <c r="N32" s="165">
        <v>45468</v>
      </c>
      <c r="O32" s="164">
        <v>4</v>
      </c>
      <c r="P32" s="164" t="s">
        <v>1122</v>
      </c>
      <c r="Q32" s="164">
        <v>0</v>
      </c>
      <c r="R32" s="164">
        <v>1400</v>
      </c>
      <c r="S32" s="164"/>
      <c r="T32" s="166">
        <v>5077</v>
      </c>
      <c r="U32" s="164"/>
      <c r="V32" s="164"/>
      <c r="W32" s="164" t="s">
        <v>1461</v>
      </c>
      <c r="X32" s="164" t="s">
        <v>1462</v>
      </c>
      <c r="Y32" s="164" t="s">
        <v>1463</v>
      </c>
    </row>
    <row r="33" spans="1:25" ht="180" x14ac:dyDescent="0.2">
      <c r="A33" s="164" t="s">
        <v>365</v>
      </c>
      <c r="B33" s="165" t="s">
        <v>371</v>
      </c>
      <c r="C33" s="165" t="s">
        <v>372</v>
      </c>
      <c r="D33" s="165" t="s">
        <v>273</v>
      </c>
      <c r="E33" s="164" t="s">
        <v>1123</v>
      </c>
      <c r="F33" s="164" t="s">
        <v>1124</v>
      </c>
      <c r="G33" s="164" t="s">
        <v>1125</v>
      </c>
      <c r="H33" s="164" t="s">
        <v>1126</v>
      </c>
      <c r="I33" s="164" t="s">
        <v>375</v>
      </c>
      <c r="J33" s="164" t="s">
        <v>278</v>
      </c>
      <c r="K33" s="164" t="s">
        <v>285</v>
      </c>
      <c r="L33" s="164" t="s">
        <v>264</v>
      </c>
      <c r="M33" s="164" t="s">
        <v>1127</v>
      </c>
      <c r="N33" s="165">
        <v>46203</v>
      </c>
      <c r="O33" s="164">
        <v>6</v>
      </c>
      <c r="P33" s="164" t="s">
        <v>1128</v>
      </c>
      <c r="Q33" s="164">
        <v>1400</v>
      </c>
      <c r="R33" s="164">
        <v>2000</v>
      </c>
      <c r="S33" s="164"/>
      <c r="T33" s="166">
        <v>3094</v>
      </c>
      <c r="U33" s="164"/>
      <c r="V33" s="164"/>
      <c r="W33" s="164" t="s">
        <v>1461</v>
      </c>
      <c r="X33" s="164" t="s">
        <v>1462</v>
      </c>
      <c r="Y33" s="164" t="s">
        <v>1461</v>
      </c>
    </row>
    <row r="34" spans="1:25" ht="90" x14ac:dyDescent="0.2">
      <c r="A34" s="164" t="s">
        <v>365</v>
      </c>
      <c r="B34" s="165" t="s">
        <v>371</v>
      </c>
      <c r="C34" s="165" t="s">
        <v>372</v>
      </c>
      <c r="D34" s="165" t="s">
        <v>273</v>
      </c>
      <c r="E34" s="164" t="s">
        <v>1129</v>
      </c>
      <c r="F34" s="164" t="s">
        <v>1130</v>
      </c>
      <c r="G34" s="164" t="s">
        <v>1131</v>
      </c>
      <c r="H34" s="164" t="s">
        <v>1132</v>
      </c>
      <c r="I34" s="164" t="s">
        <v>1133</v>
      </c>
      <c r="J34" s="164" t="s">
        <v>262</v>
      </c>
      <c r="K34" s="164" t="s">
        <v>285</v>
      </c>
      <c r="L34" s="164" t="s">
        <v>269</v>
      </c>
      <c r="M34" s="164" t="s">
        <v>1127</v>
      </c>
      <c r="N34" s="165">
        <v>46203</v>
      </c>
      <c r="O34" s="164">
        <v>6</v>
      </c>
      <c r="P34" s="164" t="s">
        <v>1548</v>
      </c>
      <c r="Q34" s="164"/>
      <c r="R34" s="164"/>
      <c r="S34" s="164"/>
      <c r="T34" s="166"/>
      <c r="U34" s="164" t="s">
        <v>1653</v>
      </c>
      <c r="V34" s="164" t="s">
        <v>1654</v>
      </c>
      <c r="W34" s="164" t="s">
        <v>1653</v>
      </c>
      <c r="X34" s="164" t="s">
        <v>1654</v>
      </c>
      <c r="Y34" s="164" t="s">
        <v>1653</v>
      </c>
    </row>
    <row r="35" spans="1:25" ht="112.5" x14ac:dyDescent="0.2">
      <c r="A35" s="164" t="s">
        <v>365</v>
      </c>
      <c r="B35" s="165" t="s">
        <v>376</v>
      </c>
      <c r="C35" s="165" t="s">
        <v>377</v>
      </c>
      <c r="D35" s="165" t="s">
        <v>273</v>
      </c>
      <c r="E35" s="164" t="s">
        <v>378</v>
      </c>
      <c r="F35" s="164" t="s">
        <v>379</v>
      </c>
      <c r="G35" s="164" t="s">
        <v>840</v>
      </c>
      <c r="H35" s="164" t="s">
        <v>841</v>
      </c>
      <c r="I35" s="164" t="s">
        <v>380</v>
      </c>
      <c r="J35" s="164" t="s">
        <v>278</v>
      </c>
      <c r="K35" s="164" t="s">
        <v>285</v>
      </c>
      <c r="L35" s="164" t="s">
        <v>264</v>
      </c>
      <c r="M35" s="164" t="s">
        <v>331</v>
      </c>
      <c r="N35" s="165">
        <v>45473</v>
      </c>
      <c r="O35" s="164">
        <v>4</v>
      </c>
      <c r="P35" s="164" t="s">
        <v>381</v>
      </c>
      <c r="Q35" s="164">
        <v>0</v>
      </c>
      <c r="R35" s="164">
        <v>80</v>
      </c>
      <c r="S35" s="164"/>
      <c r="T35" s="166">
        <v>116</v>
      </c>
      <c r="U35" s="164"/>
      <c r="V35" s="164"/>
      <c r="W35" s="164" t="s">
        <v>1655</v>
      </c>
      <c r="X35" s="164" t="s">
        <v>1656</v>
      </c>
      <c r="Y35" s="164" t="s">
        <v>1655</v>
      </c>
    </row>
    <row r="36" spans="1:25" ht="146.25" x14ac:dyDescent="0.2">
      <c r="A36" s="164" t="s">
        <v>365</v>
      </c>
      <c r="B36" s="165" t="s">
        <v>376</v>
      </c>
      <c r="C36" s="165" t="s">
        <v>377</v>
      </c>
      <c r="D36" s="165" t="s">
        <v>273</v>
      </c>
      <c r="E36" s="164" t="s">
        <v>1134</v>
      </c>
      <c r="F36" s="164" t="s">
        <v>1135</v>
      </c>
      <c r="G36" s="164" t="s">
        <v>1136</v>
      </c>
      <c r="H36" s="164" t="s">
        <v>1137</v>
      </c>
      <c r="I36" s="164" t="s">
        <v>380</v>
      </c>
      <c r="J36" s="164" t="s">
        <v>278</v>
      </c>
      <c r="K36" s="164" t="s">
        <v>285</v>
      </c>
      <c r="L36" s="164" t="s">
        <v>264</v>
      </c>
      <c r="M36" s="164" t="s">
        <v>1127</v>
      </c>
      <c r="N36" s="165">
        <v>46203</v>
      </c>
      <c r="O36" s="164">
        <v>6</v>
      </c>
      <c r="P36" s="164" t="s">
        <v>1138</v>
      </c>
      <c r="Q36" s="164">
        <v>80</v>
      </c>
      <c r="R36" s="164">
        <v>200</v>
      </c>
      <c r="S36" s="164"/>
      <c r="T36" s="166">
        <v>525</v>
      </c>
      <c r="U36" s="164"/>
      <c r="V36" s="164"/>
      <c r="W36" s="164" t="s">
        <v>1655</v>
      </c>
      <c r="X36" s="164" t="s">
        <v>1656</v>
      </c>
      <c r="Y36" s="164" t="s">
        <v>1655</v>
      </c>
    </row>
    <row r="37" spans="1:25" ht="348.75" x14ac:dyDescent="0.2">
      <c r="A37" s="164" t="s">
        <v>365</v>
      </c>
      <c r="B37" s="165" t="s">
        <v>382</v>
      </c>
      <c r="C37" s="165" t="s">
        <v>383</v>
      </c>
      <c r="D37" s="165" t="s">
        <v>273</v>
      </c>
      <c r="E37" s="164" t="s">
        <v>384</v>
      </c>
      <c r="F37" s="164" t="s">
        <v>385</v>
      </c>
      <c r="G37" s="164" t="s">
        <v>386</v>
      </c>
      <c r="H37" s="164" t="s">
        <v>842</v>
      </c>
      <c r="I37" s="164" t="s">
        <v>387</v>
      </c>
      <c r="J37" s="164" t="s">
        <v>278</v>
      </c>
      <c r="K37" s="164" t="s">
        <v>285</v>
      </c>
      <c r="L37" s="164" t="s">
        <v>264</v>
      </c>
      <c r="M37" s="164" t="s">
        <v>331</v>
      </c>
      <c r="N37" s="165">
        <v>45657</v>
      </c>
      <c r="O37" s="164">
        <v>4</v>
      </c>
      <c r="P37" s="164" t="s">
        <v>1139</v>
      </c>
      <c r="Q37" s="164">
        <v>0</v>
      </c>
      <c r="R37" s="164">
        <v>14</v>
      </c>
      <c r="S37" s="164"/>
      <c r="T37" s="166">
        <v>33</v>
      </c>
      <c r="U37" s="164"/>
      <c r="V37" s="164"/>
      <c r="W37" s="164" t="s">
        <v>1657</v>
      </c>
      <c r="X37" s="164" t="s">
        <v>1658</v>
      </c>
      <c r="Y37" s="164" t="s">
        <v>1657</v>
      </c>
    </row>
    <row r="38" spans="1:25" ht="348.75" x14ac:dyDescent="0.2">
      <c r="A38" s="164" t="s">
        <v>365</v>
      </c>
      <c r="B38" s="165" t="s">
        <v>382</v>
      </c>
      <c r="C38" s="165" t="s">
        <v>383</v>
      </c>
      <c r="D38" s="165" t="s">
        <v>273</v>
      </c>
      <c r="E38" s="164" t="s">
        <v>1140</v>
      </c>
      <c r="F38" s="164" t="s">
        <v>1141</v>
      </c>
      <c r="G38" s="164" t="s">
        <v>386</v>
      </c>
      <c r="H38" s="164" t="s">
        <v>1142</v>
      </c>
      <c r="I38" s="164" t="s">
        <v>387</v>
      </c>
      <c r="J38" s="164" t="s">
        <v>278</v>
      </c>
      <c r="K38" s="164" t="s">
        <v>285</v>
      </c>
      <c r="L38" s="164" t="s">
        <v>269</v>
      </c>
      <c r="M38" s="164" t="s">
        <v>1127</v>
      </c>
      <c r="N38" s="165">
        <v>46203</v>
      </c>
      <c r="O38" s="164">
        <v>6</v>
      </c>
      <c r="P38" s="164" t="s">
        <v>1143</v>
      </c>
      <c r="Q38" s="164">
        <v>14</v>
      </c>
      <c r="R38" s="164">
        <v>43</v>
      </c>
      <c r="S38" s="164"/>
      <c r="T38" s="166">
        <v>36</v>
      </c>
      <c r="U38" s="164"/>
      <c r="V38" s="164"/>
      <c r="W38" s="164" t="s">
        <v>1144</v>
      </c>
      <c r="X38" s="164" t="s">
        <v>1575</v>
      </c>
      <c r="Y38" s="164" t="s">
        <v>1144</v>
      </c>
    </row>
    <row r="39" spans="1:25" ht="101.25" x14ac:dyDescent="0.2">
      <c r="A39" s="164" t="s">
        <v>365</v>
      </c>
      <c r="B39" s="165" t="s">
        <v>382</v>
      </c>
      <c r="C39" s="165" t="s">
        <v>383</v>
      </c>
      <c r="D39" s="165" t="s">
        <v>273</v>
      </c>
      <c r="E39" s="164" t="s">
        <v>1145</v>
      </c>
      <c r="F39" s="164" t="s">
        <v>1146</v>
      </c>
      <c r="G39" s="164" t="s">
        <v>1147</v>
      </c>
      <c r="H39" s="164" t="s">
        <v>1148</v>
      </c>
      <c r="I39" s="164" t="s">
        <v>290</v>
      </c>
      <c r="J39" s="164" t="s">
        <v>278</v>
      </c>
      <c r="K39" s="164" t="s">
        <v>285</v>
      </c>
      <c r="L39" s="164" t="s">
        <v>269</v>
      </c>
      <c r="M39" s="164" t="s">
        <v>1127</v>
      </c>
      <c r="N39" s="165">
        <v>46203</v>
      </c>
      <c r="O39" s="164">
        <v>6</v>
      </c>
      <c r="P39" s="164" t="s">
        <v>1149</v>
      </c>
      <c r="Q39" s="164">
        <v>0</v>
      </c>
      <c r="R39" s="164">
        <v>4860000</v>
      </c>
      <c r="S39" s="164"/>
      <c r="T39" s="166">
        <v>2439002.59</v>
      </c>
      <c r="U39" s="164"/>
      <c r="V39" s="164"/>
      <c r="W39" s="164" t="s">
        <v>1150</v>
      </c>
      <c r="X39" s="164" t="s">
        <v>1576</v>
      </c>
      <c r="Y39" s="164" t="s">
        <v>1150</v>
      </c>
    </row>
    <row r="40" spans="1:25" ht="191.25" x14ac:dyDescent="0.2">
      <c r="A40" s="164" t="s">
        <v>365</v>
      </c>
      <c r="B40" s="165" t="s">
        <v>388</v>
      </c>
      <c r="C40" s="165" t="s">
        <v>389</v>
      </c>
      <c r="D40" s="165" t="s">
        <v>273</v>
      </c>
      <c r="E40" s="164" t="s">
        <v>390</v>
      </c>
      <c r="F40" s="164" t="s">
        <v>391</v>
      </c>
      <c r="G40" s="164" t="s">
        <v>843</v>
      </c>
      <c r="H40" s="164" t="s">
        <v>844</v>
      </c>
      <c r="I40" s="164" t="s">
        <v>845</v>
      </c>
      <c r="J40" s="164" t="s">
        <v>278</v>
      </c>
      <c r="K40" s="164" t="s">
        <v>285</v>
      </c>
      <c r="L40" s="164" t="s">
        <v>264</v>
      </c>
      <c r="M40" s="164" t="s">
        <v>331</v>
      </c>
      <c r="N40" s="165">
        <v>45473</v>
      </c>
      <c r="O40" s="164">
        <v>4</v>
      </c>
      <c r="P40" s="164" t="s">
        <v>1659</v>
      </c>
      <c r="Q40" s="164">
        <v>0</v>
      </c>
      <c r="R40" s="164">
        <v>51</v>
      </c>
      <c r="S40" s="164"/>
      <c r="T40" s="166">
        <v>140</v>
      </c>
      <c r="U40" s="164"/>
      <c r="V40" s="164"/>
      <c r="W40" s="164" t="s">
        <v>1660</v>
      </c>
      <c r="X40" s="164" t="s">
        <v>1661</v>
      </c>
      <c r="Y40" s="164" t="s">
        <v>1662</v>
      </c>
    </row>
    <row r="41" spans="1:25" s="161" customFormat="1" ht="191.25" x14ac:dyDescent="0.2">
      <c r="A41" s="164" t="s">
        <v>365</v>
      </c>
      <c r="B41" s="165" t="s">
        <v>388</v>
      </c>
      <c r="C41" s="165" t="s">
        <v>389</v>
      </c>
      <c r="D41" s="165" t="s">
        <v>273</v>
      </c>
      <c r="E41" s="164" t="s">
        <v>1151</v>
      </c>
      <c r="F41" s="164" t="s">
        <v>1152</v>
      </c>
      <c r="G41" s="164" t="s">
        <v>843</v>
      </c>
      <c r="H41" s="164" t="s">
        <v>1153</v>
      </c>
      <c r="I41" s="164" t="s">
        <v>845</v>
      </c>
      <c r="J41" s="164" t="s">
        <v>278</v>
      </c>
      <c r="K41" s="164" t="s">
        <v>285</v>
      </c>
      <c r="L41" s="164" t="s">
        <v>269</v>
      </c>
      <c r="M41" s="164" t="s">
        <v>1127</v>
      </c>
      <c r="N41" s="165">
        <v>46203</v>
      </c>
      <c r="O41" s="164">
        <v>6</v>
      </c>
      <c r="P41" s="164" t="s">
        <v>1663</v>
      </c>
      <c r="Q41" s="164">
        <v>51</v>
      </c>
      <c r="R41" s="164">
        <v>65</v>
      </c>
      <c r="S41" s="164"/>
      <c r="T41" s="166">
        <v>81</v>
      </c>
      <c r="U41" s="164"/>
      <c r="V41" s="164"/>
      <c r="W41" s="164" t="s">
        <v>1664</v>
      </c>
      <c r="X41" s="164" t="s">
        <v>1665</v>
      </c>
      <c r="Y41" s="164" t="s">
        <v>1664</v>
      </c>
    </row>
    <row r="42" spans="1:25" ht="101.25" x14ac:dyDescent="0.2">
      <c r="A42" s="164" t="s">
        <v>365</v>
      </c>
      <c r="B42" s="165" t="s">
        <v>388</v>
      </c>
      <c r="C42" s="165" t="s">
        <v>389</v>
      </c>
      <c r="D42" s="165" t="s">
        <v>273</v>
      </c>
      <c r="E42" s="164" t="s">
        <v>1154</v>
      </c>
      <c r="F42" s="164" t="s">
        <v>1155</v>
      </c>
      <c r="G42" s="164" t="s">
        <v>1147</v>
      </c>
      <c r="H42" s="164" t="s">
        <v>1156</v>
      </c>
      <c r="I42" s="164" t="s">
        <v>290</v>
      </c>
      <c r="J42" s="164" t="s">
        <v>278</v>
      </c>
      <c r="K42" s="164" t="s">
        <v>285</v>
      </c>
      <c r="L42" s="164" t="s">
        <v>269</v>
      </c>
      <c r="M42" s="164" t="s">
        <v>1127</v>
      </c>
      <c r="N42" s="165">
        <v>46203</v>
      </c>
      <c r="O42" s="164">
        <v>6</v>
      </c>
      <c r="P42" s="164" t="s">
        <v>1157</v>
      </c>
      <c r="Q42" s="164">
        <v>0</v>
      </c>
      <c r="R42" s="164">
        <v>45300000</v>
      </c>
      <c r="S42" s="164"/>
      <c r="T42" s="166">
        <v>47671686.159999996</v>
      </c>
      <c r="U42" s="164"/>
      <c r="V42" s="164"/>
      <c r="W42" s="164" t="s">
        <v>1664</v>
      </c>
      <c r="X42" s="164" t="s">
        <v>1665</v>
      </c>
      <c r="Y42" s="164" t="s">
        <v>1664</v>
      </c>
    </row>
    <row r="43" spans="1:25" ht="112.5" x14ac:dyDescent="0.2">
      <c r="A43" s="164" t="s">
        <v>365</v>
      </c>
      <c r="B43" s="165" t="s">
        <v>392</v>
      </c>
      <c r="C43" s="165" t="s">
        <v>393</v>
      </c>
      <c r="D43" s="165" t="s">
        <v>273</v>
      </c>
      <c r="E43" s="164" t="s">
        <v>394</v>
      </c>
      <c r="F43" s="164" t="s">
        <v>395</v>
      </c>
      <c r="G43" s="164" t="s">
        <v>396</v>
      </c>
      <c r="H43" s="164" t="s">
        <v>397</v>
      </c>
      <c r="I43" s="164" t="s">
        <v>282</v>
      </c>
      <c r="J43" s="164" t="s">
        <v>278</v>
      </c>
      <c r="K43" s="164" t="s">
        <v>398</v>
      </c>
      <c r="L43" s="164" t="s">
        <v>264</v>
      </c>
      <c r="M43" s="164" t="s">
        <v>399</v>
      </c>
      <c r="N43" s="165">
        <v>45838</v>
      </c>
      <c r="O43" s="164">
        <v>5</v>
      </c>
      <c r="P43" s="164" t="s">
        <v>400</v>
      </c>
      <c r="Q43" s="164">
        <v>0</v>
      </c>
      <c r="R43" s="164">
        <v>3</v>
      </c>
      <c r="S43" s="164"/>
      <c r="T43" s="166">
        <v>50</v>
      </c>
      <c r="U43" s="164"/>
      <c r="V43" s="164"/>
      <c r="W43" s="164" t="s">
        <v>1464</v>
      </c>
      <c r="X43" s="164" t="s">
        <v>1465</v>
      </c>
      <c r="Y43" s="164" t="s">
        <v>1466</v>
      </c>
    </row>
    <row r="44" spans="1:25" ht="112.5" x14ac:dyDescent="0.2">
      <c r="A44" s="164" t="s">
        <v>365</v>
      </c>
      <c r="B44" s="165" t="s">
        <v>392</v>
      </c>
      <c r="C44" s="165" t="s">
        <v>393</v>
      </c>
      <c r="D44" s="165" t="s">
        <v>273</v>
      </c>
      <c r="E44" s="164" t="s">
        <v>1158</v>
      </c>
      <c r="F44" s="164" t="s">
        <v>1159</v>
      </c>
      <c r="G44" s="164" t="s">
        <v>386</v>
      </c>
      <c r="H44" s="164" t="s">
        <v>1160</v>
      </c>
      <c r="I44" s="164" t="s">
        <v>387</v>
      </c>
      <c r="J44" s="164" t="s">
        <v>278</v>
      </c>
      <c r="K44" s="164" t="s">
        <v>398</v>
      </c>
      <c r="L44" s="164" t="s">
        <v>269</v>
      </c>
      <c r="M44" s="164" t="s">
        <v>1127</v>
      </c>
      <c r="N44" s="165">
        <v>46203</v>
      </c>
      <c r="O44" s="164">
        <v>6</v>
      </c>
      <c r="P44" s="164" t="s">
        <v>1161</v>
      </c>
      <c r="Q44" s="164">
        <v>0</v>
      </c>
      <c r="R44" s="164">
        <v>10</v>
      </c>
      <c r="S44" s="164"/>
      <c r="T44" s="166"/>
      <c r="U44" s="164"/>
      <c r="V44" s="164"/>
      <c r="W44" s="164" t="s">
        <v>1549</v>
      </c>
      <c r="X44" s="164" t="s">
        <v>1550</v>
      </c>
      <c r="Y44" s="164" t="s">
        <v>1551</v>
      </c>
    </row>
    <row r="45" spans="1:25" ht="191.25" x14ac:dyDescent="0.2">
      <c r="A45" s="164" t="s">
        <v>365</v>
      </c>
      <c r="B45" s="165" t="s">
        <v>401</v>
      </c>
      <c r="C45" s="165" t="s">
        <v>402</v>
      </c>
      <c r="D45" s="165" t="s">
        <v>260</v>
      </c>
      <c r="E45" s="164" t="s">
        <v>403</v>
      </c>
      <c r="F45" s="164" t="s">
        <v>404</v>
      </c>
      <c r="G45" s="164" t="s">
        <v>405</v>
      </c>
      <c r="H45" s="164" t="s">
        <v>406</v>
      </c>
      <c r="I45" s="164" t="s">
        <v>359</v>
      </c>
      <c r="J45" s="164" t="s">
        <v>278</v>
      </c>
      <c r="K45" s="164" t="s">
        <v>407</v>
      </c>
      <c r="L45" s="164" t="s">
        <v>269</v>
      </c>
      <c r="M45" s="164" t="s">
        <v>270</v>
      </c>
      <c r="N45" s="165">
        <v>46022</v>
      </c>
      <c r="O45" s="164">
        <v>5</v>
      </c>
      <c r="P45" s="164" t="s">
        <v>408</v>
      </c>
      <c r="Q45" s="164">
        <v>6.6</v>
      </c>
      <c r="R45" s="164">
        <v>8</v>
      </c>
      <c r="S45" s="164"/>
      <c r="T45" s="166"/>
      <c r="U45" s="164"/>
      <c r="V45" s="164"/>
      <c r="W45" s="164" t="s">
        <v>1577</v>
      </c>
      <c r="X45" s="164" t="s">
        <v>1578</v>
      </c>
      <c r="Y45" s="164"/>
    </row>
    <row r="46" spans="1:25" ht="337.5" x14ac:dyDescent="0.2">
      <c r="A46" s="164" t="s">
        <v>365</v>
      </c>
      <c r="B46" s="165" t="s">
        <v>401</v>
      </c>
      <c r="C46" s="165" t="s">
        <v>402</v>
      </c>
      <c r="D46" s="165" t="s">
        <v>260</v>
      </c>
      <c r="E46" s="164" t="s">
        <v>409</v>
      </c>
      <c r="F46" s="164" t="s">
        <v>410</v>
      </c>
      <c r="G46" s="164" t="s">
        <v>411</v>
      </c>
      <c r="H46" s="164" t="s">
        <v>412</v>
      </c>
      <c r="I46" s="164" t="s">
        <v>261</v>
      </c>
      <c r="J46" s="164" t="s">
        <v>262</v>
      </c>
      <c r="K46" s="164" t="s">
        <v>407</v>
      </c>
      <c r="L46" s="164" t="s">
        <v>264</v>
      </c>
      <c r="M46" s="164" t="s">
        <v>291</v>
      </c>
      <c r="N46" s="165">
        <v>45565</v>
      </c>
      <c r="O46" s="164">
        <v>4</v>
      </c>
      <c r="P46" s="164" t="s">
        <v>413</v>
      </c>
      <c r="Q46" s="164"/>
      <c r="R46" s="164"/>
      <c r="S46" s="164" t="s">
        <v>414</v>
      </c>
      <c r="T46" s="166"/>
      <c r="U46" s="164"/>
      <c r="V46" s="164"/>
      <c r="W46" s="164" t="s">
        <v>1579</v>
      </c>
      <c r="X46" s="164" t="s">
        <v>1580</v>
      </c>
      <c r="Y46" s="164" t="s">
        <v>1581</v>
      </c>
    </row>
    <row r="47" spans="1:25" ht="202.5" x14ac:dyDescent="0.2">
      <c r="A47" s="164" t="s">
        <v>365</v>
      </c>
      <c r="B47" s="165" t="s">
        <v>401</v>
      </c>
      <c r="C47" s="165" t="s">
        <v>402</v>
      </c>
      <c r="D47" s="165" t="s">
        <v>260</v>
      </c>
      <c r="E47" s="164" t="s">
        <v>1162</v>
      </c>
      <c r="F47" s="164" t="s">
        <v>1163</v>
      </c>
      <c r="G47" s="164" t="s">
        <v>1164</v>
      </c>
      <c r="H47" s="164" t="s">
        <v>1165</v>
      </c>
      <c r="I47" s="164" t="s">
        <v>282</v>
      </c>
      <c r="J47" s="164" t="s">
        <v>278</v>
      </c>
      <c r="K47" s="164" t="s">
        <v>407</v>
      </c>
      <c r="L47" s="164" t="s">
        <v>269</v>
      </c>
      <c r="M47" s="164" t="s">
        <v>1127</v>
      </c>
      <c r="N47" s="165">
        <v>46203</v>
      </c>
      <c r="O47" s="164">
        <v>6</v>
      </c>
      <c r="P47" s="164" t="s">
        <v>1166</v>
      </c>
      <c r="Q47" s="164">
        <v>0</v>
      </c>
      <c r="R47" s="164">
        <v>3</v>
      </c>
      <c r="S47" s="164"/>
      <c r="T47" s="166">
        <v>0</v>
      </c>
      <c r="U47" s="164"/>
      <c r="V47" s="164"/>
      <c r="W47" s="164" t="s">
        <v>1582</v>
      </c>
      <c r="X47" s="164" t="s">
        <v>1583</v>
      </c>
      <c r="Y47" s="164"/>
    </row>
    <row r="48" spans="1:25" ht="409.5" x14ac:dyDescent="0.2">
      <c r="A48" s="164" t="s">
        <v>365</v>
      </c>
      <c r="B48" s="165" t="s">
        <v>401</v>
      </c>
      <c r="C48" s="165" t="s">
        <v>402</v>
      </c>
      <c r="D48" s="165" t="s">
        <v>260</v>
      </c>
      <c r="E48" s="164" t="s">
        <v>1167</v>
      </c>
      <c r="F48" s="164" t="s">
        <v>1168</v>
      </c>
      <c r="G48" s="164" t="s">
        <v>1169</v>
      </c>
      <c r="H48" s="164" t="s">
        <v>1170</v>
      </c>
      <c r="I48" s="164" t="s">
        <v>282</v>
      </c>
      <c r="J48" s="164" t="s">
        <v>278</v>
      </c>
      <c r="K48" s="164" t="s">
        <v>407</v>
      </c>
      <c r="L48" s="164" t="s">
        <v>269</v>
      </c>
      <c r="M48" s="164" t="s">
        <v>1051</v>
      </c>
      <c r="N48" s="165">
        <v>46295</v>
      </c>
      <c r="O48" s="164">
        <v>6</v>
      </c>
      <c r="P48" s="164" t="s">
        <v>1171</v>
      </c>
      <c r="Q48" s="164">
        <v>0</v>
      </c>
      <c r="R48" s="164">
        <v>1</v>
      </c>
      <c r="S48" s="164"/>
      <c r="T48" s="166"/>
      <c r="U48" s="164"/>
      <c r="V48" s="164"/>
      <c r="W48" s="164" t="s">
        <v>1666</v>
      </c>
      <c r="X48" s="164" t="s">
        <v>1667</v>
      </c>
      <c r="Y48" s="164"/>
    </row>
    <row r="49" spans="1:25" ht="225" x14ac:dyDescent="0.2">
      <c r="A49" s="164" t="s">
        <v>365</v>
      </c>
      <c r="B49" s="165" t="s">
        <v>415</v>
      </c>
      <c r="C49" s="165" t="s">
        <v>1172</v>
      </c>
      <c r="D49" s="165" t="s">
        <v>273</v>
      </c>
      <c r="E49" s="164" t="s">
        <v>1173</v>
      </c>
      <c r="F49" s="164" t="s">
        <v>1174</v>
      </c>
      <c r="G49" s="164" t="s">
        <v>1175</v>
      </c>
      <c r="H49" s="164" t="s">
        <v>1176</v>
      </c>
      <c r="I49" s="164" t="s">
        <v>282</v>
      </c>
      <c r="J49" s="164" t="s">
        <v>278</v>
      </c>
      <c r="K49" s="164" t="s">
        <v>407</v>
      </c>
      <c r="L49" s="164" t="s">
        <v>269</v>
      </c>
      <c r="M49" s="164" t="s">
        <v>1051</v>
      </c>
      <c r="N49" s="165">
        <v>46295</v>
      </c>
      <c r="O49" s="164">
        <v>6</v>
      </c>
      <c r="P49" s="164" t="s">
        <v>1177</v>
      </c>
      <c r="Q49" s="164">
        <v>0</v>
      </c>
      <c r="R49" s="164">
        <v>3000</v>
      </c>
      <c r="S49" s="164"/>
      <c r="T49" s="166">
        <v>1667</v>
      </c>
      <c r="U49" s="164"/>
      <c r="V49" s="164"/>
      <c r="W49" s="164" t="s">
        <v>1467</v>
      </c>
      <c r="X49" s="164" t="s">
        <v>1468</v>
      </c>
      <c r="Y49" s="164" t="s">
        <v>1467</v>
      </c>
    </row>
    <row r="50" spans="1:25" ht="157.5" x14ac:dyDescent="0.2">
      <c r="A50" s="164" t="s">
        <v>365</v>
      </c>
      <c r="B50" s="165" t="s">
        <v>416</v>
      </c>
      <c r="C50" s="165" t="s">
        <v>417</v>
      </c>
      <c r="D50" s="165" t="s">
        <v>273</v>
      </c>
      <c r="E50" s="164" t="s">
        <v>418</v>
      </c>
      <c r="F50" s="164" t="s">
        <v>419</v>
      </c>
      <c r="G50" s="164" t="s">
        <v>846</v>
      </c>
      <c r="H50" s="164" t="s">
        <v>847</v>
      </c>
      <c r="I50" s="164" t="s">
        <v>282</v>
      </c>
      <c r="J50" s="164" t="s">
        <v>278</v>
      </c>
      <c r="K50" s="164" t="s">
        <v>285</v>
      </c>
      <c r="L50" s="164" t="s">
        <v>264</v>
      </c>
      <c r="M50" s="164" t="s">
        <v>331</v>
      </c>
      <c r="N50" s="165">
        <v>45824</v>
      </c>
      <c r="O50" s="164">
        <v>4</v>
      </c>
      <c r="P50" s="164" t="s">
        <v>1178</v>
      </c>
      <c r="Q50" s="164">
        <v>0</v>
      </c>
      <c r="R50" s="164">
        <v>628</v>
      </c>
      <c r="S50" s="164"/>
      <c r="T50" s="166">
        <v>743</v>
      </c>
      <c r="U50" s="164"/>
      <c r="V50" s="164"/>
      <c r="W50" s="164" t="s">
        <v>1584</v>
      </c>
      <c r="X50" s="164" t="s">
        <v>1585</v>
      </c>
      <c r="Y50" s="164" t="s">
        <v>1668</v>
      </c>
    </row>
    <row r="51" spans="1:25" ht="157.5" x14ac:dyDescent="0.2">
      <c r="A51" s="164" t="s">
        <v>365</v>
      </c>
      <c r="B51" s="165" t="s">
        <v>416</v>
      </c>
      <c r="C51" s="165" t="s">
        <v>417</v>
      </c>
      <c r="D51" s="165" t="s">
        <v>273</v>
      </c>
      <c r="E51" s="164" t="s">
        <v>1179</v>
      </c>
      <c r="F51" s="164" t="s">
        <v>1180</v>
      </c>
      <c r="G51" s="164" t="s">
        <v>847</v>
      </c>
      <c r="H51" s="164" t="s">
        <v>847</v>
      </c>
      <c r="I51" s="164" t="s">
        <v>282</v>
      </c>
      <c r="J51" s="164" t="s">
        <v>278</v>
      </c>
      <c r="K51" s="164" t="s">
        <v>285</v>
      </c>
      <c r="L51" s="164" t="s">
        <v>269</v>
      </c>
      <c r="M51" s="164" t="s">
        <v>1127</v>
      </c>
      <c r="N51" s="165">
        <v>46203</v>
      </c>
      <c r="O51" s="164">
        <v>6</v>
      </c>
      <c r="P51" s="164" t="s">
        <v>1181</v>
      </c>
      <c r="Q51" s="164">
        <v>628</v>
      </c>
      <c r="R51" s="164">
        <v>2080</v>
      </c>
      <c r="S51" s="164"/>
      <c r="T51" s="166">
        <v>1913</v>
      </c>
      <c r="U51" s="164"/>
      <c r="V51" s="164"/>
      <c r="W51" s="164" t="s">
        <v>1774</v>
      </c>
      <c r="X51" s="164" t="s">
        <v>1775</v>
      </c>
      <c r="Y51" s="164" t="s">
        <v>1774</v>
      </c>
    </row>
    <row r="52" spans="1:25" ht="270" x14ac:dyDescent="0.2">
      <c r="A52" s="164" t="s">
        <v>365</v>
      </c>
      <c r="B52" s="165" t="s">
        <v>420</v>
      </c>
      <c r="C52" s="165" t="s">
        <v>1182</v>
      </c>
      <c r="D52" s="165" t="s">
        <v>273</v>
      </c>
      <c r="E52" s="164" t="s">
        <v>1183</v>
      </c>
      <c r="F52" s="164" t="s">
        <v>1184</v>
      </c>
      <c r="G52" s="164" t="s">
        <v>1185</v>
      </c>
      <c r="H52" s="164" t="s">
        <v>1186</v>
      </c>
      <c r="I52" s="164" t="s">
        <v>282</v>
      </c>
      <c r="J52" s="164" t="s">
        <v>278</v>
      </c>
      <c r="K52" s="164" t="s">
        <v>407</v>
      </c>
      <c r="L52" s="164" t="s">
        <v>269</v>
      </c>
      <c r="M52" s="164" t="s">
        <v>1127</v>
      </c>
      <c r="N52" s="165">
        <v>46203</v>
      </c>
      <c r="O52" s="164">
        <v>6</v>
      </c>
      <c r="P52" s="164" t="s">
        <v>1187</v>
      </c>
      <c r="Q52" s="164">
        <v>0</v>
      </c>
      <c r="R52" s="164">
        <v>1000</v>
      </c>
      <c r="S52" s="164"/>
      <c r="T52" s="166"/>
      <c r="U52" s="164"/>
      <c r="V52" s="164"/>
      <c r="W52" s="164" t="s">
        <v>1586</v>
      </c>
      <c r="X52" s="164" t="s">
        <v>1587</v>
      </c>
      <c r="Y52" s="164"/>
    </row>
    <row r="53" spans="1:25" ht="315" x14ac:dyDescent="0.2">
      <c r="A53" s="164" t="s">
        <v>365</v>
      </c>
      <c r="B53" s="165" t="s">
        <v>420</v>
      </c>
      <c r="C53" s="165" t="s">
        <v>1182</v>
      </c>
      <c r="D53" s="165" t="s">
        <v>273</v>
      </c>
      <c r="E53" s="164" t="s">
        <v>421</v>
      </c>
      <c r="F53" s="164" t="s">
        <v>422</v>
      </c>
      <c r="G53" s="164" t="s">
        <v>423</v>
      </c>
      <c r="H53" s="164" t="s">
        <v>423</v>
      </c>
      <c r="I53" s="164" t="s">
        <v>282</v>
      </c>
      <c r="J53" s="164" t="s">
        <v>278</v>
      </c>
      <c r="K53" s="164" t="s">
        <v>407</v>
      </c>
      <c r="L53" s="164" t="s">
        <v>264</v>
      </c>
      <c r="M53" s="164" t="s">
        <v>303</v>
      </c>
      <c r="N53" s="165">
        <v>45747</v>
      </c>
      <c r="O53" s="164">
        <v>4</v>
      </c>
      <c r="P53" s="164" t="s">
        <v>424</v>
      </c>
      <c r="Q53" s="164">
        <v>0</v>
      </c>
      <c r="R53" s="164">
        <v>1000</v>
      </c>
      <c r="S53" s="164"/>
      <c r="T53" s="166">
        <v>1000</v>
      </c>
      <c r="U53" s="164"/>
      <c r="V53" s="164"/>
      <c r="W53" s="164" t="s">
        <v>1588</v>
      </c>
      <c r="X53" s="164" t="s">
        <v>1589</v>
      </c>
      <c r="Y53" s="164" t="s">
        <v>1590</v>
      </c>
    </row>
    <row r="54" spans="1:25" ht="292.5" x14ac:dyDescent="0.2">
      <c r="A54" s="164" t="s">
        <v>365</v>
      </c>
      <c r="B54" s="165" t="s">
        <v>420</v>
      </c>
      <c r="C54" s="165" t="s">
        <v>1182</v>
      </c>
      <c r="D54" s="165" t="s">
        <v>273</v>
      </c>
      <c r="E54" s="164" t="s">
        <v>1188</v>
      </c>
      <c r="F54" s="164" t="s">
        <v>1189</v>
      </c>
      <c r="G54" s="164" t="s">
        <v>423</v>
      </c>
      <c r="H54" s="164" t="s">
        <v>423</v>
      </c>
      <c r="I54" s="164" t="s">
        <v>282</v>
      </c>
      <c r="J54" s="164" t="s">
        <v>278</v>
      </c>
      <c r="K54" s="164" t="s">
        <v>407</v>
      </c>
      <c r="L54" s="164" t="s">
        <v>269</v>
      </c>
      <c r="M54" s="164" t="s">
        <v>1051</v>
      </c>
      <c r="N54" s="165">
        <v>46295</v>
      </c>
      <c r="O54" s="164">
        <v>6</v>
      </c>
      <c r="P54" s="164" t="s">
        <v>1190</v>
      </c>
      <c r="Q54" s="164">
        <v>1000</v>
      </c>
      <c r="R54" s="164">
        <v>3500</v>
      </c>
      <c r="S54" s="164"/>
      <c r="T54" s="166">
        <v>1411</v>
      </c>
      <c r="U54" s="164"/>
      <c r="V54" s="164"/>
      <c r="W54" s="164" t="s">
        <v>1591</v>
      </c>
      <c r="X54" s="164" t="s">
        <v>1592</v>
      </c>
      <c r="Y54" s="164"/>
    </row>
    <row r="55" spans="1:25" ht="112.5" x14ac:dyDescent="0.2">
      <c r="A55" s="164" t="s">
        <v>365</v>
      </c>
      <c r="B55" s="165" t="s">
        <v>1191</v>
      </c>
      <c r="C55" s="165" t="s">
        <v>1192</v>
      </c>
      <c r="D55" s="165" t="s">
        <v>260</v>
      </c>
      <c r="E55" s="164" t="s">
        <v>1193</v>
      </c>
      <c r="F55" s="164" t="s">
        <v>1194</v>
      </c>
      <c r="G55" s="164" t="s">
        <v>1195</v>
      </c>
      <c r="H55" s="164" t="s">
        <v>1196</v>
      </c>
      <c r="I55" s="164" t="s">
        <v>359</v>
      </c>
      <c r="J55" s="164" t="s">
        <v>278</v>
      </c>
      <c r="K55" s="164" t="s">
        <v>407</v>
      </c>
      <c r="L55" s="164" t="s">
        <v>269</v>
      </c>
      <c r="M55" s="164" t="s">
        <v>1051</v>
      </c>
      <c r="N55" s="165">
        <v>46295</v>
      </c>
      <c r="O55" s="164">
        <v>6</v>
      </c>
      <c r="P55" s="164" t="s">
        <v>1197</v>
      </c>
      <c r="Q55" s="164">
        <v>43</v>
      </c>
      <c r="R55" s="164">
        <v>54</v>
      </c>
      <c r="S55" s="164"/>
      <c r="T55" s="166"/>
      <c r="U55" s="164"/>
      <c r="V55" s="164"/>
      <c r="W55" s="164" t="s">
        <v>1593</v>
      </c>
      <c r="X55" s="164" t="s">
        <v>1594</v>
      </c>
      <c r="Y55" s="164" t="s">
        <v>1593</v>
      </c>
    </row>
    <row r="56" spans="1:25" ht="135" x14ac:dyDescent="0.2">
      <c r="A56" s="164" t="s">
        <v>365</v>
      </c>
      <c r="B56" s="165" t="s">
        <v>425</v>
      </c>
      <c r="C56" s="165" t="s">
        <v>426</v>
      </c>
      <c r="D56" s="165" t="s">
        <v>273</v>
      </c>
      <c r="E56" s="164" t="s">
        <v>427</v>
      </c>
      <c r="F56" s="164" t="s">
        <v>428</v>
      </c>
      <c r="G56" s="164" t="s">
        <v>848</v>
      </c>
      <c r="H56" s="164" t="s">
        <v>849</v>
      </c>
      <c r="I56" s="164" t="s">
        <v>282</v>
      </c>
      <c r="J56" s="164" t="s">
        <v>278</v>
      </c>
      <c r="K56" s="164" t="s">
        <v>407</v>
      </c>
      <c r="L56" s="164" t="s">
        <v>281</v>
      </c>
      <c r="M56" s="164" t="s">
        <v>303</v>
      </c>
      <c r="N56" s="165">
        <v>45657</v>
      </c>
      <c r="O56" s="164">
        <v>4</v>
      </c>
      <c r="P56" s="164" t="s">
        <v>1198</v>
      </c>
      <c r="Q56" s="164">
        <v>0</v>
      </c>
      <c r="R56" s="164">
        <v>15000</v>
      </c>
      <c r="S56" s="164"/>
      <c r="T56" s="166">
        <v>1049</v>
      </c>
      <c r="U56" s="164"/>
      <c r="V56" s="164"/>
      <c r="W56" s="164" t="s">
        <v>1595</v>
      </c>
      <c r="X56" s="164" t="s">
        <v>1596</v>
      </c>
      <c r="Y56" s="164" t="s">
        <v>1595</v>
      </c>
    </row>
    <row r="57" spans="1:25" ht="409.5" x14ac:dyDescent="0.2">
      <c r="A57" s="164" t="s">
        <v>365</v>
      </c>
      <c r="B57" s="165" t="s">
        <v>425</v>
      </c>
      <c r="C57" s="165" t="s">
        <v>426</v>
      </c>
      <c r="D57" s="165" t="s">
        <v>273</v>
      </c>
      <c r="E57" s="164" t="s">
        <v>1199</v>
      </c>
      <c r="F57" s="164" t="s">
        <v>1200</v>
      </c>
      <c r="G57" s="164" t="s">
        <v>1201</v>
      </c>
      <c r="H57" s="164" t="s">
        <v>1202</v>
      </c>
      <c r="I57" s="164" t="s">
        <v>282</v>
      </c>
      <c r="J57" s="164" t="s">
        <v>278</v>
      </c>
      <c r="K57" s="164" t="s">
        <v>407</v>
      </c>
      <c r="L57" s="164" t="s">
        <v>269</v>
      </c>
      <c r="M57" s="164" t="s">
        <v>1051</v>
      </c>
      <c r="N57" s="165">
        <v>46295</v>
      </c>
      <c r="O57" s="164">
        <v>6</v>
      </c>
      <c r="P57" s="164" t="s">
        <v>1203</v>
      </c>
      <c r="Q57" s="164">
        <v>15000</v>
      </c>
      <c r="R57" s="164">
        <v>50000</v>
      </c>
      <c r="S57" s="164"/>
      <c r="T57" s="166">
        <v>1231</v>
      </c>
      <c r="U57" s="164"/>
      <c r="V57" s="164"/>
      <c r="W57" s="164" t="s">
        <v>1597</v>
      </c>
      <c r="X57" s="164" t="s">
        <v>1598</v>
      </c>
      <c r="Y57" s="164"/>
    </row>
    <row r="58" spans="1:25" ht="101.25" x14ac:dyDescent="0.2">
      <c r="A58" s="164" t="s">
        <v>365</v>
      </c>
      <c r="B58" s="165" t="s">
        <v>425</v>
      </c>
      <c r="C58" s="165" t="s">
        <v>426</v>
      </c>
      <c r="D58" s="165" t="s">
        <v>273</v>
      </c>
      <c r="E58" s="164" t="s">
        <v>1204</v>
      </c>
      <c r="F58" s="164" t="s">
        <v>1205</v>
      </c>
      <c r="G58" s="164" t="s">
        <v>1206</v>
      </c>
      <c r="H58" s="164" t="s">
        <v>1207</v>
      </c>
      <c r="I58" s="164" t="s">
        <v>282</v>
      </c>
      <c r="J58" s="164" t="s">
        <v>278</v>
      </c>
      <c r="K58" s="164" t="s">
        <v>407</v>
      </c>
      <c r="L58" s="164" t="s">
        <v>269</v>
      </c>
      <c r="M58" s="164" t="s">
        <v>1051</v>
      </c>
      <c r="N58" s="165">
        <v>46295</v>
      </c>
      <c r="O58" s="164">
        <v>6</v>
      </c>
      <c r="P58" s="164" t="s">
        <v>1208</v>
      </c>
      <c r="Q58" s="164">
        <v>0</v>
      </c>
      <c r="R58" s="164">
        <v>42</v>
      </c>
      <c r="S58" s="164"/>
      <c r="T58" s="166">
        <v>43</v>
      </c>
      <c r="U58" s="164"/>
      <c r="V58" s="164"/>
      <c r="W58" s="164" t="s">
        <v>1469</v>
      </c>
      <c r="X58" s="164" t="s">
        <v>1470</v>
      </c>
      <c r="Y58" s="164" t="s">
        <v>1469</v>
      </c>
    </row>
    <row r="59" spans="1:25" ht="326.25" x14ac:dyDescent="0.2">
      <c r="A59" s="164" t="s">
        <v>365</v>
      </c>
      <c r="B59" s="165" t="s">
        <v>429</v>
      </c>
      <c r="C59" s="165" t="s">
        <v>430</v>
      </c>
      <c r="D59" s="165" t="s">
        <v>273</v>
      </c>
      <c r="E59" s="164" t="s">
        <v>431</v>
      </c>
      <c r="F59" s="164" t="s">
        <v>432</v>
      </c>
      <c r="G59" s="164" t="s">
        <v>850</v>
      </c>
      <c r="H59" s="164" t="s">
        <v>851</v>
      </c>
      <c r="I59" s="164" t="s">
        <v>282</v>
      </c>
      <c r="J59" s="164" t="s">
        <v>278</v>
      </c>
      <c r="K59" s="164" t="s">
        <v>307</v>
      </c>
      <c r="L59" s="164" t="s">
        <v>264</v>
      </c>
      <c r="M59" s="164" t="s">
        <v>303</v>
      </c>
      <c r="N59" s="165">
        <v>45657</v>
      </c>
      <c r="O59" s="164">
        <v>4</v>
      </c>
      <c r="P59" s="164" t="s">
        <v>1209</v>
      </c>
      <c r="Q59" s="164">
        <v>0</v>
      </c>
      <c r="R59" s="164">
        <v>25160</v>
      </c>
      <c r="S59" s="164"/>
      <c r="T59" s="166">
        <v>33981</v>
      </c>
      <c r="U59" s="164"/>
      <c r="V59" s="164"/>
      <c r="W59" s="164" t="s">
        <v>1669</v>
      </c>
      <c r="X59" s="164" t="s">
        <v>1670</v>
      </c>
      <c r="Y59" s="164" t="s">
        <v>1671</v>
      </c>
    </row>
    <row r="60" spans="1:25" ht="382.5" x14ac:dyDescent="0.2">
      <c r="A60" s="164" t="s">
        <v>365</v>
      </c>
      <c r="B60" s="165" t="s">
        <v>429</v>
      </c>
      <c r="C60" s="165" t="s">
        <v>430</v>
      </c>
      <c r="D60" s="165" t="s">
        <v>273</v>
      </c>
      <c r="E60" s="164" t="s">
        <v>1210</v>
      </c>
      <c r="F60" s="164" t="s">
        <v>1211</v>
      </c>
      <c r="G60" s="164" t="s">
        <v>1212</v>
      </c>
      <c r="H60" s="164" t="s">
        <v>1213</v>
      </c>
      <c r="I60" s="164" t="s">
        <v>282</v>
      </c>
      <c r="J60" s="164" t="s">
        <v>278</v>
      </c>
      <c r="K60" s="164" t="s">
        <v>307</v>
      </c>
      <c r="L60" s="164" t="s">
        <v>269</v>
      </c>
      <c r="M60" s="164" t="s">
        <v>1051</v>
      </c>
      <c r="N60" s="165">
        <v>46295</v>
      </c>
      <c r="O60" s="164">
        <v>6</v>
      </c>
      <c r="P60" s="164" t="s">
        <v>1214</v>
      </c>
      <c r="Q60" s="164">
        <v>25160</v>
      </c>
      <c r="R60" s="164">
        <v>62900</v>
      </c>
      <c r="S60" s="164"/>
      <c r="T60" s="166">
        <v>47729</v>
      </c>
      <c r="U60" s="164"/>
      <c r="V60" s="164"/>
      <c r="W60" s="164" t="s">
        <v>1672</v>
      </c>
      <c r="X60" s="164" t="s">
        <v>1673</v>
      </c>
      <c r="Y60" s="164"/>
    </row>
    <row r="61" spans="1:25" ht="191.25" x14ac:dyDescent="0.2">
      <c r="A61" s="164" t="s">
        <v>365</v>
      </c>
      <c r="B61" s="165" t="s">
        <v>433</v>
      </c>
      <c r="C61" s="165" t="s">
        <v>1215</v>
      </c>
      <c r="D61" s="165" t="s">
        <v>273</v>
      </c>
      <c r="E61" s="164" t="s">
        <v>1216</v>
      </c>
      <c r="F61" s="164" t="s">
        <v>1217</v>
      </c>
      <c r="G61" s="164" t="s">
        <v>1218</v>
      </c>
      <c r="H61" s="164" t="s">
        <v>1219</v>
      </c>
      <c r="I61" s="164" t="s">
        <v>282</v>
      </c>
      <c r="J61" s="164" t="s">
        <v>278</v>
      </c>
      <c r="K61" s="164" t="s">
        <v>263</v>
      </c>
      <c r="L61" s="164" t="s">
        <v>269</v>
      </c>
      <c r="M61" s="164" t="s">
        <v>1051</v>
      </c>
      <c r="N61" s="165">
        <v>46295</v>
      </c>
      <c r="O61" s="164">
        <v>6</v>
      </c>
      <c r="P61" s="164" t="s">
        <v>1220</v>
      </c>
      <c r="Q61" s="164">
        <v>0</v>
      </c>
      <c r="R61" s="164">
        <v>6200</v>
      </c>
      <c r="S61" s="164"/>
      <c r="T61" s="166">
        <v>826</v>
      </c>
      <c r="U61" s="164"/>
      <c r="V61" s="164"/>
      <c r="W61" s="164" t="s">
        <v>1674</v>
      </c>
      <c r="X61" s="164" t="s">
        <v>1675</v>
      </c>
      <c r="Y61" s="164" t="s">
        <v>1676</v>
      </c>
    </row>
    <row r="62" spans="1:25" ht="67.5" x14ac:dyDescent="0.2">
      <c r="A62" s="164" t="s">
        <v>365</v>
      </c>
      <c r="B62" s="165" t="s">
        <v>852</v>
      </c>
      <c r="C62" s="165" t="s">
        <v>402</v>
      </c>
      <c r="D62" s="165" t="s">
        <v>260</v>
      </c>
      <c r="E62" s="164" t="s">
        <v>853</v>
      </c>
      <c r="F62" s="164" t="s">
        <v>854</v>
      </c>
      <c r="G62" s="164" t="s">
        <v>855</v>
      </c>
      <c r="H62" s="164" t="s">
        <v>856</v>
      </c>
      <c r="I62" s="164" t="s">
        <v>261</v>
      </c>
      <c r="J62" s="164" t="s">
        <v>262</v>
      </c>
      <c r="K62" s="164" t="s">
        <v>285</v>
      </c>
      <c r="L62" s="164" t="s">
        <v>269</v>
      </c>
      <c r="M62" s="164" t="s">
        <v>270</v>
      </c>
      <c r="N62" s="165">
        <v>46022</v>
      </c>
      <c r="O62" s="164">
        <v>5</v>
      </c>
      <c r="P62" s="164" t="s">
        <v>857</v>
      </c>
      <c r="Q62" s="164"/>
      <c r="R62" s="164"/>
      <c r="S62" s="164" t="s">
        <v>858</v>
      </c>
      <c r="T62" s="166"/>
      <c r="U62" s="164" t="s">
        <v>1677</v>
      </c>
      <c r="V62" s="164" t="s">
        <v>1678</v>
      </c>
      <c r="W62" s="164" t="s">
        <v>1677</v>
      </c>
      <c r="X62" s="164" t="s">
        <v>1678</v>
      </c>
      <c r="Y62" s="164" t="s">
        <v>1677</v>
      </c>
    </row>
    <row r="63" spans="1:25" ht="303.75" x14ac:dyDescent="0.2">
      <c r="A63" s="164" t="s">
        <v>434</v>
      </c>
      <c r="B63" s="165" t="s">
        <v>435</v>
      </c>
      <c r="C63" s="165" t="s">
        <v>436</v>
      </c>
      <c r="D63" s="165" t="s">
        <v>273</v>
      </c>
      <c r="E63" s="164" t="s">
        <v>438</v>
      </c>
      <c r="F63" s="164" t="s">
        <v>439</v>
      </c>
      <c r="G63" s="164" t="s">
        <v>437</v>
      </c>
      <c r="H63" s="164" t="s">
        <v>440</v>
      </c>
      <c r="I63" s="164" t="s">
        <v>277</v>
      </c>
      <c r="J63" s="164" t="s">
        <v>278</v>
      </c>
      <c r="K63" s="164" t="s">
        <v>307</v>
      </c>
      <c r="L63" s="164" t="s">
        <v>264</v>
      </c>
      <c r="M63" s="164" t="s">
        <v>303</v>
      </c>
      <c r="N63" s="165">
        <v>45657</v>
      </c>
      <c r="O63" s="164">
        <v>4</v>
      </c>
      <c r="P63" s="164" t="s">
        <v>441</v>
      </c>
      <c r="Q63" s="164">
        <v>70</v>
      </c>
      <c r="R63" s="164">
        <v>210</v>
      </c>
      <c r="S63" s="164"/>
      <c r="T63" s="166">
        <v>289.94</v>
      </c>
      <c r="U63" s="164"/>
      <c r="V63" s="164"/>
      <c r="W63" s="164" t="s">
        <v>1471</v>
      </c>
      <c r="X63" s="164" t="s">
        <v>1472</v>
      </c>
      <c r="Y63" s="164" t="s">
        <v>1473</v>
      </c>
    </row>
    <row r="64" spans="1:25" ht="112.5" x14ac:dyDescent="0.2">
      <c r="A64" s="164" t="s">
        <v>434</v>
      </c>
      <c r="B64" s="165" t="s">
        <v>442</v>
      </c>
      <c r="C64" s="165" t="s">
        <v>443</v>
      </c>
      <c r="D64" s="165" t="s">
        <v>273</v>
      </c>
      <c r="E64" s="164" t="s">
        <v>444</v>
      </c>
      <c r="F64" s="164" t="s">
        <v>445</v>
      </c>
      <c r="G64" s="164" t="s">
        <v>446</v>
      </c>
      <c r="H64" s="164" t="s">
        <v>447</v>
      </c>
      <c r="I64" s="164" t="s">
        <v>282</v>
      </c>
      <c r="J64" s="164" t="s">
        <v>262</v>
      </c>
      <c r="K64" s="164" t="s">
        <v>307</v>
      </c>
      <c r="L64" s="164" t="s">
        <v>264</v>
      </c>
      <c r="M64" s="164" t="s">
        <v>303</v>
      </c>
      <c r="N64" s="165">
        <v>45653</v>
      </c>
      <c r="O64" s="164">
        <v>4</v>
      </c>
      <c r="P64" s="164" t="s">
        <v>448</v>
      </c>
      <c r="Q64" s="164"/>
      <c r="R64" s="164"/>
      <c r="S64" s="164" t="s">
        <v>449</v>
      </c>
      <c r="T64" s="166"/>
      <c r="U64" s="164" t="s">
        <v>449</v>
      </c>
      <c r="V64" s="164" t="s">
        <v>450</v>
      </c>
      <c r="W64" s="164" t="s">
        <v>451</v>
      </c>
      <c r="X64" s="164" t="s">
        <v>452</v>
      </c>
      <c r="Y64" s="164" t="s">
        <v>453</v>
      </c>
    </row>
    <row r="65" spans="1:25" ht="281.25" x14ac:dyDescent="0.2">
      <c r="A65" s="164" t="s">
        <v>434</v>
      </c>
      <c r="B65" s="165" t="s">
        <v>442</v>
      </c>
      <c r="C65" s="165" t="s">
        <v>443</v>
      </c>
      <c r="D65" s="165" t="s">
        <v>273</v>
      </c>
      <c r="E65" s="164" t="s">
        <v>454</v>
      </c>
      <c r="F65" s="164" t="s">
        <v>455</v>
      </c>
      <c r="G65" s="164" t="s">
        <v>456</v>
      </c>
      <c r="H65" s="164" t="s">
        <v>457</v>
      </c>
      <c r="I65" s="164" t="s">
        <v>282</v>
      </c>
      <c r="J65" s="164" t="s">
        <v>278</v>
      </c>
      <c r="K65" s="164" t="s">
        <v>307</v>
      </c>
      <c r="L65" s="164" t="s">
        <v>264</v>
      </c>
      <c r="M65" s="164" t="s">
        <v>303</v>
      </c>
      <c r="N65" s="165">
        <v>45657</v>
      </c>
      <c r="O65" s="164">
        <v>4</v>
      </c>
      <c r="P65" s="164" t="s">
        <v>458</v>
      </c>
      <c r="Q65" s="164">
        <v>0</v>
      </c>
      <c r="R65" s="164">
        <v>750</v>
      </c>
      <c r="S65" s="164"/>
      <c r="T65" s="166">
        <v>1057</v>
      </c>
      <c r="U65" s="164"/>
      <c r="V65" s="164"/>
      <c r="W65" s="164" t="s">
        <v>859</v>
      </c>
      <c r="X65" s="164" t="s">
        <v>860</v>
      </c>
      <c r="Y65" s="164" t="s">
        <v>1221</v>
      </c>
    </row>
    <row r="66" spans="1:25" ht="292.5" x14ac:dyDescent="0.2">
      <c r="A66" s="164" t="s">
        <v>434</v>
      </c>
      <c r="B66" s="165" t="s">
        <v>442</v>
      </c>
      <c r="C66" s="165" t="s">
        <v>443</v>
      </c>
      <c r="D66" s="165" t="s">
        <v>273</v>
      </c>
      <c r="E66" s="164" t="s">
        <v>1222</v>
      </c>
      <c r="F66" s="164" t="s">
        <v>1223</v>
      </c>
      <c r="G66" s="164" t="s">
        <v>456</v>
      </c>
      <c r="H66" s="164" t="s">
        <v>1224</v>
      </c>
      <c r="I66" s="164" t="s">
        <v>282</v>
      </c>
      <c r="J66" s="164" t="s">
        <v>278</v>
      </c>
      <c r="K66" s="164" t="s">
        <v>307</v>
      </c>
      <c r="L66" s="164" t="s">
        <v>264</v>
      </c>
      <c r="M66" s="164" t="s">
        <v>1051</v>
      </c>
      <c r="N66" s="165">
        <v>45838</v>
      </c>
      <c r="O66" s="164">
        <v>6</v>
      </c>
      <c r="P66" s="164" t="s">
        <v>1225</v>
      </c>
      <c r="Q66" s="164">
        <v>750</v>
      </c>
      <c r="R66" s="164">
        <v>1300</v>
      </c>
      <c r="S66" s="164"/>
      <c r="T66" s="166">
        <v>1426</v>
      </c>
      <c r="U66" s="164"/>
      <c r="V66" s="164"/>
      <c r="W66" s="164" t="s">
        <v>1474</v>
      </c>
      <c r="X66" s="164" t="s">
        <v>1475</v>
      </c>
      <c r="Y66" s="164" t="s">
        <v>1476</v>
      </c>
    </row>
    <row r="67" spans="1:25" ht="360" x14ac:dyDescent="0.2">
      <c r="A67" s="164" t="s">
        <v>434</v>
      </c>
      <c r="B67" s="165" t="s">
        <v>459</v>
      </c>
      <c r="C67" s="165" t="s">
        <v>460</v>
      </c>
      <c r="D67" s="165" t="s">
        <v>273</v>
      </c>
      <c r="E67" s="164" t="s">
        <v>461</v>
      </c>
      <c r="F67" s="164" t="s">
        <v>462</v>
      </c>
      <c r="G67" s="164" t="s">
        <v>463</v>
      </c>
      <c r="H67" s="164" t="s">
        <v>464</v>
      </c>
      <c r="I67" s="164" t="s">
        <v>282</v>
      </c>
      <c r="J67" s="164" t="s">
        <v>278</v>
      </c>
      <c r="K67" s="164" t="s">
        <v>307</v>
      </c>
      <c r="L67" s="164" t="s">
        <v>269</v>
      </c>
      <c r="M67" s="164" t="s">
        <v>270</v>
      </c>
      <c r="N67" s="165">
        <v>46022</v>
      </c>
      <c r="O67" s="164">
        <v>5</v>
      </c>
      <c r="P67" s="164" t="s">
        <v>465</v>
      </c>
      <c r="Q67" s="164">
        <v>0</v>
      </c>
      <c r="R67" s="164">
        <v>4</v>
      </c>
      <c r="S67" s="164"/>
      <c r="T67" s="166">
        <v>1</v>
      </c>
      <c r="U67" s="164"/>
      <c r="V67" s="164"/>
      <c r="W67" s="164" t="s">
        <v>861</v>
      </c>
      <c r="X67" s="164" t="s">
        <v>862</v>
      </c>
      <c r="Y67" s="164"/>
    </row>
    <row r="68" spans="1:25" ht="409.5" x14ac:dyDescent="0.2">
      <c r="A68" s="164" t="s">
        <v>434</v>
      </c>
      <c r="B68" s="165" t="s">
        <v>459</v>
      </c>
      <c r="C68" s="165" t="s">
        <v>460</v>
      </c>
      <c r="D68" s="165" t="s">
        <v>273</v>
      </c>
      <c r="E68" s="164" t="s">
        <v>466</v>
      </c>
      <c r="F68" s="164" t="s">
        <v>467</v>
      </c>
      <c r="G68" s="164" t="s">
        <v>468</v>
      </c>
      <c r="H68" s="164" t="s">
        <v>469</v>
      </c>
      <c r="I68" s="164" t="s">
        <v>282</v>
      </c>
      <c r="J68" s="164" t="s">
        <v>278</v>
      </c>
      <c r="K68" s="164" t="s">
        <v>307</v>
      </c>
      <c r="L68" s="164" t="s">
        <v>269</v>
      </c>
      <c r="M68" s="164" t="s">
        <v>270</v>
      </c>
      <c r="N68" s="165">
        <v>46022</v>
      </c>
      <c r="O68" s="164">
        <v>5</v>
      </c>
      <c r="P68" s="164" t="s">
        <v>1226</v>
      </c>
      <c r="Q68" s="164">
        <v>0</v>
      </c>
      <c r="R68" s="164">
        <v>4</v>
      </c>
      <c r="S68" s="164"/>
      <c r="T68" s="166"/>
      <c r="U68" s="164"/>
      <c r="V68" s="164"/>
      <c r="W68" s="164" t="s">
        <v>1552</v>
      </c>
      <c r="X68" s="164" t="s">
        <v>1553</v>
      </c>
      <c r="Y68" s="164"/>
    </row>
    <row r="69" spans="1:25" ht="191.25" x14ac:dyDescent="0.2">
      <c r="A69" s="164" t="s">
        <v>434</v>
      </c>
      <c r="B69" s="165" t="s">
        <v>459</v>
      </c>
      <c r="C69" s="165" t="s">
        <v>460</v>
      </c>
      <c r="D69" s="165" t="s">
        <v>273</v>
      </c>
      <c r="E69" s="164" t="s">
        <v>1227</v>
      </c>
      <c r="F69" s="164" t="s">
        <v>1228</v>
      </c>
      <c r="G69" s="164" t="s">
        <v>1229</v>
      </c>
      <c r="H69" s="164" t="s">
        <v>1230</v>
      </c>
      <c r="I69" s="164" t="s">
        <v>282</v>
      </c>
      <c r="J69" s="164" t="s">
        <v>278</v>
      </c>
      <c r="K69" s="164" t="s">
        <v>307</v>
      </c>
      <c r="L69" s="164" t="s">
        <v>269</v>
      </c>
      <c r="M69" s="164" t="s">
        <v>1051</v>
      </c>
      <c r="N69" s="165">
        <v>46295</v>
      </c>
      <c r="O69" s="164">
        <v>6</v>
      </c>
      <c r="P69" s="164" t="s">
        <v>1231</v>
      </c>
      <c r="Q69" s="164">
        <v>0</v>
      </c>
      <c r="R69" s="164">
        <v>328</v>
      </c>
      <c r="S69" s="164"/>
      <c r="T69" s="166"/>
      <c r="U69" s="164"/>
      <c r="V69" s="164"/>
      <c r="W69" s="164" t="s">
        <v>1679</v>
      </c>
      <c r="X69" s="164" t="s">
        <v>1680</v>
      </c>
      <c r="Y69" s="164"/>
    </row>
    <row r="70" spans="1:25" ht="168.75" x14ac:dyDescent="0.2">
      <c r="A70" s="164" t="s">
        <v>434</v>
      </c>
      <c r="B70" s="165" t="s">
        <v>470</v>
      </c>
      <c r="C70" s="165" t="s">
        <v>471</v>
      </c>
      <c r="D70" s="165" t="s">
        <v>273</v>
      </c>
      <c r="E70" s="164" t="s">
        <v>1232</v>
      </c>
      <c r="F70" s="164" t="s">
        <v>1233</v>
      </c>
      <c r="G70" s="164" t="s">
        <v>472</v>
      </c>
      <c r="H70" s="164" t="s">
        <v>1234</v>
      </c>
      <c r="I70" s="164" t="s">
        <v>282</v>
      </c>
      <c r="J70" s="164" t="s">
        <v>278</v>
      </c>
      <c r="K70" s="164" t="s">
        <v>285</v>
      </c>
      <c r="L70" s="164" t="s">
        <v>269</v>
      </c>
      <c r="M70" s="164" t="s">
        <v>1051</v>
      </c>
      <c r="N70" s="165">
        <v>46295</v>
      </c>
      <c r="O70" s="164">
        <v>6</v>
      </c>
      <c r="P70" s="164" t="s">
        <v>1235</v>
      </c>
      <c r="Q70" s="164">
        <v>300</v>
      </c>
      <c r="R70" s="164">
        <v>467</v>
      </c>
      <c r="S70" s="164"/>
      <c r="T70" s="166">
        <v>446</v>
      </c>
      <c r="U70" s="164"/>
      <c r="V70" s="164"/>
      <c r="W70" s="164" t="s">
        <v>1776</v>
      </c>
      <c r="X70" s="164" t="s">
        <v>1777</v>
      </c>
      <c r="Y70" s="164" t="s">
        <v>1776</v>
      </c>
    </row>
    <row r="71" spans="1:25" ht="146.25" x14ac:dyDescent="0.2">
      <c r="A71" s="164" t="s">
        <v>434</v>
      </c>
      <c r="B71" s="165" t="s">
        <v>470</v>
      </c>
      <c r="C71" s="165" t="s">
        <v>471</v>
      </c>
      <c r="D71" s="165" t="s">
        <v>273</v>
      </c>
      <c r="E71" s="164" t="s">
        <v>1236</v>
      </c>
      <c r="F71" s="164" t="s">
        <v>1237</v>
      </c>
      <c r="G71" s="164" t="s">
        <v>1238</v>
      </c>
      <c r="H71" s="164" t="s">
        <v>1239</v>
      </c>
      <c r="I71" s="164" t="s">
        <v>282</v>
      </c>
      <c r="J71" s="164" t="s">
        <v>278</v>
      </c>
      <c r="K71" s="164" t="s">
        <v>285</v>
      </c>
      <c r="L71" s="164" t="s">
        <v>269</v>
      </c>
      <c r="M71" s="164" t="s">
        <v>1051</v>
      </c>
      <c r="N71" s="165">
        <v>46295</v>
      </c>
      <c r="O71" s="164">
        <v>6</v>
      </c>
      <c r="P71" s="164" t="s">
        <v>1240</v>
      </c>
      <c r="Q71" s="164">
        <v>0</v>
      </c>
      <c r="R71" s="164">
        <v>300</v>
      </c>
      <c r="S71" s="164"/>
      <c r="T71" s="166"/>
      <c r="U71" s="164"/>
      <c r="V71" s="164"/>
      <c r="W71" s="164" t="s">
        <v>1241</v>
      </c>
      <c r="X71" s="164" t="s">
        <v>1242</v>
      </c>
      <c r="Y71" s="164" t="s">
        <v>1241</v>
      </c>
    </row>
    <row r="72" spans="1:25" ht="393.75" x14ac:dyDescent="0.2">
      <c r="A72" s="164" t="s">
        <v>434</v>
      </c>
      <c r="B72" s="165" t="s">
        <v>1243</v>
      </c>
      <c r="C72" s="165" t="s">
        <v>1244</v>
      </c>
      <c r="D72" s="165" t="s">
        <v>273</v>
      </c>
      <c r="E72" s="164" t="s">
        <v>1245</v>
      </c>
      <c r="F72" s="164" t="s">
        <v>1246</v>
      </c>
      <c r="G72" s="164" t="s">
        <v>1244</v>
      </c>
      <c r="H72" s="164" t="s">
        <v>1247</v>
      </c>
      <c r="I72" s="164" t="s">
        <v>282</v>
      </c>
      <c r="J72" s="164" t="s">
        <v>278</v>
      </c>
      <c r="K72" s="164" t="s">
        <v>407</v>
      </c>
      <c r="L72" s="164" t="s">
        <v>269</v>
      </c>
      <c r="M72" s="164" t="s">
        <v>1051</v>
      </c>
      <c r="N72" s="165">
        <v>46295</v>
      </c>
      <c r="O72" s="164">
        <v>6</v>
      </c>
      <c r="P72" s="164" t="s">
        <v>1248</v>
      </c>
      <c r="Q72" s="164">
        <v>0</v>
      </c>
      <c r="R72" s="164">
        <v>21</v>
      </c>
      <c r="S72" s="164"/>
      <c r="T72" s="166"/>
      <c r="U72" s="164"/>
      <c r="V72" s="164"/>
      <c r="W72" s="164" t="s">
        <v>1599</v>
      </c>
      <c r="X72" s="164" t="s">
        <v>1600</v>
      </c>
      <c r="Y72" s="164" t="s">
        <v>1681</v>
      </c>
    </row>
    <row r="73" spans="1:25" ht="135" x14ac:dyDescent="0.2">
      <c r="A73" s="164" t="s">
        <v>434</v>
      </c>
      <c r="B73" s="165" t="s">
        <v>473</v>
      </c>
      <c r="C73" s="165" t="s">
        <v>474</v>
      </c>
      <c r="D73" s="165" t="s">
        <v>273</v>
      </c>
      <c r="E73" s="164" t="s">
        <v>475</v>
      </c>
      <c r="F73" s="164" t="s">
        <v>476</v>
      </c>
      <c r="G73" s="164" t="s">
        <v>477</v>
      </c>
      <c r="H73" s="164" t="s">
        <v>478</v>
      </c>
      <c r="I73" s="164" t="s">
        <v>282</v>
      </c>
      <c r="J73" s="164" t="s">
        <v>278</v>
      </c>
      <c r="K73" s="164" t="s">
        <v>307</v>
      </c>
      <c r="L73" s="164" t="s">
        <v>269</v>
      </c>
      <c r="M73" s="164" t="s">
        <v>270</v>
      </c>
      <c r="N73" s="165">
        <v>46022</v>
      </c>
      <c r="O73" s="164">
        <v>5</v>
      </c>
      <c r="P73" s="164" t="s">
        <v>479</v>
      </c>
      <c r="Q73" s="164">
        <v>0</v>
      </c>
      <c r="R73" s="164">
        <v>15</v>
      </c>
      <c r="S73" s="164"/>
      <c r="T73" s="166">
        <v>14</v>
      </c>
      <c r="U73" s="164"/>
      <c r="V73" s="164"/>
      <c r="W73" s="164" t="s">
        <v>1554</v>
      </c>
      <c r="X73" s="164" t="s">
        <v>1555</v>
      </c>
      <c r="Y73" s="164"/>
    </row>
    <row r="74" spans="1:25" ht="315" x14ac:dyDescent="0.2">
      <c r="A74" s="164" t="s">
        <v>434</v>
      </c>
      <c r="B74" s="165" t="s">
        <v>481</v>
      </c>
      <c r="C74" s="165" t="s">
        <v>1249</v>
      </c>
      <c r="D74" s="165" t="s">
        <v>273</v>
      </c>
      <c r="E74" s="164" t="s">
        <v>482</v>
      </c>
      <c r="F74" s="164" t="s">
        <v>483</v>
      </c>
      <c r="G74" s="164" t="s">
        <v>484</v>
      </c>
      <c r="H74" s="164" t="s">
        <v>485</v>
      </c>
      <c r="I74" s="164" t="s">
        <v>486</v>
      </c>
      <c r="J74" s="164" t="s">
        <v>262</v>
      </c>
      <c r="K74" s="164" t="s">
        <v>480</v>
      </c>
      <c r="L74" s="164" t="s">
        <v>264</v>
      </c>
      <c r="M74" s="164" t="s">
        <v>331</v>
      </c>
      <c r="N74" s="165">
        <v>45926</v>
      </c>
      <c r="O74" s="164">
        <v>4</v>
      </c>
      <c r="P74" s="164" t="s">
        <v>487</v>
      </c>
      <c r="Q74" s="164"/>
      <c r="R74" s="164"/>
      <c r="S74" s="164" t="s">
        <v>488</v>
      </c>
      <c r="T74" s="166"/>
      <c r="U74" s="164" t="s">
        <v>1682</v>
      </c>
      <c r="V74" s="164" t="s">
        <v>1683</v>
      </c>
      <c r="W74" s="164" t="s">
        <v>1684</v>
      </c>
      <c r="X74" s="164" t="s">
        <v>1685</v>
      </c>
      <c r="Y74" s="164" t="s">
        <v>1686</v>
      </c>
    </row>
    <row r="75" spans="1:25" ht="180" x14ac:dyDescent="0.2">
      <c r="A75" s="164" t="s">
        <v>434</v>
      </c>
      <c r="B75" s="165" t="s">
        <v>481</v>
      </c>
      <c r="C75" s="165" t="s">
        <v>1249</v>
      </c>
      <c r="D75" s="165" t="s">
        <v>273</v>
      </c>
      <c r="E75" s="164" t="s">
        <v>1250</v>
      </c>
      <c r="F75" s="164" t="s">
        <v>1251</v>
      </c>
      <c r="G75" s="164" t="s">
        <v>1252</v>
      </c>
      <c r="H75" s="164" t="s">
        <v>1253</v>
      </c>
      <c r="I75" s="164" t="s">
        <v>1254</v>
      </c>
      <c r="J75" s="164" t="s">
        <v>278</v>
      </c>
      <c r="K75" s="164" t="s">
        <v>480</v>
      </c>
      <c r="L75" s="164" t="s">
        <v>269</v>
      </c>
      <c r="M75" s="164" t="s">
        <v>1127</v>
      </c>
      <c r="N75" s="165">
        <v>46203</v>
      </c>
      <c r="O75" s="164">
        <v>6</v>
      </c>
      <c r="P75" s="164" t="s">
        <v>1255</v>
      </c>
      <c r="Q75" s="164">
        <v>0</v>
      </c>
      <c r="R75" s="164">
        <v>63</v>
      </c>
      <c r="S75" s="164"/>
      <c r="T75" s="166">
        <v>16</v>
      </c>
      <c r="U75" s="164"/>
      <c r="V75" s="164"/>
      <c r="W75" s="164" t="s">
        <v>1687</v>
      </c>
      <c r="X75" s="164" t="s">
        <v>1688</v>
      </c>
      <c r="Y75" s="164"/>
    </row>
    <row r="76" spans="1:25" ht="409.5" x14ac:dyDescent="0.2">
      <c r="A76" s="164" t="s">
        <v>434</v>
      </c>
      <c r="B76" s="165" t="s">
        <v>481</v>
      </c>
      <c r="C76" s="165" t="s">
        <v>1249</v>
      </c>
      <c r="D76" s="165" t="s">
        <v>273</v>
      </c>
      <c r="E76" s="164" t="s">
        <v>489</v>
      </c>
      <c r="F76" s="164" t="s">
        <v>490</v>
      </c>
      <c r="G76" s="164" t="s">
        <v>491</v>
      </c>
      <c r="H76" s="164" t="s">
        <v>863</v>
      </c>
      <c r="I76" s="164" t="s">
        <v>492</v>
      </c>
      <c r="J76" s="164" t="s">
        <v>262</v>
      </c>
      <c r="K76" s="164" t="s">
        <v>480</v>
      </c>
      <c r="L76" s="164" t="s">
        <v>264</v>
      </c>
      <c r="M76" s="164" t="s">
        <v>493</v>
      </c>
      <c r="N76" s="165">
        <v>45758</v>
      </c>
      <c r="O76" s="164">
        <v>4</v>
      </c>
      <c r="P76" s="164" t="s">
        <v>494</v>
      </c>
      <c r="Q76" s="164"/>
      <c r="R76" s="164"/>
      <c r="S76" s="164" t="s">
        <v>495</v>
      </c>
      <c r="T76" s="166"/>
      <c r="U76" s="164" t="s">
        <v>864</v>
      </c>
      <c r="V76" s="164" t="s">
        <v>865</v>
      </c>
      <c r="W76" s="164" t="s">
        <v>866</v>
      </c>
      <c r="X76" s="164" t="s">
        <v>867</v>
      </c>
      <c r="Y76" s="164" t="s">
        <v>1556</v>
      </c>
    </row>
    <row r="77" spans="1:25" ht="213.75" x14ac:dyDescent="0.2">
      <c r="A77" s="164" t="s">
        <v>434</v>
      </c>
      <c r="B77" s="165" t="s">
        <v>481</v>
      </c>
      <c r="C77" s="165" t="s">
        <v>1249</v>
      </c>
      <c r="D77" s="165" t="s">
        <v>273</v>
      </c>
      <c r="E77" s="164" t="s">
        <v>496</v>
      </c>
      <c r="F77" s="164" t="s">
        <v>497</v>
      </c>
      <c r="G77" s="164" t="s">
        <v>498</v>
      </c>
      <c r="H77" s="164" t="s">
        <v>868</v>
      </c>
      <c r="I77" s="164" t="s">
        <v>499</v>
      </c>
      <c r="J77" s="164" t="s">
        <v>262</v>
      </c>
      <c r="K77" s="164" t="s">
        <v>480</v>
      </c>
      <c r="L77" s="164" t="s">
        <v>281</v>
      </c>
      <c r="M77" s="164" t="s">
        <v>342</v>
      </c>
      <c r="N77" s="165">
        <v>45747</v>
      </c>
      <c r="O77" s="164">
        <v>5</v>
      </c>
      <c r="P77" s="164" t="s">
        <v>500</v>
      </c>
      <c r="Q77" s="164"/>
      <c r="R77" s="164"/>
      <c r="S77" s="164" t="s">
        <v>501</v>
      </c>
      <c r="T77" s="166"/>
      <c r="U77" s="164" t="s">
        <v>1689</v>
      </c>
      <c r="V77" s="164" t="s">
        <v>1690</v>
      </c>
      <c r="W77" s="164" t="s">
        <v>1557</v>
      </c>
      <c r="X77" s="164" t="s">
        <v>1558</v>
      </c>
      <c r="Y77" s="164" t="s">
        <v>1691</v>
      </c>
    </row>
    <row r="78" spans="1:25" ht="315" x14ac:dyDescent="0.2">
      <c r="A78" s="164" t="s">
        <v>434</v>
      </c>
      <c r="B78" s="165" t="s">
        <v>481</v>
      </c>
      <c r="C78" s="165" t="s">
        <v>1249</v>
      </c>
      <c r="D78" s="165" t="s">
        <v>273</v>
      </c>
      <c r="E78" s="164" t="s">
        <v>1256</v>
      </c>
      <c r="F78" s="164" t="s">
        <v>1257</v>
      </c>
      <c r="G78" s="164" t="s">
        <v>1258</v>
      </c>
      <c r="H78" s="164" t="s">
        <v>1259</v>
      </c>
      <c r="I78" s="164" t="s">
        <v>492</v>
      </c>
      <c r="J78" s="164" t="s">
        <v>278</v>
      </c>
      <c r="K78" s="164" t="s">
        <v>480</v>
      </c>
      <c r="L78" s="164" t="s">
        <v>269</v>
      </c>
      <c r="M78" s="164" t="s">
        <v>1127</v>
      </c>
      <c r="N78" s="165">
        <v>46203</v>
      </c>
      <c r="O78" s="164">
        <v>6</v>
      </c>
      <c r="P78" s="164" t="s">
        <v>1260</v>
      </c>
      <c r="Q78" s="164">
        <v>0</v>
      </c>
      <c r="R78" s="164">
        <v>259</v>
      </c>
      <c r="S78" s="164"/>
      <c r="T78" s="166">
        <v>20</v>
      </c>
      <c r="U78" s="164"/>
      <c r="V78" s="164"/>
      <c r="W78" s="164" t="s">
        <v>1692</v>
      </c>
      <c r="X78" s="164" t="s">
        <v>1693</v>
      </c>
      <c r="Y78" s="164" t="s">
        <v>1694</v>
      </c>
    </row>
    <row r="79" spans="1:25" ht="213.75" x14ac:dyDescent="0.2">
      <c r="A79" s="164" t="s">
        <v>434</v>
      </c>
      <c r="B79" s="165" t="s">
        <v>502</v>
      </c>
      <c r="C79" s="165" t="s">
        <v>503</v>
      </c>
      <c r="D79" s="165" t="s">
        <v>273</v>
      </c>
      <c r="E79" s="164" t="s">
        <v>504</v>
      </c>
      <c r="F79" s="164" t="s">
        <v>505</v>
      </c>
      <c r="G79" s="164" t="s">
        <v>503</v>
      </c>
      <c r="H79" s="164" t="s">
        <v>506</v>
      </c>
      <c r="I79" s="164" t="s">
        <v>507</v>
      </c>
      <c r="J79" s="164" t="s">
        <v>262</v>
      </c>
      <c r="K79" s="164" t="s">
        <v>480</v>
      </c>
      <c r="L79" s="164" t="s">
        <v>269</v>
      </c>
      <c r="M79" s="164" t="s">
        <v>279</v>
      </c>
      <c r="N79" s="165">
        <v>46112</v>
      </c>
      <c r="O79" s="164">
        <v>6</v>
      </c>
      <c r="P79" s="164" t="s">
        <v>508</v>
      </c>
      <c r="Q79" s="164"/>
      <c r="R79" s="164"/>
      <c r="S79" s="164" t="s">
        <v>509</v>
      </c>
      <c r="T79" s="166"/>
      <c r="U79" s="164" t="s">
        <v>869</v>
      </c>
      <c r="V79" s="164" t="s">
        <v>870</v>
      </c>
      <c r="W79" s="164" t="s">
        <v>1477</v>
      </c>
      <c r="X79" s="164" t="s">
        <v>1478</v>
      </c>
      <c r="Y79" s="164"/>
    </row>
    <row r="80" spans="1:25" ht="348.75" x14ac:dyDescent="0.2">
      <c r="A80" s="164" t="s">
        <v>434</v>
      </c>
      <c r="B80" s="165" t="s">
        <v>1261</v>
      </c>
      <c r="C80" s="165" t="s">
        <v>1262</v>
      </c>
      <c r="D80" s="165" t="s">
        <v>273</v>
      </c>
      <c r="E80" s="164" t="s">
        <v>1263</v>
      </c>
      <c r="F80" s="164" t="s">
        <v>1264</v>
      </c>
      <c r="G80" s="164" t="s">
        <v>1265</v>
      </c>
      <c r="H80" s="164" t="s">
        <v>1266</v>
      </c>
      <c r="I80" s="164" t="s">
        <v>1267</v>
      </c>
      <c r="J80" s="164" t="s">
        <v>278</v>
      </c>
      <c r="K80" s="164" t="s">
        <v>480</v>
      </c>
      <c r="L80" s="164" t="s">
        <v>269</v>
      </c>
      <c r="M80" s="164" t="s">
        <v>1127</v>
      </c>
      <c r="N80" s="165">
        <v>46203</v>
      </c>
      <c r="O80" s="164">
        <v>6</v>
      </c>
      <c r="P80" s="164" t="s">
        <v>1479</v>
      </c>
      <c r="Q80" s="164">
        <v>0</v>
      </c>
      <c r="R80" s="164">
        <v>408</v>
      </c>
      <c r="S80" s="164"/>
      <c r="T80" s="166"/>
      <c r="U80" s="164"/>
      <c r="V80" s="164"/>
      <c r="W80" s="164" t="s">
        <v>1559</v>
      </c>
      <c r="X80" s="164" t="s">
        <v>1560</v>
      </c>
      <c r="Y80" s="164" t="s">
        <v>1695</v>
      </c>
    </row>
    <row r="81" spans="1:25" ht="213.75" x14ac:dyDescent="0.2">
      <c r="A81" s="164" t="s">
        <v>434</v>
      </c>
      <c r="B81" s="165" t="s">
        <v>510</v>
      </c>
      <c r="C81" s="165" t="s">
        <v>1268</v>
      </c>
      <c r="D81" s="165" t="s">
        <v>273</v>
      </c>
      <c r="E81" s="164" t="s">
        <v>511</v>
      </c>
      <c r="F81" s="164" t="s">
        <v>512</v>
      </c>
      <c r="G81" s="164" t="s">
        <v>513</v>
      </c>
      <c r="H81" s="164" t="s">
        <v>514</v>
      </c>
      <c r="I81" s="164" t="s">
        <v>515</v>
      </c>
      <c r="J81" s="164" t="s">
        <v>262</v>
      </c>
      <c r="K81" s="164" t="s">
        <v>480</v>
      </c>
      <c r="L81" s="164" t="s">
        <v>269</v>
      </c>
      <c r="M81" s="164" t="s">
        <v>279</v>
      </c>
      <c r="N81" s="165">
        <v>46112</v>
      </c>
      <c r="O81" s="164">
        <v>6</v>
      </c>
      <c r="P81" s="164" t="s">
        <v>516</v>
      </c>
      <c r="Q81" s="164"/>
      <c r="R81" s="164"/>
      <c r="S81" s="164" t="s">
        <v>517</v>
      </c>
      <c r="T81" s="166"/>
      <c r="U81" s="164" t="s">
        <v>1480</v>
      </c>
      <c r="V81" s="164" t="s">
        <v>1481</v>
      </c>
      <c r="W81" s="164" t="s">
        <v>1482</v>
      </c>
      <c r="X81" s="164" t="s">
        <v>1483</v>
      </c>
      <c r="Y81" s="164" t="s">
        <v>1696</v>
      </c>
    </row>
    <row r="82" spans="1:25" ht="292.5" x14ac:dyDescent="0.2">
      <c r="A82" s="164" t="s">
        <v>434</v>
      </c>
      <c r="B82" s="165" t="s">
        <v>510</v>
      </c>
      <c r="C82" s="165" t="s">
        <v>1268</v>
      </c>
      <c r="D82" s="165" t="s">
        <v>273</v>
      </c>
      <c r="E82" s="164" t="s">
        <v>1269</v>
      </c>
      <c r="F82" s="164" t="s">
        <v>1270</v>
      </c>
      <c r="G82" s="164" t="s">
        <v>1271</v>
      </c>
      <c r="H82" s="164" t="s">
        <v>1272</v>
      </c>
      <c r="I82" s="164" t="s">
        <v>1269</v>
      </c>
      <c r="J82" s="164" t="s">
        <v>262</v>
      </c>
      <c r="K82" s="164" t="s">
        <v>480</v>
      </c>
      <c r="L82" s="164" t="s">
        <v>269</v>
      </c>
      <c r="M82" s="164" t="s">
        <v>1127</v>
      </c>
      <c r="N82" s="165">
        <v>46203</v>
      </c>
      <c r="O82" s="164">
        <v>6</v>
      </c>
      <c r="P82" s="164" t="s">
        <v>1273</v>
      </c>
      <c r="Q82" s="164"/>
      <c r="R82" s="164"/>
      <c r="S82" s="164" t="s">
        <v>1274</v>
      </c>
      <c r="T82" s="166"/>
      <c r="U82" s="164" t="s">
        <v>1275</v>
      </c>
      <c r="V82" s="164" t="s">
        <v>1276</v>
      </c>
      <c r="W82" s="164" t="s">
        <v>1697</v>
      </c>
      <c r="X82" s="164" t="s">
        <v>1698</v>
      </c>
      <c r="Y82" s="164" t="s">
        <v>1699</v>
      </c>
    </row>
    <row r="83" spans="1:25" ht="409.5" x14ac:dyDescent="0.2">
      <c r="A83" s="164" t="s">
        <v>434</v>
      </c>
      <c r="B83" s="165" t="s">
        <v>518</v>
      </c>
      <c r="C83" s="165" t="s">
        <v>519</v>
      </c>
      <c r="D83" s="165" t="s">
        <v>273</v>
      </c>
      <c r="E83" s="164" t="s">
        <v>520</v>
      </c>
      <c r="F83" s="164" t="s">
        <v>521</v>
      </c>
      <c r="G83" s="164" t="s">
        <v>522</v>
      </c>
      <c r="H83" s="164" t="s">
        <v>523</v>
      </c>
      <c r="I83" s="164" t="s">
        <v>282</v>
      </c>
      <c r="J83" s="164" t="s">
        <v>278</v>
      </c>
      <c r="K83" s="164" t="s">
        <v>480</v>
      </c>
      <c r="L83" s="164" t="s">
        <v>264</v>
      </c>
      <c r="M83" s="164" t="s">
        <v>342</v>
      </c>
      <c r="N83" s="165">
        <v>45834</v>
      </c>
      <c r="O83" s="164">
        <v>5</v>
      </c>
      <c r="P83" s="164" t="s">
        <v>524</v>
      </c>
      <c r="Q83" s="164">
        <v>0</v>
      </c>
      <c r="R83" s="164">
        <v>10000</v>
      </c>
      <c r="S83" s="164"/>
      <c r="T83" s="166">
        <v>21736</v>
      </c>
      <c r="U83" s="164"/>
      <c r="V83" s="164"/>
      <c r="W83" s="164" t="s">
        <v>1561</v>
      </c>
      <c r="X83" s="164" t="s">
        <v>1562</v>
      </c>
      <c r="Y83" s="164" t="s">
        <v>1700</v>
      </c>
    </row>
    <row r="84" spans="1:25" ht="247.5" x14ac:dyDescent="0.2">
      <c r="A84" s="164" t="s">
        <v>434</v>
      </c>
      <c r="B84" s="165" t="s">
        <v>518</v>
      </c>
      <c r="C84" s="165" t="s">
        <v>519</v>
      </c>
      <c r="D84" s="165" t="s">
        <v>273</v>
      </c>
      <c r="E84" s="164" t="s">
        <v>1277</v>
      </c>
      <c r="F84" s="164" t="s">
        <v>1278</v>
      </c>
      <c r="G84" s="164" t="s">
        <v>522</v>
      </c>
      <c r="H84" s="164" t="s">
        <v>1279</v>
      </c>
      <c r="I84" s="164" t="s">
        <v>282</v>
      </c>
      <c r="J84" s="164" t="s">
        <v>278</v>
      </c>
      <c r="K84" s="164" t="s">
        <v>480</v>
      </c>
      <c r="L84" s="164" t="s">
        <v>269</v>
      </c>
      <c r="M84" s="164" t="s">
        <v>1051</v>
      </c>
      <c r="N84" s="165">
        <v>46295</v>
      </c>
      <c r="O84" s="164">
        <v>6</v>
      </c>
      <c r="P84" s="164" t="s">
        <v>1280</v>
      </c>
      <c r="Q84" s="164">
        <v>10000</v>
      </c>
      <c r="R84" s="164">
        <v>20450</v>
      </c>
      <c r="S84" s="164"/>
      <c r="T84" s="166">
        <v>21736</v>
      </c>
      <c r="U84" s="164"/>
      <c r="V84" s="164"/>
      <c r="W84" s="164" t="s">
        <v>1701</v>
      </c>
      <c r="X84" s="164" t="s">
        <v>1702</v>
      </c>
      <c r="Y84" s="164" t="s">
        <v>1703</v>
      </c>
    </row>
    <row r="85" spans="1:25" ht="112.5" x14ac:dyDescent="0.2">
      <c r="A85" s="164" t="s">
        <v>434</v>
      </c>
      <c r="B85" s="165" t="s">
        <v>1281</v>
      </c>
      <c r="C85" s="165" t="s">
        <v>1282</v>
      </c>
      <c r="D85" s="165" t="s">
        <v>273</v>
      </c>
      <c r="E85" s="164" t="s">
        <v>1283</v>
      </c>
      <c r="F85" s="164" t="s">
        <v>1284</v>
      </c>
      <c r="G85" s="164" t="s">
        <v>1285</v>
      </c>
      <c r="H85" s="164" t="s">
        <v>1286</v>
      </c>
      <c r="I85" s="164" t="s">
        <v>282</v>
      </c>
      <c r="J85" s="164" t="s">
        <v>278</v>
      </c>
      <c r="K85" s="164" t="s">
        <v>480</v>
      </c>
      <c r="L85" s="164" t="s">
        <v>269</v>
      </c>
      <c r="M85" s="164" t="s">
        <v>1127</v>
      </c>
      <c r="N85" s="165">
        <v>46203</v>
      </c>
      <c r="O85" s="164">
        <v>6</v>
      </c>
      <c r="P85" s="164" t="s">
        <v>1287</v>
      </c>
      <c r="Q85" s="164">
        <v>0</v>
      </c>
      <c r="R85" s="164">
        <v>10474</v>
      </c>
      <c r="S85" s="164"/>
      <c r="T85" s="166">
        <v>607</v>
      </c>
      <c r="U85" s="164"/>
      <c r="V85" s="164"/>
      <c r="W85" s="164" t="s">
        <v>1704</v>
      </c>
      <c r="X85" s="164" t="s">
        <v>1705</v>
      </c>
      <c r="Y85" s="164"/>
    </row>
    <row r="86" spans="1:25" ht="112.5" x14ac:dyDescent="0.2">
      <c r="A86" s="164" t="s">
        <v>434</v>
      </c>
      <c r="B86" s="165" t="s">
        <v>871</v>
      </c>
      <c r="C86" s="165" t="s">
        <v>872</v>
      </c>
      <c r="D86" s="165" t="s">
        <v>273</v>
      </c>
      <c r="E86" s="164" t="s">
        <v>873</v>
      </c>
      <c r="F86" s="164" t="s">
        <v>874</v>
      </c>
      <c r="G86" s="164" t="s">
        <v>875</v>
      </c>
      <c r="H86" s="164" t="s">
        <v>876</v>
      </c>
      <c r="I86" s="164" t="s">
        <v>261</v>
      </c>
      <c r="J86" s="164" t="s">
        <v>262</v>
      </c>
      <c r="K86" s="164" t="s">
        <v>285</v>
      </c>
      <c r="L86" s="164" t="s">
        <v>264</v>
      </c>
      <c r="M86" s="164" t="s">
        <v>399</v>
      </c>
      <c r="N86" s="165">
        <v>45838</v>
      </c>
      <c r="O86" s="164">
        <v>5</v>
      </c>
      <c r="P86" s="164" t="s">
        <v>877</v>
      </c>
      <c r="Q86" s="164"/>
      <c r="R86" s="164"/>
      <c r="S86" s="164" t="s">
        <v>878</v>
      </c>
      <c r="T86" s="166"/>
      <c r="U86" s="164" t="s">
        <v>1706</v>
      </c>
      <c r="V86" s="164" t="s">
        <v>1707</v>
      </c>
      <c r="W86" s="164" t="s">
        <v>1708</v>
      </c>
      <c r="X86" s="164" t="s">
        <v>1707</v>
      </c>
      <c r="Y86" s="164" t="s">
        <v>1708</v>
      </c>
    </row>
    <row r="87" spans="1:25" ht="78.75" x14ac:dyDescent="0.2">
      <c r="A87" s="164" t="s">
        <v>434</v>
      </c>
      <c r="B87" s="165" t="s">
        <v>871</v>
      </c>
      <c r="C87" s="165" t="s">
        <v>872</v>
      </c>
      <c r="D87" s="165" t="s">
        <v>273</v>
      </c>
      <c r="E87" s="164" t="s">
        <v>1288</v>
      </c>
      <c r="F87" s="164" t="s">
        <v>1289</v>
      </c>
      <c r="G87" s="164" t="s">
        <v>1290</v>
      </c>
      <c r="H87" s="164" t="s">
        <v>1291</v>
      </c>
      <c r="I87" s="164" t="s">
        <v>359</v>
      </c>
      <c r="J87" s="164" t="s">
        <v>278</v>
      </c>
      <c r="K87" s="164" t="s">
        <v>285</v>
      </c>
      <c r="L87" s="164" t="s">
        <v>269</v>
      </c>
      <c r="M87" s="164" t="s">
        <v>1127</v>
      </c>
      <c r="N87" s="165">
        <v>46203</v>
      </c>
      <c r="O87" s="164">
        <v>6</v>
      </c>
      <c r="P87" s="164" t="s">
        <v>1292</v>
      </c>
      <c r="Q87" s="164"/>
      <c r="R87" s="164">
        <v>100</v>
      </c>
      <c r="S87" s="164"/>
      <c r="T87" s="166"/>
      <c r="U87" s="164"/>
      <c r="V87" s="164"/>
      <c r="W87" s="164" t="s">
        <v>1778</v>
      </c>
      <c r="X87" s="164" t="s">
        <v>1779</v>
      </c>
      <c r="Y87" s="164" t="s">
        <v>1778</v>
      </c>
    </row>
    <row r="88" spans="1:25" ht="157.5" x14ac:dyDescent="0.2">
      <c r="A88" s="164" t="s">
        <v>525</v>
      </c>
      <c r="B88" s="165" t="s">
        <v>526</v>
      </c>
      <c r="C88" s="165" t="s">
        <v>527</v>
      </c>
      <c r="D88" s="165" t="s">
        <v>260</v>
      </c>
      <c r="E88" s="164" t="s">
        <v>529</v>
      </c>
      <c r="F88" s="164" t="s">
        <v>530</v>
      </c>
      <c r="G88" s="164" t="s">
        <v>531</v>
      </c>
      <c r="H88" s="164" t="s">
        <v>532</v>
      </c>
      <c r="I88" s="164" t="s">
        <v>261</v>
      </c>
      <c r="J88" s="164" t="s">
        <v>262</v>
      </c>
      <c r="K88" s="164" t="s">
        <v>528</v>
      </c>
      <c r="L88" s="164" t="s">
        <v>264</v>
      </c>
      <c r="M88" s="164" t="s">
        <v>493</v>
      </c>
      <c r="N88" s="165">
        <v>45699</v>
      </c>
      <c r="O88" s="164">
        <v>4</v>
      </c>
      <c r="P88" s="164" t="s">
        <v>533</v>
      </c>
      <c r="Q88" s="164"/>
      <c r="R88" s="164"/>
      <c r="S88" s="164" t="s">
        <v>534</v>
      </c>
      <c r="T88" s="166"/>
      <c r="U88" s="164" t="s">
        <v>879</v>
      </c>
      <c r="V88" s="164" t="s">
        <v>880</v>
      </c>
      <c r="W88" s="164" t="s">
        <v>881</v>
      </c>
      <c r="X88" s="164" t="s">
        <v>882</v>
      </c>
      <c r="Y88" s="164" t="s">
        <v>1293</v>
      </c>
    </row>
    <row r="89" spans="1:25" ht="168.75" x14ac:dyDescent="0.2">
      <c r="A89" s="164" t="s">
        <v>525</v>
      </c>
      <c r="B89" s="165" t="s">
        <v>526</v>
      </c>
      <c r="C89" s="165" t="s">
        <v>527</v>
      </c>
      <c r="D89" s="165" t="s">
        <v>260</v>
      </c>
      <c r="E89" s="164" t="s">
        <v>1294</v>
      </c>
      <c r="F89" s="164" t="s">
        <v>1295</v>
      </c>
      <c r="G89" s="164" t="s">
        <v>1296</v>
      </c>
      <c r="H89" s="164" t="s">
        <v>1297</v>
      </c>
      <c r="I89" s="164" t="s">
        <v>261</v>
      </c>
      <c r="J89" s="164" t="s">
        <v>262</v>
      </c>
      <c r="K89" s="164" t="s">
        <v>528</v>
      </c>
      <c r="L89" s="164" t="s">
        <v>264</v>
      </c>
      <c r="M89" s="164" t="s">
        <v>1051</v>
      </c>
      <c r="N89" s="165">
        <v>45657</v>
      </c>
      <c r="O89" s="164">
        <v>6</v>
      </c>
      <c r="P89" s="164" t="s">
        <v>1298</v>
      </c>
      <c r="Q89" s="164"/>
      <c r="R89" s="164"/>
      <c r="S89" s="164" t="s">
        <v>1563</v>
      </c>
      <c r="T89" s="166"/>
      <c r="U89" s="164" t="s">
        <v>1564</v>
      </c>
      <c r="V89" s="164" t="s">
        <v>1565</v>
      </c>
      <c r="W89" s="164" t="s">
        <v>1709</v>
      </c>
      <c r="X89" s="164" t="s">
        <v>1710</v>
      </c>
      <c r="Y89" s="164" t="s">
        <v>1711</v>
      </c>
    </row>
    <row r="90" spans="1:25" ht="135" x14ac:dyDescent="0.2">
      <c r="A90" s="164" t="s">
        <v>525</v>
      </c>
      <c r="B90" s="165" t="s">
        <v>535</v>
      </c>
      <c r="C90" s="165" t="s">
        <v>536</v>
      </c>
      <c r="D90" s="165" t="s">
        <v>273</v>
      </c>
      <c r="E90" s="164" t="s">
        <v>537</v>
      </c>
      <c r="F90" s="164" t="s">
        <v>538</v>
      </c>
      <c r="G90" s="164" t="s">
        <v>539</v>
      </c>
      <c r="H90" s="164" t="s">
        <v>540</v>
      </c>
      <c r="I90" s="164" t="s">
        <v>261</v>
      </c>
      <c r="J90" s="164" t="s">
        <v>262</v>
      </c>
      <c r="K90" s="164" t="s">
        <v>528</v>
      </c>
      <c r="L90" s="164" t="s">
        <v>269</v>
      </c>
      <c r="M90" s="164" t="s">
        <v>270</v>
      </c>
      <c r="N90" s="165">
        <v>46022</v>
      </c>
      <c r="O90" s="164">
        <v>5</v>
      </c>
      <c r="P90" s="164" t="s">
        <v>541</v>
      </c>
      <c r="Q90" s="164"/>
      <c r="R90" s="164"/>
      <c r="S90" s="164" t="s">
        <v>883</v>
      </c>
      <c r="T90" s="166"/>
      <c r="U90" s="164" t="s">
        <v>542</v>
      </c>
      <c r="V90" s="164" t="s">
        <v>543</v>
      </c>
      <c r="W90" s="164" t="s">
        <v>1484</v>
      </c>
      <c r="X90" s="164" t="s">
        <v>544</v>
      </c>
      <c r="Y90" s="164" t="s">
        <v>1485</v>
      </c>
    </row>
    <row r="91" spans="1:25" ht="150.94999999999999" customHeight="1" x14ac:dyDescent="0.2">
      <c r="A91" s="164" t="s">
        <v>525</v>
      </c>
      <c r="B91" s="165" t="s">
        <v>535</v>
      </c>
      <c r="C91" s="165" t="s">
        <v>536</v>
      </c>
      <c r="D91" s="165" t="s">
        <v>273</v>
      </c>
      <c r="E91" s="164" t="s">
        <v>1299</v>
      </c>
      <c r="F91" s="164" t="s">
        <v>1300</v>
      </c>
      <c r="G91" s="164" t="s">
        <v>1301</v>
      </c>
      <c r="H91" s="164" t="s">
        <v>1302</v>
      </c>
      <c r="I91" s="164" t="s">
        <v>261</v>
      </c>
      <c r="J91" s="164" t="s">
        <v>262</v>
      </c>
      <c r="K91" s="164" t="s">
        <v>528</v>
      </c>
      <c r="L91" s="164" t="s">
        <v>269</v>
      </c>
      <c r="M91" s="164" t="s">
        <v>1051</v>
      </c>
      <c r="N91" s="165">
        <v>46295</v>
      </c>
      <c r="O91" s="164">
        <v>6</v>
      </c>
      <c r="P91" s="164" t="s">
        <v>1303</v>
      </c>
      <c r="Q91" s="164"/>
      <c r="R91" s="164"/>
      <c r="S91" s="164" t="s">
        <v>1566</v>
      </c>
      <c r="T91" s="166"/>
      <c r="U91" s="164" t="s">
        <v>1567</v>
      </c>
      <c r="V91" s="164" t="s">
        <v>1568</v>
      </c>
      <c r="W91" s="164" t="s">
        <v>1712</v>
      </c>
      <c r="X91" s="164" t="s">
        <v>1713</v>
      </c>
      <c r="Y91" s="164" t="s">
        <v>1714</v>
      </c>
    </row>
    <row r="92" spans="1:25" ht="247.5" x14ac:dyDescent="0.2">
      <c r="A92" s="164" t="s">
        <v>525</v>
      </c>
      <c r="B92" s="165" t="s">
        <v>545</v>
      </c>
      <c r="C92" s="165" t="s">
        <v>546</v>
      </c>
      <c r="D92" s="165" t="s">
        <v>273</v>
      </c>
      <c r="E92" s="164" t="s">
        <v>547</v>
      </c>
      <c r="F92" s="164" t="s">
        <v>548</v>
      </c>
      <c r="G92" s="164" t="s">
        <v>549</v>
      </c>
      <c r="H92" s="164" t="s">
        <v>550</v>
      </c>
      <c r="I92" s="164" t="s">
        <v>551</v>
      </c>
      <c r="J92" s="164" t="s">
        <v>278</v>
      </c>
      <c r="K92" s="164" t="s">
        <v>528</v>
      </c>
      <c r="L92" s="164" t="s">
        <v>264</v>
      </c>
      <c r="M92" s="164" t="s">
        <v>303</v>
      </c>
      <c r="N92" s="165">
        <v>45870</v>
      </c>
      <c r="O92" s="164">
        <v>4</v>
      </c>
      <c r="P92" s="164" t="s">
        <v>552</v>
      </c>
      <c r="Q92" s="164">
        <v>0</v>
      </c>
      <c r="R92" s="164">
        <v>59.8</v>
      </c>
      <c r="S92" s="164"/>
      <c r="T92" s="166">
        <v>65.462314000000006</v>
      </c>
      <c r="U92" s="164"/>
      <c r="V92" s="164"/>
      <c r="W92" s="164" t="s">
        <v>1569</v>
      </c>
      <c r="X92" s="164" t="s">
        <v>1570</v>
      </c>
      <c r="Y92" s="164" t="s">
        <v>1715</v>
      </c>
    </row>
    <row r="93" spans="1:25" ht="213.75" x14ac:dyDescent="0.2">
      <c r="A93" s="164" t="s">
        <v>525</v>
      </c>
      <c r="B93" s="165" t="s">
        <v>545</v>
      </c>
      <c r="C93" s="165" t="s">
        <v>546</v>
      </c>
      <c r="D93" s="165" t="s">
        <v>273</v>
      </c>
      <c r="E93" s="164" t="s">
        <v>1304</v>
      </c>
      <c r="F93" s="164" t="s">
        <v>1305</v>
      </c>
      <c r="G93" s="164" t="s">
        <v>1306</v>
      </c>
      <c r="H93" s="164" t="s">
        <v>1307</v>
      </c>
      <c r="I93" s="164" t="s">
        <v>282</v>
      </c>
      <c r="J93" s="164" t="s">
        <v>278</v>
      </c>
      <c r="K93" s="164" t="s">
        <v>528</v>
      </c>
      <c r="L93" s="164" t="s">
        <v>269</v>
      </c>
      <c r="M93" s="164" t="s">
        <v>1051</v>
      </c>
      <c r="N93" s="165">
        <v>46295</v>
      </c>
      <c r="O93" s="164">
        <v>6</v>
      </c>
      <c r="P93" s="164" t="s">
        <v>1308</v>
      </c>
      <c r="Q93" s="164">
        <v>0</v>
      </c>
      <c r="R93" s="164">
        <v>10</v>
      </c>
      <c r="S93" s="164"/>
      <c r="T93" s="166">
        <v>2</v>
      </c>
      <c r="U93" s="164"/>
      <c r="V93" s="164"/>
      <c r="W93" s="164" t="s">
        <v>1716</v>
      </c>
      <c r="X93" s="164" t="s">
        <v>1717</v>
      </c>
      <c r="Y93" s="164" t="s">
        <v>1718</v>
      </c>
    </row>
    <row r="94" spans="1:25" ht="236.25" x14ac:dyDescent="0.2">
      <c r="A94" s="164" t="s">
        <v>525</v>
      </c>
      <c r="B94" s="165" t="s">
        <v>553</v>
      </c>
      <c r="C94" s="165" t="s">
        <v>554</v>
      </c>
      <c r="D94" s="165" t="s">
        <v>273</v>
      </c>
      <c r="E94" s="164" t="s">
        <v>555</v>
      </c>
      <c r="F94" s="164" t="s">
        <v>556</v>
      </c>
      <c r="G94" s="164" t="s">
        <v>884</v>
      </c>
      <c r="H94" s="164" t="s">
        <v>885</v>
      </c>
      <c r="I94" s="164" t="s">
        <v>282</v>
      </c>
      <c r="J94" s="164" t="s">
        <v>278</v>
      </c>
      <c r="K94" s="164" t="s">
        <v>528</v>
      </c>
      <c r="L94" s="164" t="s">
        <v>264</v>
      </c>
      <c r="M94" s="164" t="s">
        <v>303</v>
      </c>
      <c r="N94" s="165">
        <v>45818</v>
      </c>
      <c r="O94" s="164">
        <v>4</v>
      </c>
      <c r="P94" s="164" t="s">
        <v>886</v>
      </c>
      <c r="Q94" s="164">
        <v>0</v>
      </c>
      <c r="R94" s="164">
        <v>20</v>
      </c>
      <c r="S94" s="164"/>
      <c r="T94" s="166">
        <v>20</v>
      </c>
      <c r="U94" s="164"/>
      <c r="V94" s="164"/>
      <c r="W94" s="164" t="s">
        <v>1309</v>
      </c>
      <c r="X94" s="164" t="s">
        <v>1310</v>
      </c>
      <c r="Y94" s="164" t="s">
        <v>1311</v>
      </c>
    </row>
    <row r="95" spans="1:25" ht="236.25" x14ac:dyDescent="0.2">
      <c r="A95" s="164" t="s">
        <v>525</v>
      </c>
      <c r="B95" s="165" t="s">
        <v>553</v>
      </c>
      <c r="C95" s="165" t="s">
        <v>554</v>
      </c>
      <c r="D95" s="165" t="s">
        <v>273</v>
      </c>
      <c r="E95" s="164" t="s">
        <v>1312</v>
      </c>
      <c r="F95" s="164" t="s">
        <v>1313</v>
      </c>
      <c r="G95" s="164" t="s">
        <v>1314</v>
      </c>
      <c r="H95" s="164" t="s">
        <v>1315</v>
      </c>
      <c r="I95" s="164" t="s">
        <v>282</v>
      </c>
      <c r="J95" s="164" t="s">
        <v>278</v>
      </c>
      <c r="K95" s="164" t="s">
        <v>528</v>
      </c>
      <c r="L95" s="164" t="s">
        <v>269</v>
      </c>
      <c r="M95" s="164" t="s">
        <v>1051</v>
      </c>
      <c r="N95" s="165">
        <v>46295</v>
      </c>
      <c r="O95" s="164">
        <v>6</v>
      </c>
      <c r="P95" s="164" t="s">
        <v>1316</v>
      </c>
      <c r="Q95" s="164">
        <v>20</v>
      </c>
      <c r="R95" s="164">
        <v>40</v>
      </c>
      <c r="S95" s="164"/>
      <c r="T95" s="166">
        <v>25</v>
      </c>
      <c r="U95" s="164"/>
      <c r="V95" s="164"/>
      <c r="W95" s="164" t="s">
        <v>1719</v>
      </c>
      <c r="X95" s="164" t="s">
        <v>1720</v>
      </c>
      <c r="Y95" s="164" t="s">
        <v>1719</v>
      </c>
    </row>
    <row r="96" spans="1:25" ht="146.25" x14ac:dyDescent="0.2">
      <c r="A96" s="164" t="s">
        <v>525</v>
      </c>
      <c r="B96" s="165" t="s">
        <v>557</v>
      </c>
      <c r="C96" s="165" t="s">
        <v>558</v>
      </c>
      <c r="D96" s="165" t="s">
        <v>260</v>
      </c>
      <c r="E96" s="164" t="s">
        <v>1317</v>
      </c>
      <c r="F96" s="164" t="s">
        <v>1318</v>
      </c>
      <c r="G96" s="164" t="s">
        <v>1319</v>
      </c>
      <c r="H96" s="164" t="s">
        <v>1320</v>
      </c>
      <c r="I96" s="164" t="s">
        <v>261</v>
      </c>
      <c r="J96" s="164" t="s">
        <v>262</v>
      </c>
      <c r="K96" s="164" t="s">
        <v>528</v>
      </c>
      <c r="L96" s="164" t="s">
        <v>264</v>
      </c>
      <c r="M96" s="164" t="s">
        <v>1051</v>
      </c>
      <c r="N96" s="165">
        <v>45847</v>
      </c>
      <c r="O96" s="164">
        <v>6</v>
      </c>
      <c r="P96" s="164" t="s">
        <v>1321</v>
      </c>
      <c r="Q96" s="164"/>
      <c r="R96" s="164"/>
      <c r="S96" s="164" t="s">
        <v>1486</v>
      </c>
      <c r="T96" s="166"/>
      <c r="U96" s="164" t="s">
        <v>1319</v>
      </c>
      <c r="V96" s="164" t="s">
        <v>1487</v>
      </c>
      <c r="W96" s="164" t="s">
        <v>1488</v>
      </c>
      <c r="X96" s="164" t="s">
        <v>1489</v>
      </c>
      <c r="Y96" s="164" t="s">
        <v>1490</v>
      </c>
    </row>
    <row r="97" spans="1:25" ht="225" x14ac:dyDescent="0.2">
      <c r="A97" s="164" t="s">
        <v>525</v>
      </c>
      <c r="B97" s="165" t="s">
        <v>557</v>
      </c>
      <c r="C97" s="165" t="s">
        <v>558</v>
      </c>
      <c r="D97" s="165" t="s">
        <v>260</v>
      </c>
      <c r="E97" s="164" t="s">
        <v>559</v>
      </c>
      <c r="F97" s="164" t="s">
        <v>560</v>
      </c>
      <c r="G97" s="164" t="s">
        <v>561</v>
      </c>
      <c r="H97" s="164" t="s">
        <v>562</v>
      </c>
      <c r="I97" s="164" t="s">
        <v>261</v>
      </c>
      <c r="J97" s="164" t="s">
        <v>262</v>
      </c>
      <c r="K97" s="164" t="s">
        <v>528</v>
      </c>
      <c r="L97" s="164" t="s">
        <v>264</v>
      </c>
      <c r="M97" s="164" t="s">
        <v>331</v>
      </c>
      <c r="N97" s="165">
        <v>45833</v>
      </c>
      <c r="O97" s="164">
        <v>4</v>
      </c>
      <c r="P97" s="164" t="s">
        <v>563</v>
      </c>
      <c r="Q97" s="164"/>
      <c r="R97" s="164"/>
      <c r="S97" s="164" t="s">
        <v>564</v>
      </c>
      <c r="T97" s="166"/>
      <c r="U97" s="164" t="s">
        <v>1322</v>
      </c>
      <c r="V97" s="164" t="s">
        <v>1323</v>
      </c>
      <c r="W97" s="164" t="s">
        <v>1324</v>
      </c>
      <c r="X97" s="164" t="s">
        <v>1325</v>
      </c>
      <c r="Y97" s="164" t="s">
        <v>1326</v>
      </c>
    </row>
    <row r="98" spans="1:25" ht="146.25" x14ac:dyDescent="0.2">
      <c r="A98" s="164" t="s">
        <v>525</v>
      </c>
      <c r="B98" s="165" t="s">
        <v>565</v>
      </c>
      <c r="C98" s="165" t="s">
        <v>566</v>
      </c>
      <c r="D98" s="165" t="s">
        <v>273</v>
      </c>
      <c r="E98" s="164" t="s">
        <v>567</v>
      </c>
      <c r="F98" s="164" t="s">
        <v>568</v>
      </c>
      <c r="G98" s="164" t="s">
        <v>569</v>
      </c>
      <c r="H98" s="164" t="s">
        <v>570</v>
      </c>
      <c r="I98" s="164" t="s">
        <v>261</v>
      </c>
      <c r="J98" s="164" t="s">
        <v>262</v>
      </c>
      <c r="K98" s="164" t="s">
        <v>528</v>
      </c>
      <c r="L98" s="164" t="s">
        <v>264</v>
      </c>
      <c r="M98" s="164" t="s">
        <v>303</v>
      </c>
      <c r="N98" s="165">
        <v>45695</v>
      </c>
      <c r="O98" s="164">
        <v>4</v>
      </c>
      <c r="P98" s="164" t="s">
        <v>571</v>
      </c>
      <c r="Q98" s="164"/>
      <c r="R98" s="164"/>
      <c r="S98" s="164" t="s">
        <v>572</v>
      </c>
      <c r="T98" s="166"/>
      <c r="U98" s="164" t="s">
        <v>1327</v>
      </c>
      <c r="V98" s="164" t="s">
        <v>1328</v>
      </c>
      <c r="W98" s="164" t="s">
        <v>1327</v>
      </c>
      <c r="X98" s="164" t="s">
        <v>1328</v>
      </c>
      <c r="Y98" s="164" t="s">
        <v>1329</v>
      </c>
    </row>
    <row r="99" spans="1:25" ht="292.5" x14ac:dyDescent="0.2">
      <c r="A99" s="164" t="s">
        <v>525</v>
      </c>
      <c r="B99" s="165" t="s">
        <v>565</v>
      </c>
      <c r="C99" s="165" t="s">
        <v>566</v>
      </c>
      <c r="D99" s="165" t="s">
        <v>273</v>
      </c>
      <c r="E99" s="164" t="s">
        <v>1330</v>
      </c>
      <c r="F99" s="164" t="s">
        <v>1331</v>
      </c>
      <c r="G99" s="164" t="s">
        <v>1332</v>
      </c>
      <c r="H99" s="164" t="s">
        <v>1333</v>
      </c>
      <c r="I99" s="164" t="s">
        <v>282</v>
      </c>
      <c r="J99" s="164" t="s">
        <v>278</v>
      </c>
      <c r="K99" s="164" t="s">
        <v>528</v>
      </c>
      <c r="L99" s="164" t="s">
        <v>269</v>
      </c>
      <c r="M99" s="164" t="s">
        <v>1051</v>
      </c>
      <c r="N99" s="165">
        <v>46295</v>
      </c>
      <c r="O99" s="164">
        <v>6</v>
      </c>
      <c r="P99" s="164" t="s">
        <v>1334</v>
      </c>
      <c r="Q99" s="164">
        <v>0</v>
      </c>
      <c r="R99" s="164">
        <v>10</v>
      </c>
      <c r="S99" s="164"/>
      <c r="T99" s="166"/>
      <c r="U99" s="164"/>
      <c r="V99" s="164"/>
      <c r="W99" s="164" t="s">
        <v>1721</v>
      </c>
      <c r="X99" s="164" t="s">
        <v>1722</v>
      </c>
      <c r="Y99" s="164" t="s">
        <v>1723</v>
      </c>
    </row>
    <row r="100" spans="1:25" ht="303.75" x14ac:dyDescent="0.2">
      <c r="A100" s="164" t="s">
        <v>573</v>
      </c>
      <c r="B100" s="165" t="s">
        <v>574</v>
      </c>
      <c r="C100" s="165" t="s">
        <v>1335</v>
      </c>
      <c r="D100" s="165" t="s">
        <v>273</v>
      </c>
      <c r="E100" s="164" t="s">
        <v>1336</v>
      </c>
      <c r="F100" s="164" t="s">
        <v>1337</v>
      </c>
      <c r="G100" s="164" t="s">
        <v>1338</v>
      </c>
      <c r="H100" s="164" t="s">
        <v>1339</v>
      </c>
      <c r="I100" s="164" t="s">
        <v>261</v>
      </c>
      <c r="J100" s="164" t="s">
        <v>262</v>
      </c>
      <c r="K100" s="164" t="s">
        <v>285</v>
      </c>
      <c r="L100" s="164" t="s">
        <v>269</v>
      </c>
      <c r="M100" s="164" t="s">
        <v>1051</v>
      </c>
      <c r="N100" s="165">
        <v>46295</v>
      </c>
      <c r="O100" s="164">
        <v>6</v>
      </c>
      <c r="P100" s="164" t="s">
        <v>1340</v>
      </c>
      <c r="Q100" s="164"/>
      <c r="R100" s="164"/>
      <c r="S100" s="164" t="s">
        <v>1341</v>
      </c>
      <c r="T100" s="166"/>
      <c r="U100" s="164" t="s">
        <v>1724</v>
      </c>
      <c r="V100" s="164" t="s">
        <v>1725</v>
      </c>
      <c r="W100" s="164" t="s">
        <v>1724</v>
      </c>
      <c r="X100" s="164" t="s">
        <v>1725</v>
      </c>
      <c r="Y100" s="164" t="s">
        <v>1724</v>
      </c>
    </row>
    <row r="101" spans="1:25" ht="409.5" x14ac:dyDescent="0.2">
      <c r="A101" s="164" t="s">
        <v>573</v>
      </c>
      <c r="B101" s="165" t="s">
        <v>575</v>
      </c>
      <c r="C101" s="165" t="s">
        <v>576</v>
      </c>
      <c r="D101" s="165" t="s">
        <v>273</v>
      </c>
      <c r="E101" s="164" t="s">
        <v>577</v>
      </c>
      <c r="F101" s="164" t="s">
        <v>578</v>
      </c>
      <c r="G101" s="164" t="s">
        <v>579</v>
      </c>
      <c r="H101" s="164" t="s">
        <v>580</v>
      </c>
      <c r="I101" s="164" t="s">
        <v>261</v>
      </c>
      <c r="J101" s="164" t="s">
        <v>262</v>
      </c>
      <c r="K101" s="164" t="s">
        <v>285</v>
      </c>
      <c r="L101" s="164" t="s">
        <v>264</v>
      </c>
      <c r="M101" s="164" t="s">
        <v>493</v>
      </c>
      <c r="N101" s="165">
        <v>45342</v>
      </c>
      <c r="O101" s="164">
        <v>4</v>
      </c>
      <c r="P101" s="164" t="s">
        <v>581</v>
      </c>
      <c r="Q101" s="164"/>
      <c r="R101" s="164"/>
      <c r="S101" s="164" t="s">
        <v>582</v>
      </c>
      <c r="T101" s="166"/>
      <c r="U101" s="164" t="s">
        <v>583</v>
      </c>
      <c r="V101" s="164" t="s">
        <v>584</v>
      </c>
      <c r="W101" s="164" t="s">
        <v>583</v>
      </c>
      <c r="X101" s="164" t="s">
        <v>584</v>
      </c>
      <c r="Y101" s="164" t="s">
        <v>583</v>
      </c>
    </row>
    <row r="102" spans="1:25" ht="157.5" x14ac:dyDescent="0.2">
      <c r="A102" s="164" t="s">
        <v>573</v>
      </c>
      <c r="B102" s="165" t="s">
        <v>575</v>
      </c>
      <c r="C102" s="165" t="s">
        <v>576</v>
      </c>
      <c r="D102" s="165" t="s">
        <v>273</v>
      </c>
      <c r="E102" s="164" t="s">
        <v>585</v>
      </c>
      <c r="F102" s="164" t="s">
        <v>586</v>
      </c>
      <c r="G102" s="164" t="s">
        <v>587</v>
      </c>
      <c r="H102" s="164" t="s">
        <v>588</v>
      </c>
      <c r="I102" s="164" t="s">
        <v>551</v>
      </c>
      <c r="J102" s="164" t="s">
        <v>278</v>
      </c>
      <c r="K102" s="164" t="s">
        <v>285</v>
      </c>
      <c r="L102" s="164" t="s">
        <v>264</v>
      </c>
      <c r="M102" s="164" t="s">
        <v>399</v>
      </c>
      <c r="N102" s="165">
        <v>45838</v>
      </c>
      <c r="O102" s="164">
        <v>5</v>
      </c>
      <c r="P102" s="164" t="s">
        <v>589</v>
      </c>
      <c r="Q102" s="164">
        <v>0</v>
      </c>
      <c r="R102" s="164">
        <v>98</v>
      </c>
      <c r="S102" s="164"/>
      <c r="T102" s="166">
        <v>101.15</v>
      </c>
      <c r="U102" s="164"/>
      <c r="V102" s="164"/>
      <c r="W102" s="164" t="s">
        <v>1601</v>
      </c>
      <c r="X102" s="164" t="s">
        <v>1602</v>
      </c>
      <c r="Y102" s="164" t="s">
        <v>1601</v>
      </c>
    </row>
    <row r="103" spans="1:25" ht="409.5" x14ac:dyDescent="0.2">
      <c r="A103" s="164" t="s">
        <v>573</v>
      </c>
      <c r="B103" s="165" t="s">
        <v>590</v>
      </c>
      <c r="C103" s="165" t="s">
        <v>591</v>
      </c>
      <c r="D103" s="165" t="s">
        <v>260</v>
      </c>
      <c r="E103" s="164" t="s">
        <v>592</v>
      </c>
      <c r="F103" s="164" t="s">
        <v>593</v>
      </c>
      <c r="G103" s="164" t="s">
        <v>594</v>
      </c>
      <c r="H103" s="164" t="s">
        <v>887</v>
      </c>
      <c r="I103" s="164" t="s">
        <v>261</v>
      </c>
      <c r="J103" s="164" t="s">
        <v>262</v>
      </c>
      <c r="K103" s="164" t="s">
        <v>407</v>
      </c>
      <c r="L103" s="164" t="s">
        <v>281</v>
      </c>
      <c r="M103" s="164" t="s">
        <v>303</v>
      </c>
      <c r="N103" s="165">
        <v>45657</v>
      </c>
      <c r="O103" s="164">
        <v>4</v>
      </c>
      <c r="P103" s="164" t="s">
        <v>595</v>
      </c>
      <c r="Q103" s="164"/>
      <c r="R103" s="164"/>
      <c r="S103" s="164" t="s">
        <v>596</v>
      </c>
      <c r="T103" s="166"/>
      <c r="U103" s="164" t="s">
        <v>1491</v>
      </c>
      <c r="V103" s="164" t="s">
        <v>1492</v>
      </c>
      <c r="W103" s="164" t="s">
        <v>1493</v>
      </c>
      <c r="X103" s="164" t="s">
        <v>1494</v>
      </c>
      <c r="Y103" s="164" t="s">
        <v>1495</v>
      </c>
    </row>
    <row r="104" spans="1:25" ht="348.75" x14ac:dyDescent="0.2">
      <c r="A104" s="164" t="s">
        <v>573</v>
      </c>
      <c r="B104" s="165" t="s">
        <v>590</v>
      </c>
      <c r="C104" s="165" t="s">
        <v>591</v>
      </c>
      <c r="D104" s="165" t="s">
        <v>260</v>
      </c>
      <c r="E104" s="164" t="s">
        <v>1342</v>
      </c>
      <c r="F104" s="164" t="s">
        <v>1343</v>
      </c>
      <c r="G104" s="164" t="s">
        <v>1344</v>
      </c>
      <c r="H104" s="164" t="s">
        <v>1345</v>
      </c>
      <c r="I104" s="164" t="s">
        <v>359</v>
      </c>
      <c r="J104" s="164" t="s">
        <v>278</v>
      </c>
      <c r="K104" s="164" t="s">
        <v>407</v>
      </c>
      <c r="L104" s="164" t="s">
        <v>264</v>
      </c>
      <c r="M104" s="164" t="s">
        <v>1051</v>
      </c>
      <c r="N104" s="165">
        <v>44834</v>
      </c>
      <c r="O104" s="164">
        <v>6</v>
      </c>
      <c r="P104" s="164" t="s">
        <v>1346</v>
      </c>
      <c r="Q104" s="164">
        <v>100</v>
      </c>
      <c r="R104" s="164">
        <v>100</v>
      </c>
      <c r="S104" s="164"/>
      <c r="T104" s="166">
        <v>100</v>
      </c>
      <c r="U104" s="164"/>
      <c r="V104" s="164"/>
      <c r="W104" s="164" t="s">
        <v>1496</v>
      </c>
      <c r="X104" s="164" t="s">
        <v>1497</v>
      </c>
      <c r="Y104" s="164" t="s">
        <v>1498</v>
      </c>
    </row>
    <row r="105" spans="1:25" ht="409.5" x14ac:dyDescent="0.2">
      <c r="A105" s="164" t="s">
        <v>573</v>
      </c>
      <c r="B105" s="165" t="s">
        <v>597</v>
      </c>
      <c r="C105" s="165" t="s">
        <v>1347</v>
      </c>
      <c r="D105" s="165" t="s">
        <v>273</v>
      </c>
      <c r="E105" s="164" t="s">
        <v>1348</v>
      </c>
      <c r="F105" s="164" t="s">
        <v>1349</v>
      </c>
      <c r="G105" s="164" t="s">
        <v>1350</v>
      </c>
      <c r="H105" s="164" t="s">
        <v>1351</v>
      </c>
      <c r="I105" s="164" t="s">
        <v>1352</v>
      </c>
      <c r="J105" s="164" t="s">
        <v>278</v>
      </c>
      <c r="K105" s="164" t="s">
        <v>407</v>
      </c>
      <c r="L105" s="164" t="s">
        <v>269</v>
      </c>
      <c r="M105" s="164" t="s">
        <v>1051</v>
      </c>
      <c r="N105" s="165">
        <v>46295</v>
      </c>
      <c r="O105" s="164">
        <v>6</v>
      </c>
      <c r="P105" s="164" t="s">
        <v>1353</v>
      </c>
      <c r="Q105" s="164">
        <v>0</v>
      </c>
      <c r="R105" s="164">
        <v>4</v>
      </c>
      <c r="S105" s="164"/>
      <c r="T105" s="166"/>
      <c r="U105" s="164"/>
      <c r="V105" s="164"/>
      <c r="W105" s="164" t="s">
        <v>1726</v>
      </c>
      <c r="X105" s="164" t="s">
        <v>1727</v>
      </c>
      <c r="Y105" s="164" t="s">
        <v>1728</v>
      </c>
    </row>
    <row r="106" spans="1:25" ht="90" x14ac:dyDescent="0.2">
      <c r="A106" s="164" t="s">
        <v>573</v>
      </c>
      <c r="B106" s="165" t="s">
        <v>597</v>
      </c>
      <c r="C106" s="165" t="s">
        <v>1347</v>
      </c>
      <c r="D106" s="165" t="s">
        <v>273</v>
      </c>
      <c r="E106" s="164" t="s">
        <v>1354</v>
      </c>
      <c r="F106" s="164" t="s">
        <v>1355</v>
      </c>
      <c r="G106" s="164" t="s">
        <v>598</v>
      </c>
      <c r="H106" s="164" t="s">
        <v>1356</v>
      </c>
      <c r="I106" s="164" t="s">
        <v>599</v>
      </c>
      <c r="J106" s="164" t="s">
        <v>278</v>
      </c>
      <c r="K106" s="164" t="s">
        <v>407</v>
      </c>
      <c r="L106" s="164" t="s">
        <v>269</v>
      </c>
      <c r="M106" s="164" t="s">
        <v>1051</v>
      </c>
      <c r="N106" s="165">
        <v>46295</v>
      </c>
      <c r="O106" s="164">
        <v>6</v>
      </c>
      <c r="P106" s="164" t="s">
        <v>1357</v>
      </c>
      <c r="Q106" s="164">
        <v>0</v>
      </c>
      <c r="R106" s="164">
        <v>315</v>
      </c>
      <c r="S106" s="164"/>
      <c r="T106" s="166">
        <v>414</v>
      </c>
      <c r="U106" s="164"/>
      <c r="V106" s="164"/>
      <c r="W106" s="164" t="s">
        <v>1603</v>
      </c>
      <c r="X106" s="164" t="s">
        <v>1604</v>
      </c>
      <c r="Y106" s="164" t="s">
        <v>1605</v>
      </c>
    </row>
    <row r="107" spans="1:25" ht="90" x14ac:dyDescent="0.2">
      <c r="A107" s="164" t="s">
        <v>573</v>
      </c>
      <c r="B107" s="165" t="s">
        <v>597</v>
      </c>
      <c r="C107" s="165" t="s">
        <v>1347</v>
      </c>
      <c r="D107" s="165" t="s">
        <v>273</v>
      </c>
      <c r="E107" s="164" t="s">
        <v>1358</v>
      </c>
      <c r="F107" s="164" t="s">
        <v>1359</v>
      </c>
      <c r="G107" s="164" t="s">
        <v>600</v>
      </c>
      <c r="H107" s="164" t="s">
        <v>1360</v>
      </c>
      <c r="I107" s="164" t="s">
        <v>601</v>
      </c>
      <c r="J107" s="164" t="s">
        <v>278</v>
      </c>
      <c r="K107" s="164" t="s">
        <v>407</v>
      </c>
      <c r="L107" s="164" t="s">
        <v>269</v>
      </c>
      <c r="M107" s="164" t="s">
        <v>1051</v>
      </c>
      <c r="N107" s="165">
        <v>46295</v>
      </c>
      <c r="O107" s="164">
        <v>6</v>
      </c>
      <c r="P107" s="164" t="s">
        <v>1361</v>
      </c>
      <c r="Q107" s="164">
        <v>0</v>
      </c>
      <c r="R107" s="164">
        <v>90</v>
      </c>
      <c r="S107" s="164"/>
      <c r="T107" s="166">
        <v>98</v>
      </c>
      <c r="U107" s="164"/>
      <c r="V107" s="164"/>
      <c r="W107" s="164" t="s">
        <v>1606</v>
      </c>
      <c r="X107" s="164" t="s">
        <v>1607</v>
      </c>
      <c r="Y107" s="164" t="s">
        <v>1605</v>
      </c>
    </row>
    <row r="108" spans="1:25" ht="191.25" x14ac:dyDescent="0.2">
      <c r="A108" s="164" t="s">
        <v>602</v>
      </c>
      <c r="B108" s="165" t="s">
        <v>604</v>
      </c>
      <c r="C108" s="165" t="s">
        <v>605</v>
      </c>
      <c r="D108" s="165" t="s">
        <v>273</v>
      </c>
      <c r="E108" s="164" t="s">
        <v>606</v>
      </c>
      <c r="F108" s="164" t="s">
        <v>607</v>
      </c>
      <c r="G108" s="164" t="s">
        <v>608</v>
      </c>
      <c r="H108" s="164" t="s">
        <v>609</v>
      </c>
      <c r="I108" s="164" t="s">
        <v>261</v>
      </c>
      <c r="J108" s="164" t="s">
        <v>262</v>
      </c>
      <c r="K108" s="164" t="s">
        <v>603</v>
      </c>
      <c r="L108" s="164" t="s">
        <v>264</v>
      </c>
      <c r="M108" s="164" t="s">
        <v>331</v>
      </c>
      <c r="N108" s="165">
        <v>45579</v>
      </c>
      <c r="O108" s="164">
        <v>4</v>
      </c>
      <c r="P108" s="164" t="s">
        <v>610</v>
      </c>
      <c r="Q108" s="164"/>
      <c r="R108" s="164"/>
      <c r="S108" s="164" t="s">
        <v>611</v>
      </c>
      <c r="T108" s="166"/>
      <c r="U108" s="164" t="s">
        <v>612</v>
      </c>
      <c r="V108" s="164" t="s">
        <v>613</v>
      </c>
      <c r="W108" s="164" t="s">
        <v>614</v>
      </c>
      <c r="X108" s="164" t="s">
        <v>615</v>
      </c>
      <c r="Y108" s="164" t="s">
        <v>616</v>
      </c>
    </row>
    <row r="109" spans="1:25" ht="225" x14ac:dyDescent="0.2">
      <c r="A109" s="164" t="s">
        <v>602</v>
      </c>
      <c r="B109" s="165" t="s">
        <v>617</v>
      </c>
      <c r="C109" s="165" t="s">
        <v>618</v>
      </c>
      <c r="D109" s="165" t="s">
        <v>273</v>
      </c>
      <c r="E109" s="164" t="s">
        <v>619</v>
      </c>
      <c r="F109" s="164" t="s">
        <v>620</v>
      </c>
      <c r="G109" s="164" t="s">
        <v>621</v>
      </c>
      <c r="H109" s="164" t="s">
        <v>622</v>
      </c>
      <c r="I109" s="164" t="s">
        <v>261</v>
      </c>
      <c r="J109" s="164" t="s">
        <v>262</v>
      </c>
      <c r="K109" s="164" t="s">
        <v>603</v>
      </c>
      <c r="L109" s="164" t="s">
        <v>264</v>
      </c>
      <c r="M109" s="164" t="s">
        <v>331</v>
      </c>
      <c r="N109" s="165">
        <v>45579</v>
      </c>
      <c r="O109" s="164">
        <v>4</v>
      </c>
      <c r="P109" s="164" t="s">
        <v>623</v>
      </c>
      <c r="Q109" s="164"/>
      <c r="R109" s="164"/>
      <c r="S109" s="164" t="s">
        <v>624</v>
      </c>
      <c r="T109" s="166"/>
      <c r="U109" s="164" t="s">
        <v>612</v>
      </c>
      <c r="V109" s="164" t="s">
        <v>613</v>
      </c>
      <c r="W109" s="164" t="s">
        <v>625</v>
      </c>
      <c r="X109" s="164" t="s">
        <v>626</v>
      </c>
      <c r="Y109" s="164" t="s">
        <v>627</v>
      </c>
    </row>
    <row r="110" spans="1:25" ht="168.75" x14ac:dyDescent="0.2">
      <c r="A110" s="164" t="s">
        <v>602</v>
      </c>
      <c r="B110" s="165" t="s">
        <v>628</v>
      </c>
      <c r="C110" s="165" t="s">
        <v>629</v>
      </c>
      <c r="D110" s="165" t="s">
        <v>273</v>
      </c>
      <c r="E110" s="164" t="s">
        <v>630</v>
      </c>
      <c r="F110" s="164" t="s">
        <v>631</v>
      </c>
      <c r="G110" s="164" t="s">
        <v>632</v>
      </c>
      <c r="H110" s="164" t="s">
        <v>633</v>
      </c>
      <c r="I110" s="164" t="s">
        <v>261</v>
      </c>
      <c r="J110" s="164" t="s">
        <v>262</v>
      </c>
      <c r="K110" s="164" t="s">
        <v>603</v>
      </c>
      <c r="L110" s="164" t="s">
        <v>281</v>
      </c>
      <c r="M110" s="164" t="s">
        <v>342</v>
      </c>
      <c r="N110" s="165">
        <v>45747</v>
      </c>
      <c r="O110" s="164">
        <v>5</v>
      </c>
      <c r="P110" s="164" t="s">
        <v>634</v>
      </c>
      <c r="Q110" s="164"/>
      <c r="R110" s="164"/>
      <c r="S110" s="164" t="s">
        <v>635</v>
      </c>
      <c r="T110" s="166"/>
      <c r="U110" s="164" t="s">
        <v>1729</v>
      </c>
      <c r="V110" s="164" t="s">
        <v>1362</v>
      </c>
      <c r="W110" s="164" t="s">
        <v>1730</v>
      </c>
      <c r="X110" s="164" t="s">
        <v>1731</v>
      </c>
      <c r="Y110" s="164" t="s">
        <v>1730</v>
      </c>
    </row>
    <row r="111" spans="1:25" ht="180" x14ac:dyDescent="0.2">
      <c r="A111" s="164" t="s">
        <v>602</v>
      </c>
      <c r="B111" s="165" t="s">
        <v>628</v>
      </c>
      <c r="C111" s="165" t="s">
        <v>629</v>
      </c>
      <c r="D111" s="165" t="s">
        <v>273</v>
      </c>
      <c r="E111" s="164" t="s">
        <v>636</v>
      </c>
      <c r="F111" s="164" t="s">
        <v>637</v>
      </c>
      <c r="G111" s="164" t="s">
        <v>638</v>
      </c>
      <c r="H111" s="164" t="s">
        <v>639</v>
      </c>
      <c r="I111" s="164" t="s">
        <v>261</v>
      </c>
      <c r="J111" s="164" t="s">
        <v>262</v>
      </c>
      <c r="K111" s="164" t="s">
        <v>603</v>
      </c>
      <c r="L111" s="164" t="s">
        <v>269</v>
      </c>
      <c r="M111" s="164" t="s">
        <v>279</v>
      </c>
      <c r="N111" s="165">
        <v>46112</v>
      </c>
      <c r="O111" s="164">
        <v>6</v>
      </c>
      <c r="P111" s="164" t="s">
        <v>640</v>
      </c>
      <c r="Q111" s="164"/>
      <c r="R111" s="164"/>
      <c r="S111" s="164" t="s">
        <v>635</v>
      </c>
      <c r="T111" s="166"/>
      <c r="U111" s="164" t="s">
        <v>1732</v>
      </c>
      <c r="V111" s="164" t="s">
        <v>1733</v>
      </c>
      <c r="W111" s="164" t="s">
        <v>1734</v>
      </c>
      <c r="X111" s="164" t="s">
        <v>1735</v>
      </c>
      <c r="Y111" s="164" t="s">
        <v>1736</v>
      </c>
    </row>
    <row r="112" spans="1:25" ht="101.25" x14ac:dyDescent="0.2">
      <c r="A112" s="164" t="s">
        <v>602</v>
      </c>
      <c r="B112" s="165" t="s">
        <v>628</v>
      </c>
      <c r="C112" s="165" t="s">
        <v>629</v>
      </c>
      <c r="D112" s="165" t="s">
        <v>273</v>
      </c>
      <c r="E112" s="164" t="s">
        <v>1363</v>
      </c>
      <c r="F112" s="164" t="s">
        <v>1364</v>
      </c>
      <c r="G112" s="164" t="s">
        <v>1365</v>
      </c>
      <c r="H112" s="164" t="s">
        <v>1366</v>
      </c>
      <c r="I112" s="164" t="s">
        <v>359</v>
      </c>
      <c r="J112" s="164" t="s">
        <v>278</v>
      </c>
      <c r="K112" s="164" t="s">
        <v>603</v>
      </c>
      <c r="L112" s="164" t="s">
        <v>269</v>
      </c>
      <c r="M112" s="164" t="s">
        <v>1051</v>
      </c>
      <c r="N112" s="165">
        <v>46295</v>
      </c>
      <c r="O112" s="164">
        <v>6</v>
      </c>
      <c r="P112" s="164" t="s">
        <v>1367</v>
      </c>
      <c r="Q112" s="164"/>
      <c r="R112" s="164">
        <v>95</v>
      </c>
      <c r="S112" s="164"/>
      <c r="T112" s="166"/>
      <c r="U112" s="164"/>
      <c r="V112" s="164"/>
      <c r="W112" s="164" t="s">
        <v>1737</v>
      </c>
      <c r="X112" s="164" t="s">
        <v>1738</v>
      </c>
      <c r="Y112" s="164"/>
    </row>
    <row r="113" spans="1:25" ht="258.75" x14ac:dyDescent="0.2">
      <c r="A113" s="164" t="s">
        <v>602</v>
      </c>
      <c r="B113" s="165" t="s">
        <v>641</v>
      </c>
      <c r="C113" s="165" t="s">
        <v>642</v>
      </c>
      <c r="D113" s="165" t="s">
        <v>273</v>
      </c>
      <c r="E113" s="164" t="s">
        <v>643</v>
      </c>
      <c r="F113" s="164" t="s">
        <v>644</v>
      </c>
      <c r="G113" s="164" t="s">
        <v>645</v>
      </c>
      <c r="H113" s="164" t="s">
        <v>646</v>
      </c>
      <c r="I113" s="164" t="s">
        <v>261</v>
      </c>
      <c r="J113" s="164" t="s">
        <v>262</v>
      </c>
      <c r="K113" s="164" t="s">
        <v>603</v>
      </c>
      <c r="L113" s="164" t="s">
        <v>264</v>
      </c>
      <c r="M113" s="164" t="s">
        <v>342</v>
      </c>
      <c r="N113" s="165">
        <v>45877</v>
      </c>
      <c r="O113" s="164">
        <v>5</v>
      </c>
      <c r="P113" s="164" t="s">
        <v>647</v>
      </c>
      <c r="Q113" s="164"/>
      <c r="R113" s="164"/>
      <c r="S113" s="164" t="s">
        <v>635</v>
      </c>
      <c r="T113" s="166"/>
      <c r="U113" s="164" t="s">
        <v>1739</v>
      </c>
      <c r="V113" s="164" t="s">
        <v>1740</v>
      </c>
      <c r="W113" s="164" t="s">
        <v>1741</v>
      </c>
      <c r="X113" s="164" t="s">
        <v>1742</v>
      </c>
      <c r="Y113" s="164" t="s">
        <v>1743</v>
      </c>
    </row>
    <row r="114" spans="1:25" ht="409.5" x14ac:dyDescent="0.2">
      <c r="A114" s="164" t="s">
        <v>602</v>
      </c>
      <c r="B114" s="165" t="s">
        <v>648</v>
      </c>
      <c r="C114" s="165" t="s">
        <v>649</v>
      </c>
      <c r="D114" s="165" t="s">
        <v>273</v>
      </c>
      <c r="E114" s="164" t="s">
        <v>650</v>
      </c>
      <c r="F114" s="164" t="s">
        <v>651</v>
      </c>
      <c r="G114" s="164" t="s">
        <v>652</v>
      </c>
      <c r="H114" s="164" t="s">
        <v>653</v>
      </c>
      <c r="I114" s="164" t="s">
        <v>261</v>
      </c>
      <c r="J114" s="164" t="s">
        <v>262</v>
      </c>
      <c r="K114" s="164" t="s">
        <v>603</v>
      </c>
      <c r="L114" s="164" t="s">
        <v>264</v>
      </c>
      <c r="M114" s="164" t="s">
        <v>291</v>
      </c>
      <c r="N114" s="165">
        <v>45645</v>
      </c>
      <c r="O114" s="164">
        <v>4</v>
      </c>
      <c r="P114" s="164" t="s">
        <v>654</v>
      </c>
      <c r="Q114" s="164"/>
      <c r="R114" s="164"/>
      <c r="S114" s="164" t="s">
        <v>655</v>
      </c>
      <c r="T114" s="166"/>
      <c r="U114" s="164" t="s">
        <v>656</v>
      </c>
      <c r="V114" s="164" t="s">
        <v>657</v>
      </c>
      <c r="W114" s="164" t="s">
        <v>658</v>
      </c>
      <c r="X114" s="164" t="s">
        <v>659</v>
      </c>
      <c r="Y114" s="164" t="s">
        <v>1368</v>
      </c>
    </row>
    <row r="115" spans="1:25" ht="123.75" x14ac:dyDescent="0.2">
      <c r="A115" s="164" t="s">
        <v>602</v>
      </c>
      <c r="B115" s="165" t="s">
        <v>648</v>
      </c>
      <c r="C115" s="165" t="s">
        <v>649</v>
      </c>
      <c r="D115" s="165" t="s">
        <v>273</v>
      </c>
      <c r="E115" s="164" t="s">
        <v>1369</v>
      </c>
      <c r="F115" s="164" t="s">
        <v>1370</v>
      </c>
      <c r="G115" s="164" t="s">
        <v>1371</v>
      </c>
      <c r="H115" s="164" t="s">
        <v>1372</v>
      </c>
      <c r="I115" s="164" t="s">
        <v>261</v>
      </c>
      <c r="J115" s="164" t="s">
        <v>262</v>
      </c>
      <c r="K115" s="164" t="s">
        <v>603</v>
      </c>
      <c r="L115" s="164" t="s">
        <v>269</v>
      </c>
      <c r="M115" s="164" t="s">
        <v>1051</v>
      </c>
      <c r="N115" s="165">
        <v>46295</v>
      </c>
      <c r="O115" s="164">
        <v>6</v>
      </c>
      <c r="P115" s="164" t="s">
        <v>1373</v>
      </c>
      <c r="Q115" s="164"/>
      <c r="R115" s="164"/>
      <c r="S115" s="164" t="s">
        <v>1374</v>
      </c>
      <c r="T115" s="166"/>
      <c r="U115" s="164" t="s">
        <v>1608</v>
      </c>
      <c r="V115" s="164" t="s">
        <v>1609</v>
      </c>
      <c r="W115" s="164" t="s">
        <v>1744</v>
      </c>
      <c r="X115" s="164" t="s">
        <v>1745</v>
      </c>
      <c r="Y115" s="164" t="s">
        <v>1746</v>
      </c>
    </row>
    <row r="116" spans="1:25" ht="90" x14ac:dyDescent="0.2">
      <c r="A116" s="164" t="s">
        <v>602</v>
      </c>
      <c r="B116" s="165" t="s">
        <v>648</v>
      </c>
      <c r="C116" s="165" t="s">
        <v>649</v>
      </c>
      <c r="D116" s="165" t="s">
        <v>273</v>
      </c>
      <c r="E116" s="164" t="s">
        <v>1375</v>
      </c>
      <c r="F116" s="164" t="s">
        <v>1376</v>
      </c>
      <c r="G116" s="164" t="s">
        <v>1377</v>
      </c>
      <c r="H116" s="164" t="s">
        <v>1378</v>
      </c>
      <c r="I116" s="164" t="s">
        <v>261</v>
      </c>
      <c r="J116" s="164" t="s">
        <v>262</v>
      </c>
      <c r="K116" s="164" t="s">
        <v>603</v>
      </c>
      <c r="L116" s="164" t="s">
        <v>269</v>
      </c>
      <c r="M116" s="164" t="s">
        <v>1051</v>
      </c>
      <c r="N116" s="165">
        <v>46295</v>
      </c>
      <c r="O116" s="164">
        <v>6</v>
      </c>
      <c r="P116" s="164" t="s">
        <v>1379</v>
      </c>
      <c r="Q116" s="164"/>
      <c r="R116" s="164"/>
      <c r="S116" s="164" t="s">
        <v>1380</v>
      </c>
      <c r="T116" s="166"/>
      <c r="U116" s="164" t="s">
        <v>1608</v>
      </c>
      <c r="V116" s="164" t="s">
        <v>1609</v>
      </c>
      <c r="W116" s="164" t="s">
        <v>1610</v>
      </c>
      <c r="X116" s="164" t="s">
        <v>1611</v>
      </c>
      <c r="Y116" s="164" t="s">
        <v>1381</v>
      </c>
    </row>
    <row r="117" spans="1:25" ht="409.5" x14ac:dyDescent="0.2">
      <c r="A117" s="164" t="s">
        <v>602</v>
      </c>
      <c r="B117" s="165" t="s">
        <v>660</v>
      </c>
      <c r="C117" s="165" t="s">
        <v>661</v>
      </c>
      <c r="D117" s="165" t="s">
        <v>273</v>
      </c>
      <c r="E117" s="164" t="s">
        <v>662</v>
      </c>
      <c r="F117" s="164" t="s">
        <v>663</v>
      </c>
      <c r="G117" s="164" t="s">
        <v>888</v>
      </c>
      <c r="H117" s="164" t="s">
        <v>889</v>
      </c>
      <c r="I117" s="164" t="s">
        <v>261</v>
      </c>
      <c r="J117" s="164" t="s">
        <v>262</v>
      </c>
      <c r="K117" s="164" t="s">
        <v>336</v>
      </c>
      <c r="L117" s="164" t="s">
        <v>264</v>
      </c>
      <c r="M117" s="164" t="s">
        <v>342</v>
      </c>
      <c r="N117" s="165">
        <v>45808</v>
      </c>
      <c r="O117" s="164">
        <v>5</v>
      </c>
      <c r="P117" s="164" t="s">
        <v>664</v>
      </c>
      <c r="Q117" s="164"/>
      <c r="R117" s="164"/>
      <c r="S117" s="164" t="s">
        <v>665</v>
      </c>
      <c r="T117" s="166"/>
      <c r="U117" s="164" t="s">
        <v>1382</v>
      </c>
      <c r="V117" s="164" t="s">
        <v>1383</v>
      </c>
      <c r="W117" s="164" t="s">
        <v>1384</v>
      </c>
      <c r="X117" s="164" t="s">
        <v>1385</v>
      </c>
      <c r="Y117" s="164" t="s">
        <v>1780</v>
      </c>
    </row>
    <row r="118" spans="1:25" ht="123.75" x14ac:dyDescent="0.2">
      <c r="A118" s="164" t="s">
        <v>602</v>
      </c>
      <c r="B118" s="165" t="s">
        <v>666</v>
      </c>
      <c r="C118" s="165" t="s">
        <v>667</v>
      </c>
      <c r="D118" s="165" t="s">
        <v>273</v>
      </c>
      <c r="E118" s="164" t="s">
        <v>668</v>
      </c>
      <c r="F118" s="164" t="s">
        <v>669</v>
      </c>
      <c r="G118" s="164" t="s">
        <v>670</v>
      </c>
      <c r="H118" s="164" t="s">
        <v>671</v>
      </c>
      <c r="I118" s="164" t="s">
        <v>261</v>
      </c>
      <c r="J118" s="164" t="s">
        <v>262</v>
      </c>
      <c r="K118" s="164" t="s">
        <v>336</v>
      </c>
      <c r="L118" s="164" t="s">
        <v>269</v>
      </c>
      <c r="M118" s="164" t="s">
        <v>270</v>
      </c>
      <c r="N118" s="165">
        <v>46022</v>
      </c>
      <c r="O118" s="164">
        <v>5</v>
      </c>
      <c r="P118" s="164" t="s">
        <v>672</v>
      </c>
      <c r="Q118" s="164"/>
      <c r="R118" s="164"/>
      <c r="S118" s="164" t="s">
        <v>673</v>
      </c>
      <c r="T118" s="166"/>
      <c r="U118" s="164" t="s">
        <v>674</v>
      </c>
      <c r="V118" s="164" t="s">
        <v>675</v>
      </c>
      <c r="W118" s="164" t="s">
        <v>1499</v>
      </c>
      <c r="X118" s="164" t="s">
        <v>1500</v>
      </c>
      <c r="Y118" s="164" t="s">
        <v>1501</v>
      </c>
    </row>
    <row r="119" spans="1:25" ht="202.5" x14ac:dyDescent="0.2">
      <c r="A119" s="164" t="s">
        <v>602</v>
      </c>
      <c r="B119" s="165" t="s">
        <v>666</v>
      </c>
      <c r="C119" s="165" t="s">
        <v>667</v>
      </c>
      <c r="D119" s="165" t="s">
        <v>273</v>
      </c>
      <c r="E119" s="164" t="s">
        <v>676</v>
      </c>
      <c r="F119" s="164" t="s">
        <v>677</v>
      </c>
      <c r="G119" s="164" t="s">
        <v>678</v>
      </c>
      <c r="H119" s="164" t="s">
        <v>679</v>
      </c>
      <c r="I119" s="164" t="s">
        <v>359</v>
      </c>
      <c r="J119" s="164" t="s">
        <v>278</v>
      </c>
      <c r="K119" s="164" t="s">
        <v>336</v>
      </c>
      <c r="L119" s="164" t="s">
        <v>281</v>
      </c>
      <c r="M119" s="164" t="s">
        <v>342</v>
      </c>
      <c r="N119" s="165">
        <v>45747</v>
      </c>
      <c r="O119" s="164">
        <v>5</v>
      </c>
      <c r="P119" s="164" t="s">
        <v>680</v>
      </c>
      <c r="Q119" s="164">
        <v>40</v>
      </c>
      <c r="R119" s="164">
        <v>60</v>
      </c>
      <c r="S119" s="164"/>
      <c r="T119" s="166">
        <v>45</v>
      </c>
      <c r="U119" s="164"/>
      <c r="V119" s="164"/>
      <c r="W119" s="164" t="s">
        <v>1502</v>
      </c>
      <c r="X119" s="164" t="s">
        <v>1503</v>
      </c>
      <c r="Y119" s="164" t="s">
        <v>1504</v>
      </c>
    </row>
    <row r="120" spans="1:25" ht="225" x14ac:dyDescent="0.2">
      <c r="A120" s="164" t="s">
        <v>602</v>
      </c>
      <c r="B120" s="165" t="s">
        <v>666</v>
      </c>
      <c r="C120" s="165" t="s">
        <v>667</v>
      </c>
      <c r="D120" s="165" t="s">
        <v>273</v>
      </c>
      <c r="E120" s="164" t="s">
        <v>681</v>
      </c>
      <c r="F120" s="164" t="s">
        <v>682</v>
      </c>
      <c r="G120" s="164" t="s">
        <v>683</v>
      </c>
      <c r="H120" s="164" t="s">
        <v>684</v>
      </c>
      <c r="I120" s="164" t="s">
        <v>282</v>
      </c>
      <c r="J120" s="164" t="s">
        <v>278</v>
      </c>
      <c r="K120" s="164" t="s">
        <v>336</v>
      </c>
      <c r="L120" s="164" t="s">
        <v>264</v>
      </c>
      <c r="M120" s="164" t="s">
        <v>342</v>
      </c>
      <c r="N120" s="165">
        <v>45747</v>
      </c>
      <c r="O120" s="164">
        <v>5</v>
      </c>
      <c r="P120" s="164" t="s">
        <v>685</v>
      </c>
      <c r="Q120" s="164">
        <v>0</v>
      </c>
      <c r="R120" s="164">
        <v>20</v>
      </c>
      <c r="S120" s="164"/>
      <c r="T120" s="166">
        <v>51</v>
      </c>
      <c r="U120" s="164"/>
      <c r="V120" s="164"/>
      <c r="W120" s="164" t="s">
        <v>1747</v>
      </c>
      <c r="X120" s="164" t="s">
        <v>1748</v>
      </c>
      <c r="Y120" s="164" t="s">
        <v>1571</v>
      </c>
    </row>
    <row r="121" spans="1:25" ht="213.75" x14ac:dyDescent="0.2">
      <c r="A121" s="164" t="s">
        <v>602</v>
      </c>
      <c r="B121" s="165" t="s">
        <v>666</v>
      </c>
      <c r="C121" s="165" t="s">
        <v>667</v>
      </c>
      <c r="D121" s="165" t="s">
        <v>273</v>
      </c>
      <c r="E121" s="164" t="s">
        <v>686</v>
      </c>
      <c r="F121" s="164" t="s">
        <v>687</v>
      </c>
      <c r="G121" s="164" t="s">
        <v>688</v>
      </c>
      <c r="H121" s="164" t="s">
        <v>689</v>
      </c>
      <c r="I121" s="164" t="s">
        <v>282</v>
      </c>
      <c r="J121" s="164" t="s">
        <v>278</v>
      </c>
      <c r="K121" s="164" t="s">
        <v>336</v>
      </c>
      <c r="L121" s="164" t="s">
        <v>264</v>
      </c>
      <c r="M121" s="164" t="s">
        <v>342</v>
      </c>
      <c r="N121" s="165">
        <v>45747</v>
      </c>
      <c r="O121" s="164">
        <v>5</v>
      </c>
      <c r="P121" s="164" t="s">
        <v>690</v>
      </c>
      <c r="Q121" s="164">
        <v>0</v>
      </c>
      <c r="R121" s="164"/>
      <c r="S121" s="164"/>
      <c r="T121" s="166">
        <v>238</v>
      </c>
      <c r="U121" s="164"/>
      <c r="V121" s="164"/>
      <c r="W121" s="164" t="s">
        <v>1749</v>
      </c>
      <c r="X121" s="164" t="s">
        <v>1750</v>
      </c>
      <c r="Y121" s="164" t="s">
        <v>1751</v>
      </c>
    </row>
    <row r="122" spans="1:25" ht="168.75" x14ac:dyDescent="0.2">
      <c r="A122" s="164" t="s">
        <v>602</v>
      </c>
      <c r="B122" s="165" t="s">
        <v>691</v>
      </c>
      <c r="C122" s="165" t="s">
        <v>692</v>
      </c>
      <c r="D122" s="165" t="s">
        <v>273</v>
      </c>
      <c r="E122" s="164" t="s">
        <v>693</v>
      </c>
      <c r="F122" s="164" t="s">
        <v>694</v>
      </c>
      <c r="G122" s="164" t="s">
        <v>695</v>
      </c>
      <c r="H122" s="164" t="s">
        <v>696</v>
      </c>
      <c r="I122" s="164" t="s">
        <v>261</v>
      </c>
      <c r="J122" s="164" t="s">
        <v>262</v>
      </c>
      <c r="K122" s="164" t="s">
        <v>698</v>
      </c>
      <c r="L122" s="164" t="s">
        <v>264</v>
      </c>
      <c r="M122" s="164" t="s">
        <v>342</v>
      </c>
      <c r="N122" s="165">
        <v>45658</v>
      </c>
      <c r="O122" s="164">
        <v>5</v>
      </c>
      <c r="P122" s="164" t="s">
        <v>699</v>
      </c>
      <c r="Q122" s="164"/>
      <c r="R122" s="164"/>
      <c r="S122" s="164" t="s">
        <v>700</v>
      </c>
      <c r="T122" s="166"/>
      <c r="U122" s="164" t="s">
        <v>890</v>
      </c>
      <c r="V122" s="164" t="s">
        <v>701</v>
      </c>
      <c r="W122" s="164" t="s">
        <v>891</v>
      </c>
      <c r="X122" s="164" t="s">
        <v>697</v>
      </c>
      <c r="Y122" s="164" t="s">
        <v>1386</v>
      </c>
    </row>
    <row r="123" spans="1:25" ht="405" x14ac:dyDescent="0.2">
      <c r="A123" s="164" t="s">
        <v>602</v>
      </c>
      <c r="B123" s="165" t="s">
        <v>691</v>
      </c>
      <c r="C123" s="165" t="s">
        <v>692</v>
      </c>
      <c r="D123" s="165" t="s">
        <v>273</v>
      </c>
      <c r="E123" s="164" t="s">
        <v>702</v>
      </c>
      <c r="F123" s="164" t="s">
        <v>703</v>
      </c>
      <c r="G123" s="164" t="s">
        <v>892</v>
      </c>
      <c r="H123" s="164" t="s">
        <v>893</v>
      </c>
      <c r="I123" s="164" t="s">
        <v>282</v>
      </c>
      <c r="J123" s="164" t="s">
        <v>278</v>
      </c>
      <c r="K123" s="164" t="s">
        <v>698</v>
      </c>
      <c r="L123" s="164" t="s">
        <v>264</v>
      </c>
      <c r="M123" s="164" t="s">
        <v>303</v>
      </c>
      <c r="N123" s="165">
        <v>45638</v>
      </c>
      <c r="O123" s="164">
        <v>4</v>
      </c>
      <c r="P123" s="164" t="s">
        <v>894</v>
      </c>
      <c r="Q123" s="164">
        <v>10</v>
      </c>
      <c r="R123" s="164">
        <v>10</v>
      </c>
      <c r="S123" s="164"/>
      <c r="T123" s="166">
        <v>10</v>
      </c>
      <c r="U123" s="164"/>
      <c r="V123" s="164"/>
      <c r="W123" s="164" t="s">
        <v>895</v>
      </c>
      <c r="X123" s="164" t="s">
        <v>896</v>
      </c>
      <c r="Y123" s="164" t="s">
        <v>1387</v>
      </c>
    </row>
    <row r="124" spans="1:25" ht="146.25" x14ac:dyDescent="0.2">
      <c r="A124" s="164" t="s">
        <v>602</v>
      </c>
      <c r="B124" s="165" t="s">
        <v>691</v>
      </c>
      <c r="C124" s="165" t="s">
        <v>692</v>
      </c>
      <c r="D124" s="165" t="s">
        <v>273</v>
      </c>
      <c r="E124" s="164" t="s">
        <v>1388</v>
      </c>
      <c r="F124" s="164" t="s">
        <v>1389</v>
      </c>
      <c r="G124" s="164" t="s">
        <v>1390</v>
      </c>
      <c r="H124" s="164" t="s">
        <v>1391</v>
      </c>
      <c r="I124" s="164" t="s">
        <v>282</v>
      </c>
      <c r="J124" s="164" t="s">
        <v>278</v>
      </c>
      <c r="K124" s="164" t="s">
        <v>698</v>
      </c>
      <c r="L124" s="164" t="s">
        <v>269</v>
      </c>
      <c r="M124" s="164" t="s">
        <v>1127</v>
      </c>
      <c r="N124" s="165">
        <v>46203</v>
      </c>
      <c r="O124" s="164">
        <v>6</v>
      </c>
      <c r="P124" s="164" t="s">
        <v>1392</v>
      </c>
      <c r="Q124" s="164">
        <v>0</v>
      </c>
      <c r="R124" s="164">
        <v>10</v>
      </c>
      <c r="S124" s="164"/>
      <c r="T124" s="166">
        <v>10</v>
      </c>
      <c r="U124" s="164"/>
      <c r="V124" s="164"/>
      <c r="W124" s="164" t="s">
        <v>1781</v>
      </c>
      <c r="X124" s="164" t="s">
        <v>1782</v>
      </c>
      <c r="Y124" s="164"/>
    </row>
    <row r="125" spans="1:25" ht="258.75" x14ac:dyDescent="0.2">
      <c r="A125" s="164" t="s">
        <v>602</v>
      </c>
      <c r="B125" s="165" t="s">
        <v>691</v>
      </c>
      <c r="C125" s="165" t="s">
        <v>692</v>
      </c>
      <c r="D125" s="165" t="s">
        <v>273</v>
      </c>
      <c r="E125" s="164" t="s">
        <v>704</v>
      </c>
      <c r="F125" s="164" t="s">
        <v>705</v>
      </c>
      <c r="G125" s="164" t="s">
        <v>706</v>
      </c>
      <c r="H125" s="164" t="s">
        <v>707</v>
      </c>
      <c r="I125" s="164" t="s">
        <v>261</v>
      </c>
      <c r="J125" s="164" t="s">
        <v>262</v>
      </c>
      <c r="K125" s="164" t="s">
        <v>698</v>
      </c>
      <c r="L125" s="164" t="s">
        <v>264</v>
      </c>
      <c r="M125" s="164" t="s">
        <v>303</v>
      </c>
      <c r="N125" s="165">
        <v>45838</v>
      </c>
      <c r="O125" s="164">
        <v>4</v>
      </c>
      <c r="P125" s="164" t="s">
        <v>708</v>
      </c>
      <c r="Q125" s="164"/>
      <c r="R125" s="164"/>
      <c r="S125" s="164" t="s">
        <v>709</v>
      </c>
      <c r="T125" s="166"/>
      <c r="U125" s="164" t="s">
        <v>1505</v>
      </c>
      <c r="V125" s="164" t="s">
        <v>1506</v>
      </c>
      <c r="W125" s="164" t="s">
        <v>1507</v>
      </c>
      <c r="X125" s="164" t="s">
        <v>1508</v>
      </c>
      <c r="Y125" s="164" t="s">
        <v>1509</v>
      </c>
    </row>
    <row r="126" spans="1:25" ht="123.75" x14ac:dyDescent="0.2">
      <c r="A126" s="164" t="s">
        <v>602</v>
      </c>
      <c r="B126" s="165" t="s">
        <v>710</v>
      </c>
      <c r="C126" s="165" t="s">
        <v>711</v>
      </c>
      <c r="D126" s="165" t="s">
        <v>260</v>
      </c>
      <c r="E126" s="164" t="s">
        <v>713</v>
      </c>
      <c r="F126" s="164" t="s">
        <v>714</v>
      </c>
      <c r="G126" s="164" t="s">
        <v>715</v>
      </c>
      <c r="H126" s="164" t="s">
        <v>716</v>
      </c>
      <c r="I126" s="164" t="s">
        <v>261</v>
      </c>
      <c r="J126" s="164" t="s">
        <v>262</v>
      </c>
      <c r="K126" s="164" t="s">
        <v>712</v>
      </c>
      <c r="L126" s="164" t="s">
        <v>269</v>
      </c>
      <c r="M126" s="164" t="s">
        <v>270</v>
      </c>
      <c r="N126" s="165">
        <v>46022</v>
      </c>
      <c r="O126" s="164">
        <v>5</v>
      </c>
      <c r="P126" s="164" t="s">
        <v>717</v>
      </c>
      <c r="Q126" s="164"/>
      <c r="R126" s="164"/>
      <c r="S126" s="164" t="s">
        <v>715</v>
      </c>
      <c r="T126" s="166"/>
      <c r="U126" s="164" t="s">
        <v>1783</v>
      </c>
      <c r="V126" s="164" t="s">
        <v>1784</v>
      </c>
      <c r="W126" s="164" t="s">
        <v>1785</v>
      </c>
      <c r="X126" s="164" t="s">
        <v>1786</v>
      </c>
      <c r="Y126" s="164" t="s">
        <v>1787</v>
      </c>
    </row>
    <row r="127" spans="1:25" ht="123.75" x14ac:dyDescent="0.2">
      <c r="A127" s="164" t="s">
        <v>602</v>
      </c>
      <c r="B127" s="165" t="s">
        <v>710</v>
      </c>
      <c r="C127" s="165" t="s">
        <v>711</v>
      </c>
      <c r="D127" s="165" t="s">
        <v>260</v>
      </c>
      <c r="E127" s="164" t="s">
        <v>1393</v>
      </c>
      <c r="F127" s="164" t="s">
        <v>1394</v>
      </c>
      <c r="G127" s="164" t="s">
        <v>1395</v>
      </c>
      <c r="H127" s="164" t="s">
        <v>1396</v>
      </c>
      <c r="I127" s="164" t="s">
        <v>1397</v>
      </c>
      <c r="J127" s="164" t="s">
        <v>278</v>
      </c>
      <c r="K127" s="164" t="s">
        <v>712</v>
      </c>
      <c r="L127" s="164" t="s">
        <v>269</v>
      </c>
      <c r="M127" s="164" t="s">
        <v>1051</v>
      </c>
      <c r="N127" s="165">
        <v>46295</v>
      </c>
      <c r="O127" s="164">
        <v>6</v>
      </c>
      <c r="P127" s="164" t="s">
        <v>1398</v>
      </c>
      <c r="Q127" s="164">
        <v>0</v>
      </c>
      <c r="R127" s="164">
        <v>15</v>
      </c>
      <c r="S127" s="164"/>
      <c r="T127" s="166"/>
      <c r="U127" s="164"/>
      <c r="V127" s="164"/>
      <c r="W127" s="164" t="s">
        <v>1785</v>
      </c>
      <c r="X127" s="164" t="s">
        <v>1786</v>
      </c>
      <c r="Y127" s="164" t="s">
        <v>1785</v>
      </c>
    </row>
    <row r="128" spans="1:25" ht="123.75" x14ac:dyDescent="0.2">
      <c r="A128" s="164" t="s">
        <v>602</v>
      </c>
      <c r="B128" s="165" t="s">
        <v>718</v>
      </c>
      <c r="C128" s="165" t="s">
        <v>897</v>
      </c>
      <c r="D128" s="165" t="s">
        <v>273</v>
      </c>
      <c r="E128" s="164" t="s">
        <v>898</v>
      </c>
      <c r="F128" s="164" t="s">
        <v>899</v>
      </c>
      <c r="G128" s="164" t="s">
        <v>900</v>
      </c>
      <c r="H128" s="164" t="s">
        <v>901</v>
      </c>
      <c r="I128" s="164" t="s">
        <v>282</v>
      </c>
      <c r="J128" s="164" t="s">
        <v>278</v>
      </c>
      <c r="K128" s="164" t="s">
        <v>712</v>
      </c>
      <c r="L128" s="164" t="s">
        <v>264</v>
      </c>
      <c r="M128" s="164" t="s">
        <v>270</v>
      </c>
      <c r="N128" s="165">
        <v>46022</v>
      </c>
      <c r="O128" s="164">
        <v>5</v>
      </c>
      <c r="P128" s="164" t="s">
        <v>902</v>
      </c>
      <c r="Q128" s="164">
        <v>0</v>
      </c>
      <c r="R128" s="164">
        <v>16232</v>
      </c>
      <c r="S128" s="164"/>
      <c r="T128" s="166">
        <v>19718</v>
      </c>
      <c r="U128" s="164"/>
      <c r="V128" s="164"/>
      <c r="W128" s="164" t="s">
        <v>1752</v>
      </c>
      <c r="X128" s="164" t="s">
        <v>1753</v>
      </c>
      <c r="Y128" s="164" t="s">
        <v>1754</v>
      </c>
    </row>
    <row r="129" spans="1:25" ht="135" x14ac:dyDescent="0.2">
      <c r="A129" s="164" t="s">
        <v>602</v>
      </c>
      <c r="B129" s="165" t="s">
        <v>719</v>
      </c>
      <c r="C129" s="165" t="s">
        <v>903</v>
      </c>
      <c r="D129" s="165" t="s">
        <v>273</v>
      </c>
      <c r="E129" s="164" t="s">
        <v>904</v>
      </c>
      <c r="F129" s="164" t="s">
        <v>905</v>
      </c>
      <c r="G129" s="164" t="s">
        <v>900</v>
      </c>
      <c r="H129" s="164" t="s">
        <v>906</v>
      </c>
      <c r="I129" s="164" t="s">
        <v>282</v>
      </c>
      <c r="J129" s="164" t="s">
        <v>278</v>
      </c>
      <c r="K129" s="164" t="s">
        <v>712</v>
      </c>
      <c r="L129" s="164" t="s">
        <v>264</v>
      </c>
      <c r="M129" s="164" t="s">
        <v>270</v>
      </c>
      <c r="N129" s="165">
        <v>45897</v>
      </c>
      <c r="O129" s="164">
        <v>5</v>
      </c>
      <c r="P129" s="164" t="s">
        <v>907</v>
      </c>
      <c r="Q129" s="164">
        <v>0</v>
      </c>
      <c r="R129" s="164">
        <v>20011</v>
      </c>
      <c r="S129" s="164"/>
      <c r="T129" s="166">
        <v>31642</v>
      </c>
      <c r="U129" s="164"/>
      <c r="V129" s="164"/>
      <c r="W129" s="164" t="s">
        <v>1612</v>
      </c>
      <c r="X129" s="164" t="s">
        <v>1613</v>
      </c>
      <c r="Y129" s="164" t="s">
        <v>1614</v>
      </c>
    </row>
    <row r="130" spans="1:25" ht="225" x14ac:dyDescent="0.2">
      <c r="A130" s="164" t="s">
        <v>602</v>
      </c>
      <c r="B130" s="165" t="s">
        <v>720</v>
      </c>
      <c r="C130" s="165" t="s">
        <v>721</v>
      </c>
      <c r="D130" s="165" t="s">
        <v>273</v>
      </c>
      <c r="E130" s="164" t="s">
        <v>722</v>
      </c>
      <c r="F130" s="164" t="s">
        <v>723</v>
      </c>
      <c r="G130" s="164" t="s">
        <v>724</v>
      </c>
      <c r="H130" s="164" t="s">
        <v>725</v>
      </c>
      <c r="I130" s="164" t="s">
        <v>261</v>
      </c>
      <c r="J130" s="164" t="s">
        <v>262</v>
      </c>
      <c r="K130" s="164" t="s">
        <v>712</v>
      </c>
      <c r="L130" s="164" t="s">
        <v>264</v>
      </c>
      <c r="M130" s="164" t="s">
        <v>399</v>
      </c>
      <c r="N130" s="165">
        <v>45853</v>
      </c>
      <c r="O130" s="164">
        <v>5</v>
      </c>
      <c r="P130" s="164" t="s">
        <v>726</v>
      </c>
      <c r="Q130" s="164"/>
      <c r="R130" s="164"/>
      <c r="S130" s="164" t="s">
        <v>727</v>
      </c>
      <c r="T130" s="166"/>
      <c r="U130" s="164" t="s">
        <v>1615</v>
      </c>
      <c r="V130" s="164" t="s">
        <v>1616</v>
      </c>
      <c r="W130" s="164" t="s">
        <v>1617</v>
      </c>
      <c r="X130" s="164" t="s">
        <v>1618</v>
      </c>
      <c r="Y130" s="164" t="s">
        <v>1755</v>
      </c>
    </row>
    <row r="131" spans="1:25" ht="157.5" x14ac:dyDescent="0.2">
      <c r="A131" s="164" t="s">
        <v>602</v>
      </c>
      <c r="B131" s="165" t="s">
        <v>720</v>
      </c>
      <c r="C131" s="165" t="s">
        <v>721</v>
      </c>
      <c r="D131" s="165" t="s">
        <v>273</v>
      </c>
      <c r="E131" s="164" t="s">
        <v>728</v>
      </c>
      <c r="F131" s="164" t="s">
        <v>729</v>
      </c>
      <c r="G131" s="164" t="s">
        <v>730</v>
      </c>
      <c r="H131" s="164" t="s">
        <v>731</v>
      </c>
      <c r="I131" s="164" t="s">
        <v>261</v>
      </c>
      <c r="J131" s="164" t="s">
        <v>262</v>
      </c>
      <c r="K131" s="164" t="s">
        <v>712</v>
      </c>
      <c r="L131" s="164" t="s">
        <v>264</v>
      </c>
      <c r="M131" s="164" t="s">
        <v>732</v>
      </c>
      <c r="N131" s="165">
        <v>45930</v>
      </c>
      <c r="O131" s="164">
        <v>5</v>
      </c>
      <c r="P131" s="164" t="s">
        <v>733</v>
      </c>
      <c r="Q131" s="164"/>
      <c r="R131" s="164"/>
      <c r="S131" s="164" t="s">
        <v>734</v>
      </c>
      <c r="T131" s="166"/>
      <c r="U131" s="164" t="s">
        <v>1788</v>
      </c>
      <c r="V131" s="164" t="s">
        <v>1789</v>
      </c>
      <c r="W131" s="164" t="s">
        <v>1790</v>
      </c>
      <c r="X131" s="164" t="s">
        <v>1791</v>
      </c>
      <c r="Y131" s="164" t="s">
        <v>1792</v>
      </c>
    </row>
    <row r="132" spans="1:25" ht="191.25" x14ac:dyDescent="0.2">
      <c r="A132" s="164" t="s">
        <v>602</v>
      </c>
      <c r="B132" s="165" t="s">
        <v>735</v>
      </c>
      <c r="C132" s="165" t="s">
        <v>1399</v>
      </c>
      <c r="D132" s="165" t="s">
        <v>273</v>
      </c>
      <c r="E132" s="164" t="s">
        <v>1400</v>
      </c>
      <c r="F132" s="164" t="s">
        <v>1401</v>
      </c>
      <c r="G132" s="164" t="s">
        <v>736</v>
      </c>
      <c r="H132" s="164" t="s">
        <v>1402</v>
      </c>
      <c r="I132" s="164" t="s">
        <v>737</v>
      </c>
      <c r="J132" s="164" t="s">
        <v>278</v>
      </c>
      <c r="K132" s="164" t="s">
        <v>712</v>
      </c>
      <c r="L132" s="164" t="s">
        <v>264</v>
      </c>
      <c r="M132" s="164" t="s">
        <v>1051</v>
      </c>
      <c r="N132" s="165">
        <v>45736</v>
      </c>
      <c r="O132" s="164">
        <v>4</v>
      </c>
      <c r="P132" s="164" t="s">
        <v>1403</v>
      </c>
      <c r="Q132" s="164">
        <v>0</v>
      </c>
      <c r="R132" s="164">
        <v>30</v>
      </c>
      <c r="S132" s="164"/>
      <c r="T132" s="166">
        <v>44</v>
      </c>
      <c r="U132" s="164"/>
      <c r="V132" s="164"/>
      <c r="W132" s="164" t="s">
        <v>827</v>
      </c>
      <c r="X132" s="164" t="s">
        <v>828</v>
      </c>
      <c r="Y132" s="164" t="s">
        <v>829</v>
      </c>
    </row>
    <row r="133" spans="1:25" ht="157.5" x14ac:dyDescent="0.2">
      <c r="A133" s="164" t="s">
        <v>602</v>
      </c>
      <c r="B133" s="165" t="s">
        <v>1404</v>
      </c>
      <c r="C133" s="165" t="s">
        <v>1405</v>
      </c>
      <c r="D133" s="165" t="s">
        <v>260</v>
      </c>
      <c r="E133" s="164" t="s">
        <v>1406</v>
      </c>
      <c r="F133" s="164" t="s">
        <v>1407</v>
      </c>
      <c r="G133" s="164" t="s">
        <v>1408</v>
      </c>
      <c r="H133" s="164" t="s">
        <v>1409</v>
      </c>
      <c r="I133" s="164" t="s">
        <v>261</v>
      </c>
      <c r="J133" s="164" t="s">
        <v>262</v>
      </c>
      <c r="K133" s="164" t="s">
        <v>603</v>
      </c>
      <c r="L133" s="164" t="s">
        <v>269</v>
      </c>
      <c r="M133" s="164" t="s">
        <v>1051</v>
      </c>
      <c r="N133" s="165">
        <v>46295</v>
      </c>
      <c r="O133" s="164">
        <v>6</v>
      </c>
      <c r="P133" s="164" t="s">
        <v>1410</v>
      </c>
      <c r="Q133" s="164"/>
      <c r="R133" s="164"/>
      <c r="S133" s="164" t="s">
        <v>1411</v>
      </c>
      <c r="T133" s="166"/>
      <c r="U133" s="164" t="s">
        <v>1756</v>
      </c>
      <c r="V133" s="164" t="s">
        <v>1757</v>
      </c>
      <c r="W133" s="164" t="s">
        <v>1756</v>
      </c>
      <c r="X133" s="164" t="s">
        <v>1757</v>
      </c>
      <c r="Y133" s="164"/>
    </row>
    <row r="134" spans="1:25" ht="409.5" x14ac:dyDescent="0.2">
      <c r="A134" s="164" t="s">
        <v>602</v>
      </c>
      <c r="B134" s="165" t="s">
        <v>738</v>
      </c>
      <c r="C134" s="165" t="s">
        <v>739</v>
      </c>
      <c r="D134" s="165" t="s">
        <v>260</v>
      </c>
      <c r="E134" s="164" t="s">
        <v>740</v>
      </c>
      <c r="F134" s="164" t="s">
        <v>741</v>
      </c>
      <c r="G134" s="164" t="s">
        <v>742</v>
      </c>
      <c r="H134" s="164" t="s">
        <v>743</v>
      </c>
      <c r="I134" s="164" t="s">
        <v>261</v>
      </c>
      <c r="J134" s="164" t="s">
        <v>262</v>
      </c>
      <c r="K134" s="164" t="s">
        <v>603</v>
      </c>
      <c r="L134" s="164" t="s">
        <v>264</v>
      </c>
      <c r="M134" s="164" t="s">
        <v>303</v>
      </c>
      <c r="N134" s="165">
        <v>45654</v>
      </c>
      <c r="O134" s="164">
        <v>4</v>
      </c>
      <c r="P134" s="164" t="s">
        <v>744</v>
      </c>
      <c r="Q134" s="164"/>
      <c r="R134" s="164"/>
      <c r="S134" s="164" t="s">
        <v>745</v>
      </c>
      <c r="T134" s="166"/>
      <c r="U134" s="164" t="s">
        <v>746</v>
      </c>
      <c r="V134" s="164" t="s">
        <v>747</v>
      </c>
      <c r="W134" s="164" t="s">
        <v>748</v>
      </c>
      <c r="X134" s="164" t="s">
        <v>749</v>
      </c>
      <c r="Y134" s="164" t="s">
        <v>748</v>
      </c>
    </row>
    <row r="135" spans="1:25" ht="236.25" x14ac:dyDescent="0.2">
      <c r="A135" s="164" t="s">
        <v>750</v>
      </c>
      <c r="B135" s="165" t="s">
        <v>751</v>
      </c>
      <c r="C135" s="165" t="s">
        <v>752</v>
      </c>
      <c r="D135" s="165" t="s">
        <v>260</v>
      </c>
      <c r="E135" s="164" t="s">
        <v>753</v>
      </c>
      <c r="F135" s="164" t="s">
        <v>754</v>
      </c>
      <c r="G135" s="164" t="s">
        <v>755</v>
      </c>
      <c r="H135" s="164" t="s">
        <v>756</v>
      </c>
      <c r="I135" s="164" t="s">
        <v>261</v>
      </c>
      <c r="J135" s="164" t="s">
        <v>262</v>
      </c>
      <c r="K135" s="164" t="s">
        <v>757</v>
      </c>
      <c r="L135" s="164" t="s">
        <v>264</v>
      </c>
      <c r="M135" s="164" t="s">
        <v>303</v>
      </c>
      <c r="N135" s="165">
        <v>45839</v>
      </c>
      <c r="O135" s="164">
        <v>4</v>
      </c>
      <c r="P135" s="164" t="s">
        <v>758</v>
      </c>
      <c r="Q135" s="164"/>
      <c r="R135" s="164"/>
      <c r="S135" s="164" t="s">
        <v>759</v>
      </c>
      <c r="T135" s="166"/>
      <c r="U135" s="164" t="s">
        <v>1510</v>
      </c>
      <c r="V135" s="164" t="s">
        <v>1511</v>
      </c>
      <c r="W135" s="164" t="s">
        <v>1512</v>
      </c>
      <c r="X135" s="164" t="s">
        <v>1513</v>
      </c>
      <c r="Y135" s="164" t="s">
        <v>1514</v>
      </c>
    </row>
    <row r="136" spans="1:25" ht="258.75" x14ac:dyDescent="0.2">
      <c r="A136" s="164" t="s">
        <v>750</v>
      </c>
      <c r="B136" s="165" t="s">
        <v>751</v>
      </c>
      <c r="C136" s="165" t="s">
        <v>752</v>
      </c>
      <c r="D136" s="165" t="s">
        <v>260</v>
      </c>
      <c r="E136" s="164" t="s">
        <v>760</v>
      </c>
      <c r="F136" s="164" t="s">
        <v>761</v>
      </c>
      <c r="G136" s="164" t="s">
        <v>762</v>
      </c>
      <c r="H136" s="164" t="s">
        <v>763</v>
      </c>
      <c r="I136" s="164" t="s">
        <v>261</v>
      </c>
      <c r="J136" s="164" t="s">
        <v>262</v>
      </c>
      <c r="K136" s="164" t="s">
        <v>757</v>
      </c>
      <c r="L136" s="164" t="s">
        <v>264</v>
      </c>
      <c r="M136" s="164" t="s">
        <v>493</v>
      </c>
      <c r="N136" s="165">
        <v>45636</v>
      </c>
      <c r="O136" s="164">
        <v>4</v>
      </c>
      <c r="P136" s="164" t="s">
        <v>764</v>
      </c>
      <c r="Q136" s="164"/>
      <c r="R136" s="164"/>
      <c r="S136" s="164" t="s">
        <v>759</v>
      </c>
      <c r="T136" s="166"/>
      <c r="U136" s="164" t="s">
        <v>765</v>
      </c>
      <c r="V136" s="164" t="s">
        <v>766</v>
      </c>
      <c r="W136" s="164" t="s">
        <v>767</v>
      </c>
      <c r="X136" s="164" t="s">
        <v>768</v>
      </c>
      <c r="Y136" s="164" t="s">
        <v>1515</v>
      </c>
    </row>
    <row r="137" spans="1:25" ht="213.75" x14ac:dyDescent="0.2">
      <c r="A137" s="164" t="s">
        <v>750</v>
      </c>
      <c r="B137" s="165" t="s">
        <v>751</v>
      </c>
      <c r="C137" s="165" t="s">
        <v>752</v>
      </c>
      <c r="D137" s="165" t="s">
        <v>260</v>
      </c>
      <c r="E137" s="164" t="s">
        <v>769</v>
      </c>
      <c r="F137" s="164" t="s">
        <v>770</v>
      </c>
      <c r="G137" s="164" t="s">
        <v>771</v>
      </c>
      <c r="H137" s="164" t="s">
        <v>772</v>
      </c>
      <c r="I137" s="164" t="s">
        <v>261</v>
      </c>
      <c r="J137" s="164" t="s">
        <v>262</v>
      </c>
      <c r="K137" s="164" t="s">
        <v>757</v>
      </c>
      <c r="L137" s="164" t="s">
        <v>264</v>
      </c>
      <c r="M137" s="164" t="s">
        <v>270</v>
      </c>
      <c r="N137" s="165">
        <v>45771</v>
      </c>
      <c r="O137" s="164">
        <v>5</v>
      </c>
      <c r="P137" s="164" t="s">
        <v>773</v>
      </c>
      <c r="Q137" s="164"/>
      <c r="R137" s="164"/>
      <c r="S137" s="164" t="s">
        <v>774</v>
      </c>
      <c r="T137" s="166"/>
      <c r="U137" s="164" t="s">
        <v>1516</v>
      </c>
      <c r="V137" s="164" t="s">
        <v>1517</v>
      </c>
      <c r="W137" s="164" t="s">
        <v>1518</v>
      </c>
      <c r="X137" s="164" t="s">
        <v>1519</v>
      </c>
      <c r="Y137" s="164" t="s">
        <v>1520</v>
      </c>
    </row>
    <row r="138" spans="1:25" ht="213.75" x14ac:dyDescent="0.2">
      <c r="A138" s="164" t="s">
        <v>750</v>
      </c>
      <c r="B138" s="165" t="s">
        <v>751</v>
      </c>
      <c r="C138" s="165" t="s">
        <v>752</v>
      </c>
      <c r="D138" s="165" t="s">
        <v>260</v>
      </c>
      <c r="E138" s="164" t="s">
        <v>775</v>
      </c>
      <c r="F138" s="164" t="s">
        <v>776</v>
      </c>
      <c r="G138" s="164" t="s">
        <v>777</v>
      </c>
      <c r="H138" s="164" t="s">
        <v>778</v>
      </c>
      <c r="I138" s="164" t="s">
        <v>261</v>
      </c>
      <c r="J138" s="164" t="s">
        <v>262</v>
      </c>
      <c r="K138" s="164" t="s">
        <v>757</v>
      </c>
      <c r="L138" s="164" t="s">
        <v>264</v>
      </c>
      <c r="M138" s="164" t="s">
        <v>270</v>
      </c>
      <c r="N138" s="165">
        <v>45863</v>
      </c>
      <c r="O138" s="164">
        <v>5</v>
      </c>
      <c r="P138" s="164" t="s">
        <v>779</v>
      </c>
      <c r="Q138" s="164"/>
      <c r="R138" s="164"/>
      <c r="S138" s="164" t="s">
        <v>774</v>
      </c>
      <c r="T138" s="166"/>
      <c r="U138" s="164" t="s">
        <v>1521</v>
      </c>
      <c r="V138" s="164" t="s">
        <v>1522</v>
      </c>
      <c r="W138" s="164" t="s">
        <v>1523</v>
      </c>
      <c r="X138" s="164" t="s">
        <v>1524</v>
      </c>
      <c r="Y138" s="164" t="s">
        <v>1525</v>
      </c>
    </row>
    <row r="139" spans="1:25" ht="123.75" x14ac:dyDescent="0.2">
      <c r="A139" s="164" t="s">
        <v>750</v>
      </c>
      <c r="B139" s="165" t="s">
        <v>780</v>
      </c>
      <c r="C139" s="165" t="s">
        <v>781</v>
      </c>
      <c r="D139" s="165" t="s">
        <v>273</v>
      </c>
      <c r="E139" s="164" t="s">
        <v>782</v>
      </c>
      <c r="F139" s="164" t="s">
        <v>783</v>
      </c>
      <c r="G139" s="164" t="s">
        <v>784</v>
      </c>
      <c r="H139" s="164" t="s">
        <v>785</v>
      </c>
      <c r="I139" s="164" t="s">
        <v>261</v>
      </c>
      <c r="J139" s="164" t="s">
        <v>262</v>
      </c>
      <c r="K139" s="164" t="s">
        <v>757</v>
      </c>
      <c r="L139" s="164" t="s">
        <v>281</v>
      </c>
      <c r="M139" s="164" t="s">
        <v>399</v>
      </c>
      <c r="N139" s="165">
        <v>45838</v>
      </c>
      <c r="O139" s="164">
        <v>5</v>
      </c>
      <c r="P139" s="164" t="s">
        <v>786</v>
      </c>
      <c r="Q139" s="164"/>
      <c r="R139" s="164"/>
      <c r="S139" s="164" t="s">
        <v>787</v>
      </c>
      <c r="T139" s="166"/>
      <c r="U139" s="164" t="s">
        <v>788</v>
      </c>
      <c r="V139" s="164" t="s">
        <v>789</v>
      </c>
      <c r="W139" s="164" t="s">
        <v>1412</v>
      </c>
      <c r="X139" s="164" t="s">
        <v>1413</v>
      </c>
      <c r="Y139" s="164" t="s">
        <v>1572</v>
      </c>
    </row>
    <row r="140" spans="1:25" ht="213.75" x14ac:dyDescent="0.2">
      <c r="A140" s="164" t="s">
        <v>750</v>
      </c>
      <c r="B140" s="165" t="s">
        <v>780</v>
      </c>
      <c r="C140" s="165" t="s">
        <v>781</v>
      </c>
      <c r="D140" s="165" t="s">
        <v>273</v>
      </c>
      <c r="E140" s="164" t="s">
        <v>793</v>
      </c>
      <c r="F140" s="164" t="s">
        <v>794</v>
      </c>
      <c r="G140" s="164" t="s">
        <v>795</v>
      </c>
      <c r="H140" s="164" t="s">
        <v>796</v>
      </c>
      <c r="I140" s="164" t="s">
        <v>797</v>
      </c>
      <c r="J140" s="164" t="s">
        <v>278</v>
      </c>
      <c r="K140" s="164" t="s">
        <v>757</v>
      </c>
      <c r="L140" s="164" t="s">
        <v>269</v>
      </c>
      <c r="M140" s="164" t="s">
        <v>270</v>
      </c>
      <c r="N140" s="165">
        <v>46022</v>
      </c>
      <c r="O140" s="164">
        <v>5</v>
      </c>
      <c r="P140" s="164" t="s">
        <v>798</v>
      </c>
      <c r="Q140" s="164"/>
      <c r="R140" s="164">
        <v>60</v>
      </c>
      <c r="S140" s="164"/>
      <c r="T140" s="166"/>
      <c r="U140" s="164"/>
      <c r="V140" s="164"/>
      <c r="W140" s="164" t="s">
        <v>790</v>
      </c>
      <c r="X140" s="164" t="s">
        <v>791</v>
      </c>
      <c r="Y140" s="164" t="s">
        <v>1414</v>
      </c>
    </row>
    <row r="141" spans="1:25" ht="315" x14ac:dyDescent="0.2">
      <c r="A141" s="164" t="s">
        <v>750</v>
      </c>
      <c r="B141" s="165" t="s">
        <v>780</v>
      </c>
      <c r="C141" s="165" t="s">
        <v>781</v>
      </c>
      <c r="D141" s="165" t="s">
        <v>273</v>
      </c>
      <c r="E141" s="164" t="s">
        <v>799</v>
      </c>
      <c r="F141" s="164" t="s">
        <v>800</v>
      </c>
      <c r="G141" s="164" t="s">
        <v>801</v>
      </c>
      <c r="H141" s="164" t="s">
        <v>802</v>
      </c>
      <c r="I141" s="164" t="s">
        <v>261</v>
      </c>
      <c r="J141" s="164" t="s">
        <v>262</v>
      </c>
      <c r="K141" s="164" t="s">
        <v>757</v>
      </c>
      <c r="L141" s="164" t="s">
        <v>269</v>
      </c>
      <c r="M141" s="164" t="s">
        <v>270</v>
      </c>
      <c r="N141" s="165">
        <v>46022</v>
      </c>
      <c r="O141" s="164">
        <v>5</v>
      </c>
      <c r="P141" s="164" t="s">
        <v>803</v>
      </c>
      <c r="Q141" s="164"/>
      <c r="R141" s="164"/>
      <c r="S141" s="164" t="s">
        <v>804</v>
      </c>
      <c r="T141" s="166"/>
      <c r="U141" s="164" t="s">
        <v>1758</v>
      </c>
      <c r="V141" s="164" t="s">
        <v>1759</v>
      </c>
      <c r="W141" s="164" t="s">
        <v>790</v>
      </c>
      <c r="X141" s="164" t="s">
        <v>791</v>
      </c>
      <c r="Y141" s="164" t="s">
        <v>1573</v>
      </c>
    </row>
    <row r="142" spans="1:25" ht="180" x14ac:dyDescent="0.2">
      <c r="A142" s="164" t="s">
        <v>750</v>
      </c>
      <c r="B142" s="165" t="s">
        <v>805</v>
      </c>
      <c r="C142" s="165" t="s">
        <v>326</v>
      </c>
      <c r="D142" s="165" t="s">
        <v>273</v>
      </c>
      <c r="E142" s="164" t="s">
        <v>1415</v>
      </c>
      <c r="F142" s="164" t="s">
        <v>1416</v>
      </c>
      <c r="G142" s="164" t="s">
        <v>1417</v>
      </c>
      <c r="H142" s="164" t="s">
        <v>1418</v>
      </c>
      <c r="I142" s="164" t="s">
        <v>797</v>
      </c>
      <c r="J142" s="164" t="s">
        <v>278</v>
      </c>
      <c r="K142" s="164" t="s">
        <v>757</v>
      </c>
      <c r="L142" s="164" t="s">
        <v>269</v>
      </c>
      <c r="M142" s="164" t="s">
        <v>1127</v>
      </c>
      <c r="N142" s="165">
        <v>46203</v>
      </c>
      <c r="O142" s="164">
        <v>6</v>
      </c>
      <c r="P142" s="164" t="s">
        <v>1419</v>
      </c>
      <c r="Q142" s="164"/>
      <c r="R142" s="164">
        <v>70</v>
      </c>
      <c r="S142" s="164"/>
      <c r="T142" s="166"/>
      <c r="U142" s="164"/>
      <c r="V142" s="164"/>
      <c r="W142" s="164" t="s">
        <v>1420</v>
      </c>
      <c r="X142" s="164" t="s">
        <v>1421</v>
      </c>
      <c r="Y142" s="164" t="s">
        <v>792</v>
      </c>
    </row>
    <row r="143" spans="1:25" ht="258.75" x14ac:dyDescent="0.2">
      <c r="A143" s="164" t="s">
        <v>750</v>
      </c>
      <c r="B143" s="165" t="s">
        <v>805</v>
      </c>
      <c r="C143" s="165" t="s">
        <v>326</v>
      </c>
      <c r="D143" s="165" t="s">
        <v>273</v>
      </c>
      <c r="E143" s="164" t="s">
        <v>1422</v>
      </c>
      <c r="F143" s="164" t="s">
        <v>1423</v>
      </c>
      <c r="G143" s="164" t="s">
        <v>1424</v>
      </c>
      <c r="H143" s="164" t="s">
        <v>1425</v>
      </c>
      <c r="I143" s="164" t="s">
        <v>261</v>
      </c>
      <c r="J143" s="164" t="s">
        <v>262</v>
      </c>
      <c r="K143" s="164" t="s">
        <v>757</v>
      </c>
      <c r="L143" s="164" t="s">
        <v>269</v>
      </c>
      <c r="M143" s="164" t="s">
        <v>1127</v>
      </c>
      <c r="N143" s="165">
        <v>46203</v>
      </c>
      <c r="O143" s="164">
        <v>6</v>
      </c>
      <c r="P143" s="164" t="s">
        <v>1426</v>
      </c>
      <c r="Q143" s="164"/>
      <c r="R143" s="164"/>
      <c r="S143" s="164" t="s">
        <v>1427</v>
      </c>
      <c r="T143" s="166"/>
      <c r="U143" s="164" t="s">
        <v>788</v>
      </c>
      <c r="V143" s="164" t="s">
        <v>789</v>
      </c>
      <c r="W143" s="164" t="s">
        <v>790</v>
      </c>
      <c r="X143" s="164" t="s">
        <v>791</v>
      </c>
      <c r="Y143" s="164" t="s">
        <v>792</v>
      </c>
    </row>
    <row r="144" spans="1:25" ht="168.75" x14ac:dyDescent="0.2">
      <c r="A144" s="164" t="s">
        <v>750</v>
      </c>
      <c r="B144" s="165" t="s">
        <v>805</v>
      </c>
      <c r="C144" s="165" t="s">
        <v>326</v>
      </c>
      <c r="D144" s="165" t="s">
        <v>273</v>
      </c>
      <c r="E144" s="164" t="s">
        <v>1428</v>
      </c>
      <c r="F144" s="164" t="s">
        <v>1429</v>
      </c>
      <c r="G144" s="164" t="s">
        <v>1430</v>
      </c>
      <c r="H144" s="164" t="s">
        <v>1431</v>
      </c>
      <c r="I144" s="164" t="s">
        <v>277</v>
      </c>
      <c r="J144" s="164" t="s">
        <v>278</v>
      </c>
      <c r="K144" s="164" t="s">
        <v>757</v>
      </c>
      <c r="L144" s="164" t="s">
        <v>269</v>
      </c>
      <c r="M144" s="164" t="s">
        <v>1127</v>
      </c>
      <c r="N144" s="165">
        <v>46203</v>
      </c>
      <c r="O144" s="164">
        <v>6</v>
      </c>
      <c r="P144" s="164" t="s">
        <v>1432</v>
      </c>
      <c r="Q144" s="164"/>
      <c r="R144" s="164">
        <v>150</v>
      </c>
      <c r="S144" s="164"/>
      <c r="T144" s="166">
        <v>9.4</v>
      </c>
      <c r="U144" s="164"/>
      <c r="V144" s="164"/>
      <c r="W144" s="164" t="s">
        <v>1420</v>
      </c>
      <c r="X144" s="164" t="s">
        <v>1421</v>
      </c>
      <c r="Y144" s="164" t="s">
        <v>792</v>
      </c>
    </row>
    <row r="145" spans="1:25" ht="315" x14ac:dyDescent="0.2">
      <c r="A145" s="164" t="s">
        <v>750</v>
      </c>
      <c r="B145" s="165" t="s">
        <v>805</v>
      </c>
      <c r="C145" s="165" t="s">
        <v>326</v>
      </c>
      <c r="D145" s="165" t="s">
        <v>273</v>
      </c>
      <c r="E145" s="164" t="s">
        <v>1433</v>
      </c>
      <c r="F145" s="164" t="s">
        <v>1434</v>
      </c>
      <c r="G145" s="164" t="s">
        <v>1435</v>
      </c>
      <c r="H145" s="164" t="s">
        <v>1436</v>
      </c>
      <c r="I145" s="164" t="s">
        <v>261</v>
      </c>
      <c r="J145" s="164" t="s">
        <v>262</v>
      </c>
      <c r="K145" s="164" t="s">
        <v>757</v>
      </c>
      <c r="L145" s="164" t="s">
        <v>269</v>
      </c>
      <c r="M145" s="164" t="s">
        <v>1127</v>
      </c>
      <c r="N145" s="165">
        <v>46203</v>
      </c>
      <c r="O145" s="164">
        <v>6</v>
      </c>
      <c r="P145" s="164" t="s">
        <v>1437</v>
      </c>
      <c r="Q145" s="164"/>
      <c r="R145" s="164"/>
      <c r="S145" s="164" t="s">
        <v>1438</v>
      </c>
      <c r="T145" s="166"/>
      <c r="U145" s="164" t="s">
        <v>1439</v>
      </c>
      <c r="V145" s="164" t="s">
        <v>1440</v>
      </c>
      <c r="W145" s="164" t="s">
        <v>1420</v>
      </c>
      <c r="X145" s="164" t="s">
        <v>1421</v>
      </c>
      <c r="Y145" s="164" t="s">
        <v>792</v>
      </c>
    </row>
    <row r="146" spans="1:25" ht="409.5" x14ac:dyDescent="0.2">
      <c r="A146" s="164" t="s">
        <v>750</v>
      </c>
      <c r="B146" s="165" t="s">
        <v>805</v>
      </c>
      <c r="C146" s="165" t="s">
        <v>326</v>
      </c>
      <c r="D146" s="165" t="s">
        <v>273</v>
      </c>
      <c r="E146" s="164" t="s">
        <v>1441</v>
      </c>
      <c r="F146" s="164" t="s">
        <v>1442</v>
      </c>
      <c r="G146" s="164" t="s">
        <v>1443</v>
      </c>
      <c r="H146" s="164" t="s">
        <v>1444</v>
      </c>
      <c r="I146" s="164" t="s">
        <v>261</v>
      </c>
      <c r="J146" s="164" t="s">
        <v>262</v>
      </c>
      <c r="K146" s="164" t="s">
        <v>757</v>
      </c>
      <c r="L146" s="164" t="s">
        <v>269</v>
      </c>
      <c r="M146" s="164" t="s">
        <v>1127</v>
      </c>
      <c r="N146" s="165">
        <v>46203</v>
      </c>
      <c r="O146" s="164">
        <v>6</v>
      </c>
      <c r="P146" s="164" t="s">
        <v>1445</v>
      </c>
      <c r="Q146" s="164"/>
      <c r="R146" s="164"/>
      <c r="S146" s="164" t="s">
        <v>1446</v>
      </c>
      <c r="T146" s="166"/>
      <c r="U146" s="164" t="s">
        <v>788</v>
      </c>
      <c r="V146" s="164" t="s">
        <v>789</v>
      </c>
      <c r="W146" s="164" t="s">
        <v>790</v>
      </c>
      <c r="X146" s="164" t="s">
        <v>791</v>
      </c>
      <c r="Y146" s="164" t="s">
        <v>792</v>
      </c>
    </row>
    <row r="147" spans="1:25" ht="90" x14ac:dyDescent="0.2">
      <c r="A147" s="164" t="s">
        <v>750</v>
      </c>
      <c r="B147" s="165" t="s">
        <v>806</v>
      </c>
      <c r="C147" s="165" t="s">
        <v>807</v>
      </c>
      <c r="D147" s="165" t="s">
        <v>273</v>
      </c>
      <c r="E147" s="164" t="s">
        <v>808</v>
      </c>
      <c r="F147" s="164" t="s">
        <v>809</v>
      </c>
      <c r="G147" s="164" t="s">
        <v>810</v>
      </c>
      <c r="H147" s="164" t="s">
        <v>811</v>
      </c>
      <c r="I147" s="164" t="s">
        <v>261</v>
      </c>
      <c r="J147" s="164" t="s">
        <v>262</v>
      </c>
      <c r="K147" s="164" t="s">
        <v>757</v>
      </c>
      <c r="L147" s="164" t="s">
        <v>264</v>
      </c>
      <c r="M147" s="164" t="s">
        <v>399</v>
      </c>
      <c r="N147" s="165">
        <v>45562</v>
      </c>
      <c r="O147" s="164">
        <v>5</v>
      </c>
      <c r="P147" s="164" t="s">
        <v>812</v>
      </c>
      <c r="Q147" s="164"/>
      <c r="R147" s="164"/>
      <c r="S147" s="164" t="s">
        <v>813</v>
      </c>
      <c r="T147" s="166"/>
      <c r="U147" s="164" t="s">
        <v>1447</v>
      </c>
      <c r="V147" s="164" t="s">
        <v>1448</v>
      </c>
      <c r="W147" s="164" t="s">
        <v>1447</v>
      </c>
      <c r="X147" s="164" t="s">
        <v>1448</v>
      </c>
      <c r="Y147" s="164" t="s">
        <v>1449</v>
      </c>
    </row>
    <row r="148" spans="1:25" ht="393.75" x14ac:dyDescent="0.2">
      <c r="A148" s="164" t="s">
        <v>750</v>
      </c>
      <c r="B148" s="165" t="s">
        <v>806</v>
      </c>
      <c r="C148" s="165" t="s">
        <v>807</v>
      </c>
      <c r="D148" s="165" t="s">
        <v>273</v>
      </c>
      <c r="E148" s="164" t="s">
        <v>818</v>
      </c>
      <c r="F148" s="164" t="s">
        <v>819</v>
      </c>
      <c r="G148" s="164" t="s">
        <v>820</v>
      </c>
      <c r="H148" s="164" t="s">
        <v>821</v>
      </c>
      <c r="I148" s="164" t="s">
        <v>261</v>
      </c>
      <c r="J148" s="164" t="s">
        <v>262</v>
      </c>
      <c r="K148" s="164" t="s">
        <v>757</v>
      </c>
      <c r="L148" s="164" t="s">
        <v>269</v>
      </c>
      <c r="M148" s="164" t="s">
        <v>270</v>
      </c>
      <c r="N148" s="165">
        <v>46022</v>
      </c>
      <c r="O148" s="164">
        <v>5</v>
      </c>
      <c r="P148" s="164" t="s">
        <v>822</v>
      </c>
      <c r="Q148" s="164"/>
      <c r="R148" s="164"/>
      <c r="S148" s="164" t="s">
        <v>823</v>
      </c>
      <c r="T148" s="166"/>
      <c r="U148" s="164" t="s">
        <v>908</v>
      </c>
      <c r="V148" s="164" t="s">
        <v>909</v>
      </c>
      <c r="W148" s="164" t="s">
        <v>908</v>
      </c>
      <c r="X148" s="164" t="s">
        <v>909</v>
      </c>
      <c r="Y148" s="164" t="s">
        <v>1450</v>
      </c>
    </row>
    <row r="149" spans="1:25" ht="382.5" x14ac:dyDescent="0.2">
      <c r="A149" s="164" t="s">
        <v>750</v>
      </c>
      <c r="B149" s="165" t="s">
        <v>806</v>
      </c>
      <c r="C149" s="165" t="s">
        <v>807</v>
      </c>
      <c r="D149" s="165" t="s">
        <v>273</v>
      </c>
      <c r="E149" s="164" t="s">
        <v>1451</v>
      </c>
      <c r="F149" s="164" t="s">
        <v>1452</v>
      </c>
      <c r="G149" s="164" t="s">
        <v>1453</v>
      </c>
      <c r="H149" s="164" t="s">
        <v>1454</v>
      </c>
      <c r="I149" s="164" t="s">
        <v>261</v>
      </c>
      <c r="J149" s="164" t="s">
        <v>262</v>
      </c>
      <c r="K149" s="164" t="s">
        <v>757</v>
      </c>
      <c r="L149" s="164" t="s">
        <v>269</v>
      </c>
      <c r="M149" s="164" t="s">
        <v>1127</v>
      </c>
      <c r="N149" s="165">
        <v>46203</v>
      </c>
      <c r="O149" s="164">
        <v>6</v>
      </c>
      <c r="P149" s="164" t="s">
        <v>1455</v>
      </c>
      <c r="Q149" s="164"/>
      <c r="R149" s="164"/>
      <c r="S149" s="164" t="s">
        <v>1456</v>
      </c>
      <c r="T149" s="166"/>
      <c r="U149" s="164" t="s">
        <v>814</v>
      </c>
      <c r="V149" s="164" t="s">
        <v>815</v>
      </c>
      <c r="W149" s="164" t="s">
        <v>816</v>
      </c>
      <c r="X149" s="164" t="s">
        <v>817</v>
      </c>
      <c r="Y149" s="164" t="s">
        <v>792</v>
      </c>
    </row>
  </sheetData>
  <autoFilter ref="A5:Y149" xr:uid="{9F1792E9-D525-4E68-867C-449201EDE507}"/>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8C59-02F0-48D9-AEDA-4443B210E9FE}">
  <sheetPr>
    <outlinePr summaryBelow="0" summaryRight="0"/>
    <pageSetUpPr fitToPage="1"/>
  </sheetPr>
  <dimension ref="A1:AC122"/>
  <sheetViews>
    <sheetView showGridLines="0" view="pageBreakPreview" zoomScale="70" zoomScaleNormal="60" zoomScaleSheetLayoutView="70" zoomScalePageLayoutView="70" workbookViewId="0">
      <pane xSplit="3" topLeftCell="U1" activePane="topRight" state="frozen"/>
      <selection activeCell="A37" sqref="A37"/>
      <selection pane="topRight" activeCell="AB8" sqref="AB8"/>
    </sheetView>
  </sheetViews>
  <sheetFormatPr defaultColWidth="9.140625" defaultRowHeight="15.75" x14ac:dyDescent="0.25"/>
  <cols>
    <col min="1" max="1" width="7.5703125" style="1" bestFit="1" customWidth="1"/>
    <col min="2" max="2" width="20.140625" style="2" bestFit="1" customWidth="1"/>
    <col min="3" max="3" width="53.140625" style="3" customWidth="1"/>
    <col min="4" max="4" width="18.140625" style="1" customWidth="1"/>
    <col min="5" max="5" width="74.42578125" style="4" customWidth="1"/>
    <col min="6" max="6" width="20.140625" style="4" bestFit="1" customWidth="1"/>
    <col min="7" max="7" width="19.140625" style="4" customWidth="1"/>
    <col min="8" max="8" width="15.42578125" style="4" customWidth="1"/>
    <col min="9" max="9" width="83.85546875" style="5" customWidth="1"/>
    <col min="10" max="11" width="16.140625" style="6" customWidth="1"/>
    <col min="12" max="12" width="17.42578125" style="6" customWidth="1"/>
    <col min="13" max="13" width="61.140625" style="6" customWidth="1"/>
    <col min="14" max="14" width="15.85546875" style="6" customWidth="1"/>
    <col min="15" max="15" width="17.140625" style="6" customWidth="1"/>
    <col min="16" max="16" width="15.85546875" style="6" customWidth="1"/>
    <col min="17" max="17" width="35.85546875" style="6" bestFit="1" customWidth="1"/>
    <col min="18" max="19" width="23.140625" style="76" bestFit="1" customWidth="1"/>
    <col min="20" max="20" width="15" style="76" bestFit="1" customWidth="1"/>
    <col min="21" max="21" width="48.85546875" style="76" customWidth="1"/>
    <col min="22" max="22" width="20.5703125" style="138" customWidth="1"/>
    <col min="23" max="23" width="23.42578125" style="138" customWidth="1"/>
    <col min="24" max="24" width="15.28515625" style="138" customWidth="1"/>
    <col min="25" max="25" width="59.140625" style="138" customWidth="1"/>
    <col min="26" max="26" width="20.5703125" style="76" customWidth="1"/>
    <col min="27" max="27" width="23.42578125" style="76" customWidth="1"/>
    <col min="28" max="28" width="15.28515625" style="76" customWidth="1"/>
    <col min="29" max="29" width="57.7109375" style="76" customWidth="1"/>
    <col min="30" max="16384" width="9.140625" style="6"/>
  </cols>
  <sheetData>
    <row r="1" spans="1:29" ht="35.1" customHeight="1" x14ac:dyDescent="0.25">
      <c r="L1" s="171"/>
      <c r="M1" s="171"/>
      <c r="O1" s="171"/>
      <c r="P1" s="171"/>
      <c r="Q1" s="171"/>
      <c r="R1" s="6"/>
      <c r="S1" s="171"/>
      <c r="T1" s="171"/>
      <c r="U1" s="171"/>
      <c r="V1" s="128"/>
      <c r="W1" s="128"/>
      <c r="X1" s="128"/>
      <c r="Y1" s="128"/>
      <c r="Z1" s="7"/>
      <c r="AA1" s="7"/>
      <c r="AB1" s="7"/>
      <c r="AC1" s="7"/>
    </row>
    <row r="2" spans="1:29" ht="35.1" customHeight="1" x14ac:dyDescent="0.25">
      <c r="A2" s="172" t="s">
        <v>0</v>
      </c>
      <c r="B2" s="173"/>
      <c r="C2" s="173"/>
      <c r="D2" s="173"/>
      <c r="E2" s="173"/>
      <c r="F2" s="173"/>
      <c r="G2" s="173"/>
      <c r="H2" s="173"/>
      <c r="I2" s="173"/>
      <c r="L2" s="7"/>
      <c r="M2" s="7"/>
      <c r="O2" s="7"/>
      <c r="P2" s="7"/>
      <c r="Q2" s="7"/>
      <c r="R2" s="6"/>
      <c r="S2" s="6"/>
      <c r="T2" s="6"/>
      <c r="U2" s="6"/>
      <c r="V2" s="129"/>
      <c r="W2" s="129"/>
      <c r="X2" s="129"/>
      <c r="Y2" s="129"/>
      <c r="Z2" s="6"/>
      <c r="AA2" s="6"/>
      <c r="AB2" s="6"/>
      <c r="AC2" s="6"/>
    </row>
    <row r="3" spans="1:29" ht="120" customHeight="1" x14ac:dyDescent="0.25">
      <c r="A3" s="174" t="s">
        <v>1</v>
      </c>
      <c r="B3" s="174" t="s">
        <v>2</v>
      </c>
      <c r="C3" s="174" t="s">
        <v>3</v>
      </c>
      <c r="D3" s="176" t="s">
        <v>4</v>
      </c>
      <c r="E3" s="177"/>
      <c r="F3" s="178" t="s">
        <v>5</v>
      </c>
      <c r="G3" s="178"/>
      <c r="H3" s="178"/>
      <c r="I3" s="178"/>
      <c r="J3" s="179" t="s">
        <v>6</v>
      </c>
      <c r="K3" s="179"/>
      <c r="L3" s="179"/>
      <c r="M3" s="179"/>
      <c r="N3" s="180" t="s">
        <v>7</v>
      </c>
      <c r="O3" s="180"/>
      <c r="P3" s="180"/>
      <c r="Q3" s="180"/>
      <c r="R3" s="181" t="s">
        <v>227</v>
      </c>
      <c r="S3" s="181"/>
      <c r="T3" s="181"/>
      <c r="U3" s="182"/>
      <c r="V3" s="183" t="s">
        <v>1040</v>
      </c>
      <c r="W3" s="183"/>
      <c r="X3" s="183"/>
      <c r="Y3" s="183"/>
      <c r="Z3" s="184" t="s">
        <v>1041</v>
      </c>
      <c r="AA3" s="184"/>
      <c r="AB3" s="184"/>
      <c r="AC3" s="184"/>
    </row>
    <row r="4" spans="1:29" ht="131.25" x14ac:dyDescent="0.25">
      <c r="A4" s="175"/>
      <c r="B4" s="174"/>
      <c r="C4" s="175"/>
      <c r="D4" s="8" t="s">
        <v>8</v>
      </c>
      <c r="E4" s="8" t="s">
        <v>9</v>
      </c>
      <c r="F4" s="9" t="s">
        <v>10</v>
      </c>
      <c r="G4" s="9" t="s">
        <v>11</v>
      </c>
      <c r="H4" s="9" t="s">
        <v>12</v>
      </c>
      <c r="I4" s="10" t="s">
        <v>13</v>
      </c>
      <c r="J4" s="11" t="s">
        <v>10</v>
      </c>
      <c r="K4" s="11" t="s">
        <v>11</v>
      </c>
      <c r="L4" s="11" t="s">
        <v>12</v>
      </c>
      <c r="M4" s="12" t="s">
        <v>13</v>
      </c>
      <c r="N4" s="13" t="s">
        <v>10</v>
      </c>
      <c r="O4" s="13" t="s">
        <v>11</v>
      </c>
      <c r="P4" s="13" t="s">
        <v>12</v>
      </c>
      <c r="Q4" s="14" t="s">
        <v>14</v>
      </c>
      <c r="R4" s="83" t="s">
        <v>10</v>
      </c>
      <c r="S4" s="83" t="s">
        <v>11</v>
      </c>
      <c r="T4" s="83" t="s">
        <v>12</v>
      </c>
      <c r="U4" s="84" t="s">
        <v>13</v>
      </c>
      <c r="V4" s="130" t="s">
        <v>10</v>
      </c>
      <c r="W4" s="130" t="s">
        <v>11</v>
      </c>
      <c r="X4" s="130" t="s">
        <v>12</v>
      </c>
      <c r="Y4" s="130" t="s">
        <v>13</v>
      </c>
      <c r="Z4" s="15" t="s">
        <v>10</v>
      </c>
      <c r="AA4" s="15" t="s">
        <v>11</v>
      </c>
      <c r="AB4" s="15" t="s">
        <v>12</v>
      </c>
      <c r="AC4" s="15" t="s">
        <v>13</v>
      </c>
    </row>
    <row r="5" spans="1:29" ht="15" x14ac:dyDescent="0.25">
      <c r="A5" s="16">
        <v>1</v>
      </c>
      <c r="B5" s="17">
        <v>2</v>
      </c>
      <c r="C5" s="16">
        <v>3</v>
      </c>
      <c r="D5" s="18">
        <v>4</v>
      </c>
      <c r="E5" s="18">
        <v>5</v>
      </c>
      <c r="F5" s="19">
        <v>6</v>
      </c>
      <c r="G5" s="19">
        <v>7</v>
      </c>
      <c r="H5" s="19">
        <v>8</v>
      </c>
      <c r="I5" s="20">
        <v>9</v>
      </c>
      <c r="J5" s="21">
        <v>10</v>
      </c>
      <c r="K5" s="21">
        <v>11</v>
      </c>
      <c r="L5" s="21">
        <v>12</v>
      </c>
      <c r="M5" s="22">
        <v>13</v>
      </c>
      <c r="N5" s="23">
        <v>10</v>
      </c>
      <c r="O5" s="23">
        <v>11</v>
      </c>
      <c r="P5" s="23">
        <v>12</v>
      </c>
      <c r="Q5" s="24">
        <v>13</v>
      </c>
      <c r="R5" s="85">
        <v>10</v>
      </c>
      <c r="S5" s="85">
        <v>11</v>
      </c>
      <c r="T5" s="85">
        <v>12</v>
      </c>
      <c r="U5" s="86">
        <v>13</v>
      </c>
      <c r="V5" s="131">
        <v>10</v>
      </c>
      <c r="W5" s="131">
        <v>11</v>
      </c>
      <c r="X5" s="131">
        <v>12</v>
      </c>
      <c r="Y5" s="131">
        <v>13</v>
      </c>
      <c r="Z5" s="25">
        <v>10</v>
      </c>
      <c r="AA5" s="25">
        <v>11</v>
      </c>
      <c r="AB5" s="25">
        <v>12</v>
      </c>
      <c r="AC5" s="25">
        <v>13</v>
      </c>
    </row>
    <row r="6" spans="1:29" s="38" customFormat="1" ht="102" x14ac:dyDescent="0.25">
      <c r="A6" s="26">
        <v>1</v>
      </c>
      <c r="B6" s="27" t="s">
        <v>15</v>
      </c>
      <c r="C6" s="28" t="s">
        <v>16</v>
      </c>
      <c r="D6" s="29"/>
      <c r="E6" s="29"/>
      <c r="F6" s="30"/>
      <c r="G6" s="30"/>
      <c r="H6" s="30"/>
      <c r="I6" s="31"/>
      <c r="J6" s="32" t="s">
        <v>17</v>
      </c>
      <c r="K6" s="33">
        <v>1000000</v>
      </c>
      <c r="L6" s="33">
        <v>1000000</v>
      </c>
      <c r="M6" s="34" t="s">
        <v>18</v>
      </c>
      <c r="N6" s="35"/>
      <c r="O6" s="36"/>
      <c r="P6" s="36"/>
      <c r="Q6" s="35"/>
      <c r="R6" s="87"/>
      <c r="S6" s="88"/>
      <c r="T6" s="88"/>
      <c r="U6" s="89"/>
      <c r="V6" s="132"/>
      <c r="W6" s="132"/>
      <c r="X6" s="132"/>
      <c r="Y6" s="132"/>
      <c r="Z6" s="37"/>
      <c r="AA6" s="37"/>
      <c r="AB6" s="37"/>
      <c r="AC6" s="37"/>
    </row>
    <row r="7" spans="1:29" s="38" customFormat="1" ht="25.5" x14ac:dyDescent="0.25">
      <c r="A7" s="26">
        <v>2</v>
      </c>
      <c r="B7" s="27" t="s">
        <v>15</v>
      </c>
      <c r="C7" s="28" t="s">
        <v>19</v>
      </c>
      <c r="D7" s="29"/>
      <c r="E7" s="29"/>
      <c r="F7" s="30"/>
      <c r="G7" s="30"/>
      <c r="H7" s="30"/>
      <c r="I7" s="31"/>
      <c r="J7" s="32"/>
      <c r="K7" s="34"/>
      <c r="L7" s="34"/>
      <c r="M7" s="34"/>
      <c r="N7" s="39"/>
      <c r="O7" s="39"/>
      <c r="P7" s="39"/>
      <c r="Q7" s="40"/>
      <c r="R7" s="90"/>
      <c r="S7" s="90"/>
      <c r="T7" s="90"/>
      <c r="U7" s="91"/>
      <c r="V7" s="132"/>
      <c r="W7" s="132"/>
      <c r="X7" s="132"/>
      <c r="Y7" s="132"/>
      <c r="Z7" s="41"/>
      <c r="AA7" s="41"/>
      <c r="AB7" s="41"/>
      <c r="AC7" s="41"/>
    </row>
    <row r="8" spans="1:29" s="38" customFormat="1" ht="181.5" customHeight="1" x14ac:dyDescent="0.25">
      <c r="A8" s="27">
        <v>3</v>
      </c>
      <c r="B8" s="27" t="s">
        <v>15</v>
      </c>
      <c r="C8" s="42" t="s">
        <v>20</v>
      </c>
      <c r="D8" s="43">
        <v>0</v>
      </c>
      <c r="E8" s="44" t="s">
        <v>21</v>
      </c>
      <c r="F8" s="45" t="s">
        <v>22</v>
      </c>
      <c r="G8" s="45">
        <v>18094768</v>
      </c>
      <c r="H8" s="45">
        <v>18094768</v>
      </c>
      <c r="I8" s="45" t="s">
        <v>23</v>
      </c>
      <c r="J8" s="46"/>
      <c r="K8" s="47"/>
      <c r="L8" s="47"/>
      <c r="M8" s="47"/>
      <c r="N8" s="48"/>
      <c r="O8" s="48"/>
      <c r="P8" s="48"/>
      <c r="Q8" s="48"/>
      <c r="R8" s="92"/>
      <c r="S8" s="92"/>
      <c r="T8" s="92"/>
      <c r="U8" s="93"/>
      <c r="V8" s="133">
        <v>0</v>
      </c>
      <c r="W8" s="133">
        <v>0</v>
      </c>
      <c r="X8" s="133">
        <v>0</v>
      </c>
      <c r="Y8" s="133" t="s">
        <v>910</v>
      </c>
      <c r="Z8" s="53"/>
      <c r="AA8" s="53"/>
      <c r="AB8" s="53"/>
      <c r="AC8" s="53"/>
    </row>
    <row r="9" spans="1:29" s="38" customFormat="1" ht="25.5" x14ac:dyDescent="0.25">
      <c r="A9" s="50">
        <v>4</v>
      </c>
      <c r="B9" s="50" t="s">
        <v>15</v>
      </c>
      <c r="C9" s="51" t="s">
        <v>24</v>
      </c>
      <c r="D9" s="43">
        <v>0</v>
      </c>
      <c r="E9" s="44" t="s">
        <v>21</v>
      </c>
      <c r="F9" s="45" t="s">
        <v>21</v>
      </c>
      <c r="G9" s="45" t="s">
        <v>21</v>
      </c>
      <c r="H9" s="45" t="s">
        <v>21</v>
      </c>
      <c r="I9" s="45" t="s">
        <v>21</v>
      </c>
      <c r="J9" s="46"/>
      <c r="K9" s="47"/>
      <c r="L9" s="47"/>
      <c r="M9" s="47"/>
      <c r="N9" s="48"/>
      <c r="O9" s="48"/>
      <c r="P9" s="48"/>
      <c r="Q9" s="48"/>
      <c r="R9" s="92"/>
      <c r="S9" s="92"/>
      <c r="T9" s="92"/>
      <c r="U9" s="93"/>
      <c r="V9" s="133"/>
      <c r="W9" s="133"/>
      <c r="X9" s="133"/>
      <c r="Y9" s="133"/>
      <c r="Z9" s="49"/>
      <c r="AA9" s="49"/>
      <c r="AB9" s="49"/>
      <c r="AC9" s="49"/>
    </row>
    <row r="10" spans="1:29" s="38" customFormat="1" ht="25.5" x14ac:dyDescent="0.25">
      <c r="A10" s="50">
        <v>5</v>
      </c>
      <c r="B10" s="50" t="s">
        <v>15</v>
      </c>
      <c r="C10" s="51" t="s">
        <v>25</v>
      </c>
      <c r="D10" s="43">
        <v>0</v>
      </c>
      <c r="E10" s="44" t="s">
        <v>21</v>
      </c>
      <c r="F10" s="45" t="s">
        <v>21</v>
      </c>
      <c r="G10" s="45" t="s">
        <v>21</v>
      </c>
      <c r="H10" s="45" t="s">
        <v>21</v>
      </c>
      <c r="I10" s="45" t="s">
        <v>21</v>
      </c>
      <c r="J10" s="46"/>
      <c r="K10" s="47"/>
      <c r="L10" s="47"/>
      <c r="M10" s="47"/>
      <c r="N10" s="48"/>
      <c r="O10" s="48"/>
      <c r="P10" s="48"/>
      <c r="Q10" s="48"/>
      <c r="R10" s="92"/>
      <c r="S10" s="92"/>
      <c r="T10" s="92"/>
      <c r="U10" s="93"/>
      <c r="V10" s="133"/>
      <c r="W10" s="133"/>
      <c r="X10" s="133"/>
      <c r="Y10" s="133"/>
      <c r="Z10" s="49"/>
      <c r="AA10" s="49"/>
      <c r="AB10" s="49"/>
      <c r="AC10" s="49"/>
    </row>
    <row r="11" spans="1:29" s="38" customFormat="1" ht="25.5" x14ac:dyDescent="0.25">
      <c r="A11" s="50">
        <v>6</v>
      </c>
      <c r="B11" s="50" t="s">
        <v>15</v>
      </c>
      <c r="C11" s="51" t="s">
        <v>26</v>
      </c>
      <c r="D11" s="43"/>
      <c r="E11" s="44"/>
      <c r="F11" s="45"/>
      <c r="G11" s="45"/>
      <c r="H11" s="45"/>
      <c r="I11" s="45"/>
      <c r="J11" s="46"/>
      <c r="K11" s="47"/>
      <c r="L11" s="47"/>
      <c r="M11" s="47"/>
      <c r="N11" s="52"/>
      <c r="O11" s="52"/>
      <c r="P11" s="52"/>
      <c r="Q11" s="52"/>
      <c r="R11" s="94"/>
      <c r="S11" s="94"/>
      <c r="T11" s="94"/>
      <c r="U11" s="95"/>
      <c r="V11" s="133"/>
      <c r="W11" s="133"/>
      <c r="X11" s="133"/>
      <c r="Y11" s="133"/>
      <c r="Z11" s="53"/>
      <c r="AA11" s="53"/>
      <c r="AB11" s="53"/>
      <c r="AC11" s="53"/>
    </row>
    <row r="12" spans="1:29" s="38" customFormat="1" ht="76.5" x14ac:dyDescent="0.25">
      <c r="A12" s="50">
        <v>7</v>
      </c>
      <c r="B12" s="50" t="s">
        <v>15</v>
      </c>
      <c r="C12" s="54" t="s">
        <v>27</v>
      </c>
      <c r="D12" s="43">
        <v>0</v>
      </c>
      <c r="E12" s="44" t="s">
        <v>21</v>
      </c>
      <c r="F12" s="45" t="s">
        <v>21</v>
      </c>
      <c r="G12" s="45" t="s">
        <v>21</v>
      </c>
      <c r="H12" s="45" t="s">
        <v>21</v>
      </c>
      <c r="I12" s="45" t="s">
        <v>21</v>
      </c>
      <c r="J12" s="46" t="s">
        <v>17</v>
      </c>
      <c r="K12" s="47">
        <v>18171264</v>
      </c>
      <c r="L12" s="47">
        <v>18171264</v>
      </c>
      <c r="M12" s="47" t="s">
        <v>28</v>
      </c>
      <c r="N12" s="52"/>
      <c r="O12" s="52"/>
      <c r="P12" s="52"/>
      <c r="Q12" s="52"/>
      <c r="R12" s="94"/>
      <c r="S12" s="94"/>
      <c r="T12" s="94"/>
      <c r="U12" s="95"/>
      <c r="V12" s="133"/>
      <c r="W12" s="133"/>
      <c r="X12" s="133"/>
      <c r="Y12" s="133"/>
      <c r="Z12" s="53"/>
      <c r="AA12" s="53"/>
      <c r="AB12" s="53"/>
      <c r="AC12" s="53"/>
    </row>
    <row r="13" spans="1:29" s="38" customFormat="1" ht="25.5" x14ac:dyDescent="0.25">
      <c r="A13" s="50">
        <v>8</v>
      </c>
      <c r="B13" s="50" t="s">
        <v>15</v>
      </c>
      <c r="C13" s="51" t="s">
        <v>29</v>
      </c>
      <c r="D13" s="55">
        <v>0</v>
      </c>
      <c r="E13" s="56" t="s">
        <v>21</v>
      </c>
      <c r="F13" s="45" t="s">
        <v>21</v>
      </c>
      <c r="G13" s="45" t="s">
        <v>21</v>
      </c>
      <c r="H13" s="45" t="s">
        <v>21</v>
      </c>
      <c r="I13" s="45" t="s">
        <v>21</v>
      </c>
      <c r="J13" s="46"/>
      <c r="K13" s="47"/>
      <c r="L13" s="47"/>
      <c r="M13" s="47"/>
      <c r="N13" s="48"/>
      <c r="O13" s="48"/>
      <c r="P13" s="48"/>
      <c r="Q13" s="48"/>
      <c r="R13" s="92"/>
      <c r="S13" s="92"/>
      <c r="T13" s="92"/>
      <c r="U13" s="93"/>
      <c r="V13" s="133"/>
      <c r="W13" s="133"/>
      <c r="X13" s="133"/>
      <c r="Y13" s="133"/>
      <c r="Z13" s="49"/>
      <c r="AA13" s="49"/>
      <c r="AB13" s="49"/>
      <c r="AC13" s="49"/>
    </row>
    <row r="14" spans="1:29" s="38" customFormat="1" ht="75.95" customHeight="1" x14ac:dyDescent="0.25">
      <c r="A14" s="27">
        <v>9</v>
      </c>
      <c r="B14" s="27" t="s">
        <v>15</v>
      </c>
      <c r="C14" s="42" t="s">
        <v>30</v>
      </c>
      <c r="D14" s="55">
        <v>0</v>
      </c>
      <c r="E14" s="56" t="s">
        <v>21</v>
      </c>
      <c r="F14" s="45" t="s">
        <v>31</v>
      </c>
      <c r="G14" s="45">
        <v>73900000</v>
      </c>
      <c r="H14" s="45">
        <v>73900000</v>
      </c>
      <c r="I14" s="45" t="s">
        <v>32</v>
      </c>
      <c r="J14" s="46"/>
      <c r="K14" s="47"/>
      <c r="L14" s="47"/>
      <c r="M14" s="47"/>
      <c r="N14" s="48"/>
      <c r="O14" s="48"/>
      <c r="P14" s="48"/>
      <c r="Q14" s="48"/>
      <c r="R14" s="92" t="s">
        <v>31</v>
      </c>
      <c r="S14" s="92">
        <v>71483894</v>
      </c>
      <c r="T14" s="92">
        <v>71483894</v>
      </c>
      <c r="U14" s="93" t="s">
        <v>32</v>
      </c>
      <c r="V14" s="133">
        <v>0</v>
      </c>
      <c r="W14" s="133">
        <v>0</v>
      </c>
      <c r="X14" s="133">
        <v>0</v>
      </c>
      <c r="Y14" s="133" t="s">
        <v>911</v>
      </c>
      <c r="Z14" s="53"/>
      <c r="AA14" s="53"/>
      <c r="AB14" s="53"/>
      <c r="AC14" s="53"/>
    </row>
    <row r="15" spans="1:29" s="38" customFormat="1" ht="15" x14ac:dyDescent="0.25">
      <c r="A15" s="50">
        <v>10</v>
      </c>
      <c r="B15" s="50" t="s">
        <v>15</v>
      </c>
      <c r="C15" s="51" t="s">
        <v>33</v>
      </c>
      <c r="D15" s="43">
        <v>0</v>
      </c>
      <c r="E15" s="44" t="s">
        <v>21</v>
      </c>
      <c r="F15" s="45" t="s">
        <v>21</v>
      </c>
      <c r="G15" s="45" t="s">
        <v>21</v>
      </c>
      <c r="H15" s="45" t="s">
        <v>21</v>
      </c>
      <c r="I15" s="45" t="s">
        <v>21</v>
      </c>
      <c r="J15" s="46"/>
      <c r="K15" s="47"/>
      <c r="L15" s="47"/>
      <c r="M15" s="47"/>
      <c r="N15" s="48"/>
      <c r="O15" s="48"/>
      <c r="P15" s="48"/>
      <c r="Q15" s="48"/>
      <c r="R15" s="92"/>
      <c r="S15" s="92"/>
      <c r="T15" s="92"/>
      <c r="U15" s="93"/>
      <c r="V15" s="133"/>
      <c r="W15" s="133"/>
      <c r="X15" s="133"/>
      <c r="Y15" s="133"/>
      <c r="Z15" s="49"/>
      <c r="AA15" s="49"/>
      <c r="AB15" s="49"/>
      <c r="AC15" s="49"/>
    </row>
    <row r="16" spans="1:29" s="38" customFormat="1" ht="72" customHeight="1" x14ac:dyDescent="0.25">
      <c r="A16" s="185">
        <v>11</v>
      </c>
      <c r="B16" s="185" t="s">
        <v>15</v>
      </c>
      <c r="C16" s="186" t="s">
        <v>34</v>
      </c>
      <c r="D16" s="187">
        <v>137840625</v>
      </c>
      <c r="E16" s="188" t="s">
        <v>35</v>
      </c>
      <c r="F16" s="45" t="s">
        <v>36</v>
      </c>
      <c r="G16" s="45">
        <v>35000000</v>
      </c>
      <c r="H16" s="189">
        <v>182235431</v>
      </c>
      <c r="I16" s="189" t="s">
        <v>37</v>
      </c>
      <c r="J16" s="46"/>
      <c r="K16" s="47"/>
      <c r="L16" s="191"/>
      <c r="M16" s="191"/>
      <c r="N16" s="48"/>
      <c r="O16" s="48"/>
      <c r="P16" s="192"/>
      <c r="Q16" s="192"/>
      <c r="R16" s="92"/>
      <c r="S16" s="92"/>
      <c r="T16" s="193"/>
      <c r="U16" s="190"/>
      <c r="V16" s="133"/>
      <c r="W16" s="133"/>
      <c r="X16" s="133"/>
      <c r="Y16" s="133"/>
      <c r="Z16" s="49"/>
      <c r="AA16" s="49"/>
      <c r="AB16" s="49"/>
      <c r="AC16" s="49"/>
    </row>
    <row r="17" spans="1:29" s="38" customFormat="1" ht="53.45" customHeight="1" x14ac:dyDescent="0.25">
      <c r="A17" s="185"/>
      <c r="B17" s="185"/>
      <c r="C17" s="186"/>
      <c r="D17" s="187"/>
      <c r="E17" s="188"/>
      <c r="F17" s="45" t="s">
        <v>22</v>
      </c>
      <c r="G17" s="45">
        <v>147235431</v>
      </c>
      <c r="H17" s="189"/>
      <c r="I17" s="189"/>
      <c r="J17" s="46"/>
      <c r="K17" s="47"/>
      <c r="L17" s="191"/>
      <c r="M17" s="191"/>
      <c r="N17" s="48"/>
      <c r="O17" s="48"/>
      <c r="P17" s="192"/>
      <c r="Q17" s="192"/>
      <c r="R17" s="92"/>
      <c r="S17" s="92"/>
      <c r="T17" s="193"/>
      <c r="U17" s="190"/>
      <c r="V17" s="133"/>
      <c r="W17" s="133"/>
      <c r="X17" s="133"/>
      <c r="Y17" s="133"/>
      <c r="Z17" s="49"/>
      <c r="AA17" s="49"/>
      <c r="AB17" s="49"/>
      <c r="AC17" s="49"/>
    </row>
    <row r="18" spans="1:29" s="38" customFormat="1" ht="62.45" customHeight="1" x14ac:dyDescent="0.25">
      <c r="A18" s="185">
        <v>12</v>
      </c>
      <c r="B18" s="185" t="s">
        <v>15</v>
      </c>
      <c r="C18" s="194" t="s">
        <v>38</v>
      </c>
      <c r="D18" s="197">
        <v>85360560</v>
      </c>
      <c r="E18" s="188" t="s">
        <v>39</v>
      </c>
      <c r="F18" s="45" t="s">
        <v>40</v>
      </c>
      <c r="G18" s="45">
        <v>35298850</v>
      </c>
      <c r="H18" s="189">
        <v>72273850</v>
      </c>
      <c r="I18" s="189" t="s">
        <v>41</v>
      </c>
      <c r="J18" s="46"/>
      <c r="K18" s="47"/>
      <c r="L18" s="191"/>
      <c r="M18" s="191"/>
      <c r="N18" s="48"/>
      <c r="O18" s="48"/>
      <c r="P18" s="192"/>
      <c r="Q18" s="192"/>
      <c r="R18" s="92"/>
      <c r="S18" s="92"/>
      <c r="T18" s="193"/>
      <c r="U18" s="190"/>
      <c r="V18" s="133" t="s">
        <v>40</v>
      </c>
      <c r="W18" s="133">
        <v>35298850</v>
      </c>
      <c r="X18" s="133">
        <v>47002662</v>
      </c>
      <c r="Y18" s="133" t="s">
        <v>231</v>
      </c>
      <c r="Z18" s="53"/>
      <c r="AA18" s="53"/>
      <c r="AB18" s="53"/>
      <c r="AC18" s="53"/>
    </row>
    <row r="19" spans="1:29" s="38" customFormat="1" ht="61.5" customHeight="1" x14ac:dyDescent="0.25">
      <c r="A19" s="185"/>
      <c r="B19" s="185"/>
      <c r="C19" s="194"/>
      <c r="D19" s="197"/>
      <c r="E19" s="188"/>
      <c r="F19" s="45" t="s">
        <v>22</v>
      </c>
      <c r="G19" s="45">
        <v>36975000</v>
      </c>
      <c r="H19" s="189"/>
      <c r="I19" s="189"/>
      <c r="J19" s="46"/>
      <c r="K19" s="47"/>
      <c r="L19" s="191"/>
      <c r="M19" s="191"/>
      <c r="N19" s="48"/>
      <c r="O19" s="48"/>
      <c r="P19" s="192"/>
      <c r="Q19" s="192"/>
      <c r="R19" s="92"/>
      <c r="S19" s="92"/>
      <c r="T19" s="193"/>
      <c r="U19" s="190"/>
      <c r="V19" s="133" t="s">
        <v>22</v>
      </c>
      <c r="W19" s="133">
        <v>11703812</v>
      </c>
      <c r="X19" s="133"/>
      <c r="Y19" s="133"/>
      <c r="Z19" s="53"/>
      <c r="AA19" s="53"/>
      <c r="AB19" s="53"/>
      <c r="AC19" s="53"/>
    </row>
    <row r="20" spans="1:29" s="38" customFormat="1" ht="99" customHeight="1" x14ac:dyDescent="0.25">
      <c r="A20" s="185">
        <v>13</v>
      </c>
      <c r="B20" s="185" t="s">
        <v>15</v>
      </c>
      <c r="C20" s="194" t="s">
        <v>42</v>
      </c>
      <c r="D20" s="187">
        <v>22317054</v>
      </c>
      <c r="E20" s="195" t="s">
        <v>43</v>
      </c>
      <c r="F20" s="45" t="s">
        <v>36</v>
      </c>
      <c r="G20" s="45">
        <v>28808246</v>
      </c>
      <c r="H20" s="189">
        <v>55218961</v>
      </c>
      <c r="I20" s="189" t="s">
        <v>44</v>
      </c>
      <c r="J20" s="58"/>
      <c r="K20" s="59"/>
      <c r="L20" s="202"/>
      <c r="M20" s="202"/>
      <c r="N20" s="52"/>
      <c r="O20" s="52"/>
      <c r="P20" s="203"/>
      <c r="Q20" s="203"/>
      <c r="R20" s="94"/>
      <c r="S20" s="94"/>
      <c r="T20" s="204"/>
      <c r="U20" s="196"/>
      <c r="V20" s="133" t="s">
        <v>36</v>
      </c>
      <c r="W20" s="133">
        <v>28808246</v>
      </c>
      <c r="X20" s="198">
        <f>W20+W21</f>
        <v>51363495</v>
      </c>
      <c r="Y20" s="198" t="s">
        <v>234</v>
      </c>
      <c r="Z20" s="53"/>
      <c r="AA20" s="53"/>
      <c r="AB20" s="169"/>
      <c r="AC20" s="169"/>
    </row>
    <row r="21" spans="1:29" s="38" customFormat="1" ht="59.1" customHeight="1" x14ac:dyDescent="0.25">
      <c r="A21" s="185"/>
      <c r="B21" s="185"/>
      <c r="C21" s="194"/>
      <c r="D21" s="187"/>
      <c r="E21" s="195"/>
      <c r="F21" s="45" t="s">
        <v>22</v>
      </c>
      <c r="G21" s="45">
        <f>26410715</f>
        <v>26410715</v>
      </c>
      <c r="H21" s="189"/>
      <c r="I21" s="189"/>
      <c r="J21" s="58"/>
      <c r="K21" s="59"/>
      <c r="L21" s="202"/>
      <c r="M21" s="202"/>
      <c r="N21" s="52"/>
      <c r="O21" s="52"/>
      <c r="P21" s="203"/>
      <c r="Q21" s="203"/>
      <c r="R21" s="94"/>
      <c r="S21" s="94"/>
      <c r="T21" s="204"/>
      <c r="U21" s="196"/>
      <c r="V21" s="133" t="s">
        <v>22</v>
      </c>
      <c r="W21" s="133">
        <v>22555249</v>
      </c>
      <c r="X21" s="199"/>
      <c r="Y21" s="199"/>
      <c r="Z21" s="53"/>
      <c r="AA21" s="53"/>
      <c r="AB21" s="170"/>
      <c r="AC21" s="170"/>
    </row>
    <row r="22" spans="1:29" s="38" customFormat="1" ht="181.5" customHeight="1" x14ac:dyDescent="0.25">
      <c r="A22" s="27">
        <v>14</v>
      </c>
      <c r="B22" s="27" t="s">
        <v>15</v>
      </c>
      <c r="C22" s="42" t="s">
        <v>45</v>
      </c>
      <c r="D22" s="43">
        <v>104400000</v>
      </c>
      <c r="E22" s="56" t="s">
        <v>46</v>
      </c>
      <c r="F22" s="45" t="s">
        <v>22</v>
      </c>
      <c r="G22" s="45">
        <v>86441736</v>
      </c>
      <c r="H22" s="45">
        <v>86441736</v>
      </c>
      <c r="I22" s="45" t="s">
        <v>47</v>
      </c>
      <c r="J22" s="46"/>
      <c r="K22" s="47"/>
      <c r="L22" s="47"/>
      <c r="M22" s="47"/>
      <c r="N22" s="48"/>
      <c r="O22" s="48"/>
      <c r="P22" s="48"/>
      <c r="Q22" s="48"/>
      <c r="R22" s="92"/>
      <c r="S22" s="92"/>
      <c r="T22" s="92"/>
      <c r="U22" s="93"/>
      <c r="V22" s="133" t="s">
        <v>22</v>
      </c>
      <c r="W22" s="133">
        <v>107065104</v>
      </c>
      <c r="X22" s="133">
        <v>107065104</v>
      </c>
      <c r="Y22" s="133" t="s">
        <v>232</v>
      </c>
      <c r="Z22" s="53"/>
      <c r="AA22" s="53"/>
      <c r="AB22" s="53"/>
      <c r="AC22" s="53"/>
    </row>
    <row r="23" spans="1:29" s="38" customFormat="1" ht="25.5" x14ac:dyDescent="0.25">
      <c r="A23" s="50">
        <v>15</v>
      </c>
      <c r="B23" s="50" t="s">
        <v>15</v>
      </c>
      <c r="C23" s="51" t="s">
        <v>48</v>
      </c>
      <c r="D23" s="55">
        <v>0</v>
      </c>
      <c r="E23" s="44" t="s">
        <v>21</v>
      </c>
      <c r="F23" s="45" t="s">
        <v>21</v>
      </c>
      <c r="G23" s="45" t="s">
        <v>21</v>
      </c>
      <c r="H23" s="45" t="s">
        <v>21</v>
      </c>
      <c r="I23" s="45" t="s">
        <v>21</v>
      </c>
      <c r="J23" s="46"/>
      <c r="K23" s="47"/>
      <c r="L23" s="47"/>
      <c r="M23" s="47"/>
      <c r="N23" s="48"/>
      <c r="O23" s="48"/>
      <c r="P23" s="48"/>
      <c r="Q23" s="48"/>
      <c r="R23" s="92"/>
      <c r="S23" s="92"/>
      <c r="T23" s="92"/>
      <c r="U23" s="93"/>
      <c r="V23" s="133"/>
      <c r="W23" s="133"/>
      <c r="X23" s="133"/>
      <c r="Y23" s="133"/>
      <c r="Z23" s="49"/>
      <c r="AA23" s="49"/>
      <c r="AB23" s="49"/>
      <c r="AC23" s="49"/>
    </row>
    <row r="24" spans="1:29" s="38" customFormat="1" ht="51" x14ac:dyDescent="0.25">
      <c r="A24" s="50">
        <v>16</v>
      </c>
      <c r="B24" s="50" t="s">
        <v>15</v>
      </c>
      <c r="C24" s="51" t="s">
        <v>49</v>
      </c>
      <c r="D24" s="55"/>
      <c r="E24" s="44"/>
      <c r="F24" s="45"/>
      <c r="G24" s="45"/>
      <c r="H24" s="45"/>
      <c r="I24" s="45"/>
      <c r="J24" s="46"/>
      <c r="K24" s="47"/>
      <c r="L24" s="47"/>
      <c r="M24" s="47"/>
      <c r="N24" s="48"/>
      <c r="O24" s="48"/>
      <c r="P24" s="48"/>
      <c r="Q24" s="48"/>
      <c r="R24" s="92"/>
      <c r="S24" s="92"/>
      <c r="T24" s="92"/>
      <c r="U24" s="93"/>
      <c r="V24" s="133" t="s">
        <v>912</v>
      </c>
      <c r="W24" s="133">
        <v>50125063</v>
      </c>
      <c r="X24" s="133">
        <v>50125063</v>
      </c>
      <c r="Y24" s="133" t="s">
        <v>913</v>
      </c>
      <c r="Z24" s="53"/>
      <c r="AA24" s="53"/>
      <c r="AB24" s="53"/>
      <c r="AC24" s="53"/>
    </row>
    <row r="25" spans="1:29" s="38" customFormat="1" ht="51" x14ac:dyDescent="0.25">
      <c r="A25" s="50">
        <v>17</v>
      </c>
      <c r="B25" s="50" t="s">
        <v>15</v>
      </c>
      <c r="C25" s="51" t="s">
        <v>50</v>
      </c>
      <c r="D25" s="55">
        <v>0</v>
      </c>
      <c r="E25" s="44" t="s">
        <v>21</v>
      </c>
      <c r="F25" s="45" t="s">
        <v>21</v>
      </c>
      <c r="G25" s="45" t="s">
        <v>21</v>
      </c>
      <c r="H25" s="45" t="s">
        <v>21</v>
      </c>
      <c r="I25" s="45" t="s">
        <v>21</v>
      </c>
      <c r="J25" s="46"/>
      <c r="K25" s="47"/>
      <c r="L25" s="47"/>
      <c r="M25" s="47"/>
      <c r="N25" s="48"/>
      <c r="O25" s="48"/>
      <c r="P25" s="48"/>
      <c r="Q25" s="48"/>
      <c r="R25" s="92"/>
      <c r="S25" s="92"/>
      <c r="T25" s="92"/>
      <c r="U25" s="93"/>
      <c r="V25" s="133" t="s">
        <v>912</v>
      </c>
      <c r="W25" s="133">
        <v>24669413</v>
      </c>
      <c r="X25" s="133">
        <v>24669413</v>
      </c>
      <c r="Y25" s="133" t="s">
        <v>914</v>
      </c>
      <c r="Z25" s="53"/>
      <c r="AA25" s="53"/>
      <c r="AB25" s="53"/>
      <c r="AC25" s="53"/>
    </row>
    <row r="26" spans="1:29" s="38" customFormat="1" ht="15" x14ac:dyDescent="0.25">
      <c r="A26" s="50">
        <v>18</v>
      </c>
      <c r="B26" s="50" t="s">
        <v>15</v>
      </c>
      <c r="C26" s="51" t="s">
        <v>51</v>
      </c>
      <c r="D26" s="55">
        <v>0</v>
      </c>
      <c r="E26" s="56" t="s">
        <v>21</v>
      </c>
      <c r="F26" s="45" t="s">
        <v>21</v>
      </c>
      <c r="G26" s="45" t="s">
        <v>21</v>
      </c>
      <c r="H26" s="45" t="s">
        <v>21</v>
      </c>
      <c r="I26" s="45" t="s">
        <v>21</v>
      </c>
      <c r="J26" s="46"/>
      <c r="K26" s="47"/>
      <c r="L26" s="47"/>
      <c r="M26" s="47"/>
      <c r="N26" s="48"/>
      <c r="O26" s="48"/>
      <c r="P26" s="48"/>
      <c r="Q26" s="48"/>
      <c r="R26" s="92"/>
      <c r="S26" s="92"/>
      <c r="T26" s="92"/>
      <c r="U26" s="93"/>
      <c r="V26" s="133"/>
      <c r="W26" s="133"/>
      <c r="X26" s="133"/>
      <c r="Y26" s="133"/>
      <c r="Z26" s="49"/>
      <c r="AA26" s="49"/>
      <c r="AB26" s="49"/>
      <c r="AC26" s="49"/>
    </row>
    <row r="27" spans="1:29" s="38" customFormat="1" ht="25.5" x14ac:dyDescent="0.25">
      <c r="A27" s="50">
        <v>19</v>
      </c>
      <c r="B27" s="27" t="s">
        <v>52</v>
      </c>
      <c r="C27" s="54" t="s">
        <v>53</v>
      </c>
      <c r="D27" s="55"/>
      <c r="E27" s="56"/>
      <c r="F27" s="45"/>
      <c r="G27" s="45"/>
      <c r="H27" s="45"/>
      <c r="I27" s="45"/>
      <c r="J27" s="46"/>
      <c r="K27" s="47"/>
      <c r="L27" s="47"/>
      <c r="M27" s="112"/>
      <c r="N27" s="52"/>
      <c r="O27" s="52"/>
      <c r="P27" s="52"/>
      <c r="Q27" s="113"/>
      <c r="R27" s="94"/>
      <c r="S27" s="94"/>
      <c r="T27" s="94"/>
      <c r="U27" s="96"/>
      <c r="V27" s="134"/>
      <c r="W27" s="134"/>
      <c r="X27" s="134"/>
      <c r="Y27" s="134"/>
      <c r="Z27" s="60"/>
      <c r="AA27" s="60"/>
      <c r="AB27" s="60"/>
      <c r="AC27" s="60"/>
    </row>
    <row r="28" spans="1:29" s="38" customFormat="1" ht="338.1" customHeight="1" x14ac:dyDescent="0.25">
      <c r="A28" s="27">
        <v>20</v>
      </c>
      <c r="B28" s="27" t="s">
        <v>52</v>
      </c>
      <c r="C28" s="42" t="s">
        <v>54</v>
      </c>
      <c r="D28" s="43">
        <v>152022491</v>
      </c>
      <c r="E28" s="44" t="s">
        <v>55</v>
      </c>
      <c r="F28" s="45" t="s">
        <v>22</v>
      </c>
      <c r="G28" s="45">
        <v>37440772</v>
      </c>
      <c r="H28" s="45">
        <v>37440772</v>
      </c>
      <c r="I28" s="45" t="s">
        <v>56</v>
      </c>
      <c r="J28" s="46"/>
      <c r="K28" s="47"/>
      <c r="L28" s="47"/>
      <c r="M28" s="47" t="s">
        <v>57</v>
      </c>
      <c r="N28" s="48"/>
      <c r="O28" s="52"/>
      <c r="P28" s="52"/>
      <c r="Q28" s="52"/>
      <c r="R28" s="92"/>
      <c r="S28" s="94"/>
      <c r="T28" s="94"/>
      <c r="U28" s="95"/>
      <c r="V28" s="133"/>
      <c r="W28" s="133"/>
      <c r="X28" s="133"/>
      <c r="Y28" s="133"/>
      <c r="Z28" s="53"/>
      <c r="AA28" s="53"/>
      <c r="AB28" s="53"/>
      <c r="AC28" s="53"/>
    </row>
    <row r="29" spans="1:29" s="38" customFormat="1" ht="25.5" x14ac:dyDescent="0.25">
      <c r="A29" s="27">
        <v>21</v>
      </c>
      <c r="B29" s="27" t="s">
        <v>52</v>
      </c>
      <c r="C29" s="57" t="s">
        <v>58</v>
      </c>
      <c r="D29" s="43"/>
      <c r="E29" s="44"/>
      <c r="F29" s="45"/>
      <c r="G29" s="45"/>
      <c r="H29" s="45"/>
      <c r="I29" s="45"/>
      <c r="J29" s="46"/>
      <c r="K29" s="47"/>
      <c r="L29" s="47"/>
      <c r="M29" s="112"/>
      <c r="N29" s="52"/>
      <c r="O29" s="52"/>
      <c r="P29" s="52"/>
      <c r="Q29" s="113"/>
      <c r="R29" s="94"/>
      <c r="S29" s="94"/>
      <c r="T29" s="94"/>
      <c r="U29" s="96"/>
      <c r="V29" s="134"/>
      <c r="W29" s="134"/>
      <c r="X29" s="134"/>
      <c r="Y29" s="134"/>
      <c r="Z29" s="60"/>
      <c r="AA29" s="60"/>
      <c r="AB29" s="60"/>
      <c r="AC29" s="60"/>
    </row>
    <row r="30" spans="1:29" s="38" customFormat="1" ht="306" x14ac:dyDescent="0.25">
      <c r="A30" s="27">
        <v>22</v>
      </c>
      <c r="B30" s="27" t="s">
        <v>52</v>
      </c>
      <c r="C30" s="42" t="s">
        <v>59</v>
      </c>
      <c r="D30" s="43">
        <v>152022491</v>
      </c>
      <c r="E30" s="44" t="s">
        <v>55</v>
      </c>
      <c r="F30" s="45" t="s">
        <v>22</v>
      </c>
      <c r="G30" s="45">
        <v>37440772</v>
      </c>
      <c r="H30" s="45">
        <v>37440772</v>
      </c>
      <c r="I30" s="45" t="s">
        <v>60</v>
      </c>
      <c r="J30" s="46"/>
      <c r="K30" s="47"/>
      <c r="L30" s="47"/>
      <c r="M30" s="47" t="s">
        <v>57</v>
      </c>
      <c r="N30" s="48"/>
      <c r="O30" s="52"/>
      <c r="P30" s="52"/>
      <c r="Q30" s="52"/>
      <c r="R30" s="92"/>
      <c r="S30" s="94"/>
      <c r="T30" s="94"/>
      <c r="U30" s="95"/>
      <c r="V30" s="133"/>
      <c r="W30" s="133"/>
      <c r="X30" s="133"/>
      <c r="Y30" s="133"/>
      <c r="Z30" s="53"/>
      <c r="AA30" s="53"/>
      <c r="AB30" s="53"/>
      <c r="AC30" s="53"/>
    </row>
    <row r="31" spans="1:29" s="38" customFormat="1" ht="343.5" customHeight="1" x14ac:dyDescent="0.25">
      <c r="A31" s="27">
        <v>23</v>
      </c>
      <c r="B31" s="27" t="s">
        <v>52</v>
      </c>
      <c r="C31" s="42" t="s">
        <v>61</v>
      </c>
      <c r="D31" s="43">
        <v>152022491</v>
      </c>
      <c r="E31" s="44" t="s">
        <v>55</v>
      </c>
      <c r="F31" s="45" t="s">
        <v>22</v>
      </c>
      <c r="G31" s="45">
        <v>37440772</v>
      </c>
      <c r="H31" s="45">
        <v>37440772</v>
      </c>
      <c r="I31" s="45" t="s">
        <v>62</v>
      </c>
      <c r="J31" s="46"/>
      <c r="K31" s="47"/>
      <c r="L31" s="47"/>
      <c r="M31" s="47" t="s">
        <v>57</v>
      </c>
      <c r="N31" s="48"/>
      <c r="O31" s="52"/>
      <c r="P31" s="52"/>
      <c r="Q31" s="52"/>
      <c r="R31" s="92"/>
      <c r="S31" s="94"/>
      <c r="T31" s="94"/>
      <c r="U31" s="95"/>
      <c r="V31" s="133"/>
      <c r="W31" s="133"/>
      <c r="X31" s="133"/>
      <c r="Y31" s="133"/>
      <c r="Z31" s="53"/>
      <c r="AA31" s="53"/>
      <c r="AB31" s="53"/>
      <c r="AC31" s="53"/>
    </row>
    <row r="32" spans="1:29" s="38" customFormat="1" ht="25.5" x14ac:dyDescent="0.25">
      <c r="A32" s="27">
        <v>24</v>
      </c>
      <c r="B32" s="50" t="s">
        <v>52</v>
      </c>
      <c r="C32" s="57" t="s">
        <v>63</v>
      </c>
      <c r="D32" s="43"/>
      <c r="E32" s="44"/>
      <c r="F32" s="45"/>
      <c r="G32" s="45"/>
      <c r="H32" s="45"/>
      <c r="I32" s="45"/>
      <c r="J32" s="46"/>
      <c r="K32" s="47"/>
      <c r="L32" s="47"/>
      <c r="M32" s="112"/>
      <c r="N32" s="52"/>
      <c r="O32" s="52"/>
      <c r="P32" s="52"/>
      <c r="Q32" s="113"/>
      <c r="R32" s="94"/>
      <c r="S32" s="94"/>
      <c r="T32" s="94"/>
      <c r="U32" s="96"/>
      <c r="V32" s="134"/>
      <c r="W32" s="134"/>
      <c r="X32" s="134"/>
      <c r="Y32" s="134"/>
      <c r="Z32" s="60"/>
      <c r="AA32" s="60"/>
      <c r="AB32" s="60"/>
      <c r="AC32" s="60"/>
    </row>
    <row r="33" spans="1:29" s="38" customFormat="1" ht="341.1" customHeight="1" x14ac:dyDescent="0.25">
      <c r="A33" s="27">
        <v>25</v>
      </c>
      <c r="B33" s="27" t="s">
        <v>52</v>
      </c>
      <c r="C33" s="42" t="s">
        <v>64</v>
      </c>
      <c r="D33" s="43">
        <v>152022491</v>
      </c>
      <c r="E33" s="44" t="s">
        <v>55</v>
      </c>
      <c r="F33" s="45" t="s">
        <v>22</v>
      </c>
      <c r="G33" s="45">
        <v>37440772</v>
      </c>
      <c r="H33" s="45">
        <v>37440772</v>
      </c>
      <c r="I33" s="45" t="s">
        <v>65</v>
      </c>
      <c r="J33" s="46"/>
      <c r="K33" s="47"/>
      <c r="L33" s="47"/>
      <c r="M33" s="47" t="s">
        <v>57</v>
      </c>
      <c r="N33" s="48"/>
      <c r="O33" s="52"/>
      <c r="P33" s="52"/>
      <c r="Q33" s="52"/>
      <c r="R33" s="92"/>
      <c r="S33" s="94"/>
      <c r="T33" s="94"/>
      <c r="U33" s="95"/>
      <c r="V33" s="133"/>
      <c r="W33" s="133"/>
      <c r="X33" s="133"/>
      <c r="Y33" s="133"/>
      <c r="Z33" s="53"/>
      <c r="AA33" s="53"/>
      <c r="AB33" s="53"/>
      <c r="AC33" s="53"/>
    </row>
    <row r="34" spans="1:29" s="38" customFormat="1" ht="25.5" x14ac:dyDescent="0.25">
      <c r="A34" s="27">
        <v>26</v>
      </c>
      <c r="B34" s="27" t="s">
        <v>52</v>
      </c>
      <c r="C34" s="57" t="s">
        <v>66</v>
      </c>
      <c r="D34" s="43"/>
      <c r="E34" s="44"/>
      <c r="F34" s="45"/>
      <c r="G34" s="45"/>
      <c r="H34" s="45"/>
      <c r="I34" s="45"/>
      <c r="J34" s="46"/>
      <c r="K34" s="47"/>
      <c r="L34" s="47"/>
      <c r="M34" s="47"/>
      <c r="N34" s="48"/>
      <c r="O34" s="48"/>
      <c r="P34" s="48"/>
      <c r="Q34" s="52"/>
      <c r="R34" s="92"/>
      <c r="S34" s="92"/>
      <c r="T34" s="92"/>
      <c r="U34" s="95"/>
      <c r="V34" s="133"/>
      <c r="W34" s="133"/>
      <c r="X34" s="133"/>
      <c r="Y34" s="133"/>
      <c r="Z34" s="53"/>
      <c r="AA34" s="53"/>
      <c r="AB34" s="53"/>
      <c r="AC34" s="53"/>
    </row>
    <row r="35" spans="1:29" s="38" customFormat="1" ht="123" customHeight="1" x14ac:dyDescent="0.25">
      <c r="A35" s="27">
        <v>27</v>
      </c>
      <c r="B35" s="27" t="s">
        <v>52</v>
      </c>
      <c r="C35" s="42" t="s">
        <v>67</v>
      </c>
      <c r="D35" s="43">
        <v>5000000</v>
      </c>
      <c r="E35" s="56" t="s">
        <v>68</v>
      </c>
      <c r="F35" s="45" t="s">
        <v>22</v>
      </c>
      <c r="G35" s="45">
        <v>6800000</v>
      </c>
      <c r="H35" s="45">
        <v>6800000</v>
      </c>
      <c r="I35" s="45" t="s">
        <v>69</v>
      </c>
      <c r="J35" s="61"/>
      <c r="K35" s="62"/>
      <c r="L35" s="62"/>
      <c r="M35" s="59"/>
      <c r="N35" s="63" t="s">
        <v>22</v>
      </c>
      <c r="O35" s="52">
        <v>0</v>
      </c>
      <c r="P35" s="52">
        <v>0</v>
      </c>
      <c r="Q35" s="48" t="s">
        <v>70</v>
      </c>
      <c r="R35" s="97"/>
      <c r="S35" s="94"/>
      <c r="T35" s="94"/>
      <c r="U35" s="95"/>
      <c r="V35" s="133"/>
      <c r="W35" s="133"/>
      <c r="X35" s="133"/>
      <c r="Y35" s="133"/>
      <c r="Z35" s="53"/>
      <c r="AA35" s="53"/>
      <c r="AB35" s="53"/>
      <c r="AC35" s="53"/>
    </row>
    <row r="36" spans="1:29" s="38" customFormat="1" ht="369.75" x14ac:dyDescent="0.25">
      <c r="A36" s="50">
        <v>28</v>
      </c>
      <c r="B36" s="50" t="s">
        <v>52</v>
      </c>
      <c r="C36" s="51" t="s">
        <v>71</v>
      </c>
      <c r="D36" s="55">
        <v>0</v>
      </c>
      <c r="E36" s="44" t="s">
        <v>21</v>
      </c>
      <c r="F36" s="45" t="s">
        <v>21</v>
      </c>
      <c r="G36" s="45" t="s">
        <v>21</v>
      </c>
      <c r="H36" s="45" t="s">
        <v>21</v>
      </c>
      <c r="I36" s="45" t="s">
        <v>21</v>
      </c>
      <c r="J36" s="46"/>
      <c r="K36" s="47"/>
      <c r="L36" s="47"/>
      <c r="M36" s="47"/>
      <c r="N36" s="63" t="s">
        <v>22</v>
      </c>
      <c r="O36" s="48">
        <v>23471243</v>
      </c>
      <c r="P36" s="48">
        <v>23471243</v>
      </c>
      <c r="Q36" s="48" t="s">
        <v>72</v>
      </c>
      <c r="R36" s="92"/>
      <c r="S36" s="92"/>
      <c r="T36" s="92"/>
      <c r="U36" s="95"/>
      <c r="V36" s="133"/>
      <c r="W36" s="133"/>
      <c r="X36" s="133"/>
      <c r="Y36" s="133"/>
      <c r="Z36" s="53"/>
      <c r="AA36" s="53"/>
      <c r="AB36" s="53"/>
      <c r="AC36" s="53"/>
    </row>
    <row r="37" spans="1:29" s="38" customFormat="1" ht="116.1" customHeight="1" x14ac:dyDescent="0.25">
      <c r="A37" s="27">
        <v>29</v>
      </c>
      <c r="B37" s="27" t="s">
        <v>52</v>
      </c>
      <c r="C37" s="42" t="s">
        <v>73</v>
      </c>
      <c r="D37" s="43">
        <v>21150000</v>
      </c>
      <c r="E37" s="56" t="s">
        <v>74</v>
      </c>
      <c r="F37" s="45" t="s">
        <v>22</v>
      </c>
      <c r="G37" s="45">
        <v>0</v>
      </c>
      <c r="H37" s="45">
        <v>0</v>
      </c>
      <c r="I37" s="45" t="s">
        <v>75</v>
      </c>
      <c r="J37" s="61"/>
      <c r="K37" s="62"/>
      <c r="L37" s="62"/>
      <c r="M37" s="59" t="s">
        <v>76</v>
      </c>
      <c r="N37" s="63"/>
      <c r="O37" s="48"/>
      <c r="P37" s="48"/>
      <c r="Q37" s="52"/>
      <c r="R37" s="97"/>
      <c r="S37" s="92"/>
      <c r="T37" s="92"/>
      <c r="U37" s="95"/>
      <c r="V37" s="133"/>
      <c r="W37" s="133"/>
      <c r="X37" s="133"/>
      <c r="Y37" s="133"/>
      <c r="Z37" s="53"/>
      <c r="AA37" s="53"/>
      <c r="AB37" s="53"/>
      <c r="AC37" s="53"/>
    </row>
    <row r="38" spans="1:29" s="38" customFormat="1" ht="48" customHeight="1" x14ac:dyDescent="0.25">
      <c r="A38" s="200">
        <v>30</v>
      </c>
      <c r="B38" s="200" t="s">
        <v>52</v>
      </c>
      <c r="C38" s="201" t="s">
        <v>77</v>
      </c>
      <c r="D38" s="197">
        <v>0</v>
      </c>
      <c r="E38" s="195" t="s">
        <v>21</v>
      </c>
      <c r="F38" s="45" t="s">
        <v>36</v>
      </c>
      <c r="G38" s="45">
        <v>21059282</v>
      </c>
      <c r="H38" s="189">
        <v>86859282</v>
      </c>
      <c r="I38" s="189" t="s">
        <v>78</v>
      </c>
      <c r="J38" s="46"/>
      <c r="K38" s="47"/>
      <c r="L38" s="191"/>
      <c r="M38" s="191"/>
      <c r="N38" s="48"/>
      <c r="O38" s="48"/>
      <c r="P38" s="192"/>
      <c r="Q38" s="192"/>
      <c r="R38" s="92"/>
      <c r="S38" s="92"/>
      <c r="T38" s="193"/>
      <c r="U38" s="190"/>
      <c r="V38" s="133"/>
      <c r="W38" s="133"/>
      <c r="X38" s="133"/>
      <c r="Y38" s="133"/>
      <c r="Z38" s="49"/>
      <c r="AA38" s="49"/>
      <c r="AB38" s="49"/>
      <c r="AC38" s="49"/>
    </row>
    <row r="39" spans="1:29" s="38" customFormat="1" ht="15" x14ac:dyDescent="0.25">
      <c r="A39" s="200"/>
      <c r="B39" s="200"/>
      <c r="C39" s="201"/>
      <c r="D39" s="197"/>
      <c r="E39" s="195"/>
      <c r="F39" s="45" t="s">
        <v>79</v>
      </c>
      <c r="G39" s="45">
        <f>43800000+7000000+15000000</f>
        <v>65800000</v>
      </c>
      <c r="H39" s="189"/>
      <c r="I39" s="189"/>
      <c r="J39" s="46"/>
      <c r="K39" s="47"/>
      <c r="L39" s="191"/>
      <c r="M39" s="191"/>
      <c r="N39" s="48"/>
      <c r="O39" s="48"/>
      <c r="P39" s="192"/>
      <c r="Q39" s="192"/>
      <c r="R39" s="92"/>
      <c r="S39" s="92"/>
      <c r="T39" s="193"/>
      <c r="U39" s="190"/>
      <c r="V39" s="133"/>
      <c r="W39" s="133"/>
      <c r="X39" s="133"/>
      <c r="Y39" s="133"/>
      <c r="Z39" s="49"/>
      <c r="AA39" s="49"/>
      <c r="AB39" s="49"/>
      <c r="AC39" s="49"/>
    </row>
    <row r="40" spans="1:29" s="38" customFormat="1" ht="25.5" x14ac:dyDescent="0.25">
      <c r="A40" s="50">
        <v>31</v>
      </c>
      <c r="B40" s="50" t="s">
        <v>52</v>
      </c>
      <c r="C40" s="51" t="s">
        <v>80</v>
      </c>
      <c r="D40" s="56">
        <v>0</v>
      </c>
      <c r="E40" s="56" t="s">
        <v>21</v>
      </c>
      <c r="F40" s="45" t="s">
        <v>21</v>
      </c>
      <c r="G40" s="45" t="s">
        <v>21</v>
      </c>
      <c r="H40" s="45" t="s">
        <v>21</v>
      </c>
      <c r="I40" s="45" t="s">
        <v>21</v>
      </c>
      <c r="J40" s="46"/>
      <c r="K40" s="47"/>
      <c r="L40" s="47"/>
      <c r="M40" s="47"/>
      <c r="N40" s="48"/>
      <c r="O40" s="48"/>
      <c r="P40" s="48"/>
      <c r="Q40" s="48"/>
      <c r="R40" s="92"/>
      <c r="S40" s="92"/>
      <c r="T40" s="92"/>
      <c r="U40" s="93"/>
      <c r="V40" s="133"/>
      <c r="W40" s="133"/>
      <c r="X40" s="133"/>
      <c r="Y40" s="133"/>
      <c r="Z40" s="49"/>
      <c r="AA40" s="49"/>
      <c r="AB40" s="49"/>
      <c r="AC40" s="49"/>
    </row>
    <row r="41" spans="1:29" s="38" customFormat="1" ht="25.5" x14ac:dyDescent="0.25">
      <c r="A41" s="50">
        <v>32</v>
      </c>
      <c r="B41" s="50" t="s">
        <v>52</v>
      </c>
      <c r="C41" s="51" t="s">
        <v>81</v>
      </c>
      <c r="D41" s="56"/>
      <c r="E41" s="56"/>
      <c r="F41" s="45"/>
      <c r="G41" s="45"/>
      <c r="H41" s="45"/>
      <c r="I41" s="45"/>
      <c r="J41" s="46"/>
      <c r="K41" s="47"/>
      <c r="L41" s="47"/>
      <c r="M41" s="47"/>
      <c r="N41" s="48"/>
      <c r="O41" s="48"/>
      <c r="P41" s="48"/>
      <c r="Q41" s="48"/>
      <c r="R41" s="92"/>
      <c r="S41" s="92"/>
      <c r="T41" s="92"/>
      <c r="U41" s="93"/>
      <c r="V41" s="133"/>
      <c r="W41" s="133"/>
      <c r="X41" s="133"/>
      <c r="Y41" s="133"/>
      <c r="Z41" s="49"/>
      <c r="AA41" s="49"/>
      <c r="AB41" s="49"/>
      <c r="AC41" s="49"/>
    </row>
    <row r="42" spans="1:29" s="38" customFormat="1" ht="207" customHeight="1" x14ac:dyDescent="0.25">
      <c r="A42" s="185">
        <v>33</v>
      </c>
      <c r="B42" s="185" t="s">
        <v>52</v>
      </c>
      <c r="C42" s="186" t="s">
        <v>82</v>
      </c>
      <c r="D42" s="206">
        <v>41008242</v>
      </c>
      <c r="E42" s="207" t="s">
        <v>83</v>
      </c>
      <c r="F42" s="45" t="s">
        <v>36</v>
      </c>
      <c r="G42" s="45">
        <v>5000000</v>
      </c>
      <c r="H42" s="189">
        <v>40864012</v>
      </c>
      <c r="I42" s="189" t="s">
        <v>84</v>
      </c>
      <c r="J42" s="46"/>
      <c r="K42" s="47"/>
      <c r="L42" s="191"/>
      <c r="M42" s="191"/>
      <c r="N42" s="48"/>
      <c r="O42" s="48"/>
      <c r="P42" s="192"/>
      <c r="Q42" s="192"/>
      <c r="R42" s="92"/>
      <c r="S42" s="92"/>
      <c r="T42" s="193"/>
      <c r="U42" s="190"/>
      <c r="V42" s="133"/>
      <c r="W42" s="133"/>
      <c r="X42" s="133"/>
      <c r="Y42" s="133"/>
      <c r="Z42" s="53" t="s">
        <v>1762</v>
      </c>
      <c r="AA42" s="53">
        <v>5000000</v>
      </c>
      <c r="AB42" s="169">
        <v>18019927</v>
      </c>
      <c r="AC42" s="53"/>
    </row>
    <row r="43" spans="1:29" s="38" customFormat="1" ht="150" customHeight="1" x14ac:dyDescent="0.25">
      <c r="A43" s="185"/>
      <c r="B43" s="185"/>
      <c r="C43" s="186"/>
      <c r="D43" s="206"/>
      <c r="E43" s="207"/>
      <c r="F43" s="45" t="s">
        <v>85</v>
      </c>
      <c r="G43" s="45">
        <f>9764012+26100000</f>
        <v>35864012</v>
      </c>
      <c r="H43" s="189"/>
      <c r="I43" s="189"/>
      <c r="J43" s="46"/>
      <c r="K43" s="47"/>
      <c r="L43" s="191"/>
      <c r="M43" s="191"/>
      <c r="N43" s="48"/>
      <c r="O43" s="48"/>
      <c r="P43" s="192"/>
      <c r="Q43" s="192"/>
      <c r="R43" s="92"/>
      <c r="S43" s="92"/>
      <c r="T43" s="193"/>
      <c r="U43" s="190"/>
      <c r="V43" s="133"/>
      <c r="W43" s="133"/>
      <c r="X43" s="133"/>
      <c r="Y43" s="133"/>
      <c r="Z43" s="53" t="s">
        <v>1763</v>
      </c>
      <c r="AA43" s="53">
        <v>13019927</v>
      </c>
      <c r="AB43" s="170"/>
      <c r="AC43" s="53" t="s">
        <v>1764</v>
      </c>
    </row>
    <row r="44" spans="1:29" s="38" customFormat="1" ht="131.44999999999999" customHeight="1" x14ac:dyDescent="0.25">
      <c r="A44" s="27">
        <v>34</v>
      </c>
      <c r="B44" s="27" t="s">
        <v>52</v>
      </c>
      <c r="C44" s="42" t="s">
        <v>86</v>
      </c>
      <c r="D44" s="43">
        <v>13000000</v>
      </c>
      <c r="E44" s="56" t="s">
        <v>87</v>
      </c>
      <c r="F44" s="45" t="s">
        <v>22</v>
      </c>
      <c r="G44" s="45">
        <v>8500000</v>
      </c>
      <c r="H44" s="45">
        <v>8500000</v>
      </c>
      <c r="I44" s="45" t="s">
        <v>88</v>
      </c>
      <c r="J44" s="61"/>
      <c r="K44" s="62"/>
      <c r="L44" s="62"/>
      <c r="M44" s="59"/>
      <c r="N44" s="63"/>
      <c r="O44" s="48"/>
      <c r="P44" s="48"/>
      <c r="Q44" s="48"/>
      <c r="R44" s="97"/>
      <c r="S44" s="92"/>
      <c r="T44" s="92"/>
      <c r="U44" s="93"/>
      <c r="V44" s="133"/>
      <c r="W44" s="133"/>
      <c r="X44" s="133"/>
      <c r="Y44" s="133"/>
      <c r="Z44" s="49"/>
      <c r="AA44" s="49"/>
      <c r="AB44" s="49"/>
      <c r="AC44" s="49"/>
    </row>
    <row r="45" spans="1:29" s="38" customFormat="1" ht="15" x14ac:dyDescent="0.25">
      <c r="A45" s="50">
        <v>35</v>
      </c>
      <c r="B45" s="50" t="s">
        <v>52</v>
      </c>
      <c r="C45" s="51" t="s">
        <v>89</v>
      </c>
      <c r="D45" s="66">
        <v>0</v>
      </c>
      <c r="E45" s="67" t="s">
        <v>21</v>
      </c>
      <c r="F45" s="45" t="s">
        <v>21</v>
      </c>
      <c r="G45" s="45" t="s">
        <v>21</v>
      </c>
      <c r="H45" s="45" t="s">
        <v>21</v>
      </c>
      <c r="I45" s="45" t="s">
        <v>21</v>
      </c>
      <c r="J45" s="46"/>
      <c r="K45" s="47"/>
      <c r="L45" s="47"/>
      <c r="M45" s="47"/>
      <c r="N45" s="48"/>
      <c r="O45" s="48"/>
      <c r="P45" s="48"/>
      <c r="Q45" s="48"/>
      <c r="R45" s="92"/>
      <c r="S45" s="92"/>
      <c r="T45" s="92"/>
      <c r="U45" s="93"/>
      <c r="V45" s="133"/>
      <c r="W45" s="133"/>
      <c r="X45" s="133"/>
      <c r="Y45" s="133"/>
      <c r="Z45" s="49"/>
      <c r="AA45" s="49"/>
      <c r="AB45" s="49"/>
      <c r="AC45" s="49"/>
    </row>
    <row r="46" spans="1:29" s="38" customFormat="1" ht="15" x14ac:dyDescent="0.25">
      <c r="A46" s="50">
        <v>36</v>
      </c>
      <c r="B46" s="50" t="s">
        <v>52</v>
      </c>
      <c r="C46" s="51" t="s">
        <v>90</v>
      </c>
      <c r="D46" s="66">
        <v>0</v>
      </c>
      <c r="E46" s="67" t="s">
        <v>21</v>
      </c>
      <c r="F46" s="45" t="s">
        <v>21</v>
      </c>
      <c r="G46" s="45" t="s">
        <v>21</v>
      </c>
      <c r="H46" s="45" t="s">
        <v>21</v>
      </c>
      <c r="I46" s="45" t="s">
        <v>21</v>
      </c>
      <c r="J46" s="46"/>
      <c r="K46" s="47"/>
      <c r="L46" s="47"/>
      <c r="M46" s="47"/>
      <c r="N46" s="48"/>
      <c r="O46" s="48"/>
      <c r="P46" s="48"/>
      <c r="Q46" s="48"/>
      <c r="R46" s="92"/>
      <c r="S46" s="92"/>
      <c r="T46" s="92"/>
      <c r="U46" s="93"/>
      <c r="V46" s="133"/>
      <c r="W46" s="133"/>
      <c r="X46" s="133"/>
      <c r="Y46" s="133"/>
      <c r="Z46" s="49"/>
      <c r="AA46" s="49"/>
      <c r="AB46" s="49"/>
      <c r="AC46" s="49"/>
    </row>
    <row r="47" spans="1:29" s="38" customFormat="1" ht="25.5" x14ac:dyDescent="0.25">
      <c r="A47" s="50">
        <v>37</v>
      </c>
      <c r="B47" s="50" t="s">
        <v>52</v>
      </c>
      <c r="C47" s="51" t="s">
        <v>91</v>
      </c>
      <c r="D47" s="66"/>
      <c r="E47" s="67"/>
      <c r="F47" s="45"/>
      <c r="G47" s="45"/>
      <c r="H47" s="45"/>
      <c r="I47" s="45"/>
      <c r="J47" s="46"/>
      <c r="K47" s="47"/>
      <c r="L47" s="47"/>
      <c r="M47" s="47"/>
      <c r="N47" s="48"/>
      <c r="O47" s="48"/>
      <c r="P47" s="48"/>
      <c r="Q47" s="48"/>
      <c r="R47" s="92"/>
      <c r="S47" s="92"/>
      <c r="T47" s="92"/>
      <c r="U47" s="93"/>
      <c r="V47" s="133"/>
      <c r="W47" s="133"/>
      <c r="X47" s="133"/>
      <c r="Y47" s="133"/>
      <c r="Z47" s="49"/>
      <c r="AA47" s="49"/>
      <c r="AB47" s="49"/>
      <c r="AC47" s="49"/>
    </row>
    <row r="48" spans="1:29" s="38" customFormat="1" ht="201.6" customHeight="1" x14ac:dyDescent="0.25">
      <c r="A48" s="50">
        <v>38</v>
      </c>
      <c r="B48" s="50" t="s">
        <v>52</v>
      </c>
      <c r="C48" s="54" t="s">
        <v>92</v>
      </c>
      <c r="D48" s="43">
        <v>3948930</v>
      </c>
      <c r="E48" s="56" t="s">
        <v>93</v>
      </c>
      <c r="F48" s="45"/>
      <c r="G48" s="45"/>
      <c r="H48" s="45">
        <v>3948930</v>
      </c>
      <c r="I48" s="45" t="s">
        <v>94</v>
      </c>
      <c r="J48" s="46"/>
      <c r="K48" s="47"/>
      <c r="L48" s="47"/>
      <c r="M48" s="47"/>
      <c r="N48" s="48"/>
      <c r="O48" s="48"/>
      <c r="P48" s="48"/>
      <c r="Q48" s="48"/>
      <c r="R48" s="92"/>
      <c r="S48" s="92"/>
      <c r="T48" s="92"/>
      <c r="U48" s="93"/>
      <c r="V48" s="133"/>
      <c r="W48" s="133"/>
      <c r="X48" s="133"/>
      <c r="Y48" s="133"/>
      <c r="Z48" s="53" t="s">
        <v>1760</v>
      </c>
      <c r="AA48" s="53">
        <v>3685037</v>
      </c>
      <c r="AB48" s="53">
        <v>3685037</v>
      </c>
      <c r="AC48" s="53" t="s">
        <v>1761</v>
      </c>
    </row>
    <row r="49" spans="1:29" s="38" customFormat="1" ht="315" customHeight="1" x14ac:dyDescent="0.25">
      <c r="A49" s="50">
        <v>39</v>
      </c>
      <c r="B49" s="50" t="s">
        <v>52</v>
      </c>
      <c r="C49" s="54" t="s">
        <v>95</v>
      </c>
      <c r="D49" s="55">
        <v>3948930</v>
      </c>
      <c r="E49" s="56" t="s">
        <v>96</v>
      </c>
      <c r="F49" s="45"/>
      <c r="G49" s="45"/>
      <c r="H49" s="45">
        <v>3948930</v>
      </c>
      <c r="I49" s="45" t="s">
        <v>94</v>
      </c>
      <c r="J49" s="46"/>
      <c r="K49" s="47"/>
      <c r="L49" s="47"/>
      <c r="M49" s="47" t="s">
        <v>97</v>
      </c>
      <c r="N49" s="48"/>
      <c r="O49" s="48"/>
      <c r="P49" s="48"/>
      <c r="Q49" s="52"/>
      <c r="R49" s="92"/>
      <c r="S49" s="92"/>
      <c r="T49" s="92"/>
      <c r="U49" s="95"/>
      <c r="V49" s="133"/>
      <c r="W49" s="133"/>
      <c r="X49" s="133"/>
      <c r="Y49" s="133"/>
      <c r="Z49" s="53"/>
      <c r="AA49" s="53"/>
      <c r="AB49" s="53"/>
      <c r="AC49" s="53"/>
    </row>
    <row r="50" spans="1:29" s="38" customFormat="1" ht="59.45" customHeight="1" x14ac:dyDescent="0.25">
      <c r="A50" s="200">
        <v>40</v>
      </c>
      <c r="B50" s="200" t="s">
        <v>52</v>
      </c>
      <c r="C50" s="205" t="s">
        <v>98</v>
      </c>
      <c r="D50" s="206">
        <v>10560000</v>
      </c>
      <c r="E50" s="207" t="s">
        <v>99</v>
      </c>
      <c r="F50" s="45" t="s">
        <v>36</v>
      </c>
      <c r="G50" s="45">
        <v>7560960</v>
      </c>
      <c r="H50" s="189">
        <v>54310960</v>
      </c>
      <c r="I50" s="189" t="s">
        <v>100</v>
      </c>
      <c r="J50" s="46"/>
      <c r="K50" s="47"/>
      <c r="L50" s="191"/>
      <c r="M50" s="191"/>
      <c r="N50" s="48"/>
      <c r="O50" s="48"/>
      <c r="P50" s="192"/>
      <c r="Q50" s="192"/>
      <c r="R50" s="92"/>
      <c r="S50" s="92"/>
      <c r="T50" s="193"/>
      <c r="U50" s="190"/>
      <c r="V50" s="133"/>
      <c r="W50" s="133"/>
      <c r="X50" s="133"/>
      <c r="Y50" s="133"/>
      <c r="Z50" s="49"/>
      <c r="AA50" s="49"/>
      <c r="AB50" s="49"/>
      <c r="AC50" s="49"/>
    </row>
    <row r="51" spans="1:29" s="38" customFormat="1" ht="105" customHeight="1" x14ac:dyDescent="0.25">
      <c r="A51" s="200"/>
      <c r="B51" s="200"/>
      <c r="C51" s="205"/>
      <c r="D51" s="206"/>
      <c r="E51" s="207"/>
      <c r="F51" s="45" t="s">
        <v>101</v>
      </c>
      <c r="G51" s="45">
        <f>46750000</f>
        <v>46750000</v>
      </c>
      <c r="H51" s="189"/>
      <c r="I51" s="189"/>
      <c r="J51" s="46"/>
      <c r="K51" s="47"/>
      <c r="L51" s="191"/>
      <c r="M51" s="191"/>
      <c r="N51" s="48"/>
      <c r="O51" s="48"/>
      <c r="P51" s="192"/>
      <c r="Q51" s="192"/>
      <c r="R51" s="92"/>
      <c r="S51" s="92"/>
      <c r="T51" s="193"/>
      <c r="U51" s="190"/>
      <c r="V51" s="133"/>
      <c r="W51" s="133"/>
      <c r="X51" s="133"/>
      <c r="Y51" s="133"/>
      <c r="Z51" s="49"/>
      <c r="AA51" s="49"/>
      <c r="AB51" s="49"/>
      <c r="AC51" s="49"/>
    </row>
    <row r="52" spans="1:29" s="38" customFormat="1" ht="15" x14ac:dyDescent="0.25">
      <c r="A52" s="50">
        <v>41</v>
      </c>
      <c r="B52" s="27" t="s">
        <v>52</v>
      </c>
      <c r="C52" s="51" t="s">
        <v>102</v>
      </c>
      <c r="D52" s="64"/>
      <c r="E52" s="65"/>
      <c r="F52" s="45"/>
      <c r="G52" s="45"/>
      <c r="H52" s="45"/>
      <c r="I52" s="45"/>
      <c r="J52" s="46"/>
      <c r="K52" s="47"/>
      <c r="L52" s="47"/>
      <c r="M52" s="47"/>
      <c r="N52" s="48"/>
      <c r="O52" s="48"/>
      <c r="P52" s="48"/>
      <c r="Q52" s="48"/>
      <c r="R52" s="92"/>
      <c r="S52" s="92"/>
      <c r="T52" s="92"/>
      <c r="U52" s="93"/>
      <c r="V52" s="133"/>
      <c r="W52" s="133"/>
      <c r="X52" s="133"/>
      <c r="Y52" s="133"/>
      <c r="Z52" s="49"/>
      <c r="AA52" s="49"/>
      <c r="AB52" s="49"/>
      <c r="AC52" s="49"/>
    </row>
    <row r="53" spans="1:29" s="38" customFormat="1" ht="78" customHeight="1" x14ac:dyDescent="0.25">
      <c r="A53" s="27">
        <v>42</v>
      </c>
      <c r="B53" s="27" t="s">
        <v>52</v>
      </c>
      <c r="C53" s="42" t="s">
        <v>103</v>
      </c>
      <c r="D53" s="68">
        <v>3967000</v>
      </c>
      <c r="E53" s="44" t="s">
        <v>104</v>
      </c>
      <c r="F53" s="45" t="s">
        <v>22</v>
      </c>
      <c r="G53" s="45">
        <v>10722750</v>
      </c>
      <c r="H53" s="45">
        <v>10722750</v>
      </c>
      <c r="I53" s="45" t="s">
        <v>105</v>
      </c>
      <c r="J53" s="46"/>
      <c r="K53" s="47"/>
      <c r="L53" s="47"/>
      <c r="M53" s="47"/>
      <c r="N53" s="48"/>
      <c r="O53" s="48"/>
      <c r="P53" s="48"/>
      <c r="Q53" s="48"/>
      <c r="R53" s="92"/>
      <c r="S53" s="92"/>
      <c r="T53" s="92"/>
      <c r="U53" s="93"/>
      <c r="V53" s="133" t="s">
        <v>22</v>
      </c>
      <c r="W53" s="133">
        <v>0</v>
      </c>
      <c r="X53" s="133">
        <v>0</v>
      </c>
      <c r="Y53" s="133" t="s">
        <v>826</v>
      </c>
      <c r="Z53" s="53"/>
      <c r="AA53" s="53"/>
      <c r="AB53" s="53"/>
      <c r="AC53" s="53"/>
    </row>
    <row r="54" spans="1:29" s="38" customFormat="1" ht="68.099999999999994" customHeight="1" x14ac:dyDescent="0.25">
      <c r="A54" s="50">
        <v>43</v>
      </c>
      <c r="B54" s="50" t="s">
        <v>52</v>
      </c>
      <c r="C54" s="54" t="s">
        <v>106</v>
      </c>
      <c r="D54" s="68">
        <v>7395000</v>
      </c>
      <c r="E54" s="44" t="s">
        <v>104</v>
      </c>
      <c r="F54" s="45" t="s">
        <v>22</v>
      </c>
      <c r="G54" s="45">
        <v>7395000</v>
      </c>
      <c r="H54" s="45">
        <v>7395000</v>
      </c>
      <c r="I54" s="45" t="s">
        <v>107</v>
      </c>
      <c r="J54" s="46"/>
      <c r="K54" s="47"/>
      <c r="L54" s="47"/>
      <c r="M54" s="47"/>
      <c r="N54" s="48"/>
      <c r="O54" s="48"/>
      <c r="P54" s="48"/>
      <c r="Q54" s="48"/>
      <c r="R54" s="92"/>
      <c r="S54" s="92"/>
      <c r="T54" s="92"/>
      <c r="U54" s="93"/>
      <c r="V54" s="133"/>
      <c r="W54" s="133"/>
      <c r="X54" s="133"/>
      <c r="Y54" s="133"/>
      <c r="Z54" s="53" t="s">
        <v>22</v>
      </c>
      <c r="AA54" s="53">
        <v>0</v>
      </c>
      <c r="AB54" s="53">
        <v>0</v>
      </c>
      <c r="AC54" s="53" t="s">
        <v>1527</v>
      </c>
    </row>
    <row r="55" spans="1:29" s="38" customFormat="1" ht="25.5" x14ac:dyDescent="0.25">
      <c r="A55" s="50">
        <v>44</v>
      </c>
      <c r="B55" s="50" t="s">
        <v>108</v>
      </c>
      <c r="C55" s="51" t="s">
        <v>109</v>
      </c>
      <c r="D55" s="68">
        <v>0</v>
      </c>
      <c r="E55" s="67"/>
      <c r="F55" s="45"/>
      <c r="G55" s="45"/>
      <c r="H55" s="45"/>
      <c r="I55" s="45"/>
      <c r="J55" s="46"/>
      <c r="K55" s="47"/>
      <c r="L55" s="47"/>
      <c r="M55" s="47"/>
      <c r="N55" s="52"/>
      <c r="O55" s="52"/>
      <c r="P55" s="52"/>
      <c r="Q55" s="52"/>
      <c r="R55" s="94"/>
      <c r="S55" s="94"/>
      <c r="T55" s="94"/>
      <c r="U55" s="95"/>
      <c r="V55" s="133"/>
      <c r="W55" s="133"/>
      <c r="X55" s="133"/>
      <c r="Y55" s="133"/>
      <c r="Z55" s="53"/>
      <c r="AA55" s="53"/>
      <c r="AB55" s="53"/>
      <c r="AC55" s="53"/>
    </row>
    <row r="56" spans="1:29" s="38" customFormat="1" ht="76.5" customHeight="1" x14ac:dyDescent="0.25">
      <c r="A56" s="50">
        <v>45</v>
      </c>
      <c r="B56" s="50" t="s">
        <v>108</v>
      </c>
      <c r="C56" s="54" t="s">
        <v>110</v>
      </c>
      <c r="D56" s="55">
        <v>0</v>
      </c>
      <c r="E56" s="44" t="s">
        <v>21</v>
      </c>
      <c r="F56" s="45" t="s">
        <v>79</v>
      </c>
      <c r="G56" s="45">
        <v>235477563</v>
      </c>
      <c r="H56" s="45">
        <v>235477563</v>
      </c>
      <c r="I56" s="45" t="s">
        <v>111</v>
      </c>
      <c r="J56" s="46"/>
      <c r="K56" s="47"/>
      <c r="L56" s="47"/>
      <c r="M56" s="47"/>
      <c r="N56" s="48"/>
      <c r="O56" s="48"/>
      <c r="P56" s="48"/>
      <c r="Q56" s="48"/>
      <c r="R56" s="92"/>
      <c r="S56" s="92"/>
      <c r="T56" s="92"/>
      <c r="U56" s="93"/>
      <c r="V56" s="133"/>
      <c r="W56" s="133"/>
      <c r="X56" s="133"/>
      <c r="Y56" s="133"/>
      <c r="Z56" s="49"/>
      <c r="AA56" s="49"/>
      <c r="AB56" s="49"/>
      <c r="AC56" s="49"/>
    </row>
    <row r="57" spans="1:29" s="38" customFormat="1" ht="126" customHeight="1" x14ac:dyDescent="0.25">
      <c r="A57" s="200">
        <v>46</v>
      </c>
      <c r="B57" s="200" t="s">
        <v>108</v>
      </c>
      <c r="C57" s="205" t="s">
        <v>112</v>
      </c>
      <c r="D57" s="187">
        <v>377296</v>
      </c>
      <c r="E57" s="195" t="s">
        <v>113</v>
      </c>
      <c r="F57" s="45" t="s">
        <v>22</v>
      </c>
      <c r="G57" s="45">
        <v>377295</v>
      </c>
      <c r="H57" s="189">
        <v>1910215</v>
      </c>
      <c r="I57" s="189" t="s">
        <v>114</v>
      </c>
      <c r="J57" s="46"/>
      <c r="K57" s="47"/>
      <c r="L57" s="191"/>
      <c r="M57" s="191"/>
      <c r="N57" s="48"/>
      <c r="O57" s="48"/>
      <c r="P57" s="192"/>
      <c r="Q57" s="192"/>
      <c r="R57" s="92"/>
      <c r="S57" s="92"/>
      <c r="T57" s="193"/>
      <c r="U57" s="190"/>
      <c r="V57" s="133"/>
      <c r="W57" s="133"/>
      <c r="X57" s="133"/>
      <c r="Y57" s="133"/>
      <c r="Z57" s="49"/>
      <c r="AA57" s="49"/>
      <c r="AB57" s="49"/>
      <c r="AC57" s="49"/>
    </row>
    <row r="58" spans="1:29" s="38" customFormat="1" ht="153" customHeight="1" x14ac:dyDescent="0.25">
      <c r="A58" s="200"/>
      <c r="B58" s="200"/>
      <c r="C58" s="205"/>
      <c r="D58" s="187"/>
      <c r="E58" s="195"/>
      <c r="F58" s="45" t="s">
        <v>115</v>
      </c>
      <c r="G58" s="45">
        <v>1532920</v>
      </c>
      <c r="H58" s="189"/>
      <c r="I58" s="189"/>
      <c r="J58" s="46"/>
      <c r="K58" s="47"/>
      <c r="L58" s="191"/>
      <c r="M58" s="191"/>
      <c r="N58" s="48"/>
      <c r="O58" s="48"/>
      <c r="P58" s="192"/>
      <c r="Q58" s="192"/>
      <c r="R58" s="92"/>
      <c r="S58" s="92"/>
      <c r="T58" s="193"/>
      <c r="U58" s="190"/>
      <c r="V58" s="133"/>
      <c r="W58" s="133"/>
      <c r="X58" s="133"/>
      <c r="Y58" s="133"/>
      <c r="Z58" s="49"/>
      <c r="AA58" s="49"/>
      <c r="AB58" s="49"/>
      <c r="AC58" s="49"/>
    </row>
    <row r="59" spans="1:29" s="38" customFormat="1" ht="69" customHeight="1" x14ac:dyDescent="0.25">
      <c r="A59" s="185">
        <v>47</v>
      </c>
      <c r="B59" s="185" t="s">
        <v>108</v>
      </c>
      <c r="C59" s="194" t="s">
        <v>116</v>
      </c>
      <c r="D59" s="187">
        <v>132327000</v>
      </c>
      <c r="E59" s="195" t="s">
        <v>117</v>
      </c>
      <c r="F59" s="45" t="s">
        <v>36</v>
      </c>
      <c r="G59" s="45">
        <v>24165500</v>
      </c>
      <c r="H59" s="189">
        <f>133110000+49279779+24165500</f>
        <v>206555279</v>
      </c>
      <c r="I59" s="189" t="s">
        <v>118</v>
      </c>
      <c r="J59" s="46"/>
      <c r="K59" s="47"/>
      <c r="L59" s="191"/>
      <c r="M59" s="210"/>
      <c r="N59" s="48"/>
      <c r="O59" s="48"/>
      <c r="P59" s="192"/>
      <c r="Q59" s="211"/>
      <c r="R59" s="92" t="s">
        <v>36</v>
      </c>
      <c r="S59" s="92">
        <v>24165500</v>
      </c>
      <c r="T59" s="208">
        <v>203482974</v>
      </c>
      <c r="U59" s="209" t="s">
        <v>119</v>
      </c>
      <c r="V59" s="134"/>
      <c r="W59" s="134"/>
      <c r="X59" s="134"/>
      <c r="Y59" s="134"/>
      <c r="Z59" s="141" t="s">
        <v>36</v>
      </c>
      <c r="AA59" s="142">
        <v>24165500</v>
      </c>
      <c r="AB59" s="225">
        <v>222383030</v>
      </c>
      <c r="AC59" s="228" t="s">
        <v>1528</v>
      </c>
    </row>
    <row r="60" spans="1:29" s="38" customFormat="1" ht="171.95" customHeight="1" x14ac:dyDescent="0.25">
      <c r="A60" s="185"/>
      <c r="B60" s="185"/>
      <c r="C60" s="194"/>
      <c r="D60" s="187"/>
      <c r="E60" s="195"/>
      <c r="F60" s="45" t="s">
        <v>120</v>
      </c>
      <c r="G60" s="45">
        <v>133110000</v>
      </c>
      <c r="H60" s="189"/>
      <c r="I60" s="189"/>
      <c r="J60" s="46"/>
      <c r="K60" s="47"/>
      <c r="L60" s="191"/>
      <c r="M60" s="191"/>
      <c r="N60" s="48"/>
      <c r="O60" s="48"/>
      <c r="P60" s="192"/>
      <c r="Q60" s="192"/>
      <c r="R60" s="92" t="s">
        <v>120</v>
      </c>
      <c r="S60" s="92">
        <v>130037695</v>
      </c>
      <c r="T60" s="208"/>
      <c r="U60" s="190"/>
      <c r="V60" s="133"/>
      <c r="W60" s="133"/>
      <c r="X60" s="133"/>
      <c r="Y60" s="133"/>
      <c r="Z60" s="141" t="s">
        <v>120</v>
      </c>
      <c r="AA60" s="53">
        <v>139238533</v>
      </c>
      <c r="AB60" s="226"/>
      <c r="AC60" s="229"/>
    </row>
    <row r="61" spans="1:29" s="38" customFormat="1" ht="213.95" customHeight="1" x14ac:dyDescent="0.25">
      <c r="A61" s="185"/>
      <c r="B61" s="185"/>
      <c r="C61" s="194"/>
      <c r="D61" s="187"/>
      <c r="E61" s="195"/>
      <c r="F61" s="45" t="s">
        <v>115</v>
      </c>
      <c r="G61" s="45">
        <v>49279779</v>
      </c>
      <c r="H61" s="189"/>
      <c r="I61" s="189"/>
      <c r="J61" s="46"/>
      <c r="K61" s="47"/>
      <c r="L61" s="191"/>
      <c r="M61" s="191"/>
      <c r="N61" s="48"/>
      <c r="O61" s="48"/>
      <c r="P61" s="192"/>
      <c r="Q61" s="192"/>
      <c r="R61" s="92" t="s">
        <v>115</v>
      </c>
      <c r="S61" s="92">
        <v>49279779</v>
      </c>
      <c r="T61" s="208"/>
      <c r="U61" s="190"/>
      <c r="V61" s="133"/>
      <c r="W61" s="133"/>
      <c r="X61" s="133"/>
      <c r="Y61" s="133"/>
      <c r="Z61" s="141" t="s">
        <v>1529</v>
      </c>
      <c r="AA61" s="53">
        <v>63978997</v>
      </c>
      <c r="AB61" s="227"/>
      <c r="AC61" s="230"/>
    </row>
    <row r="62" spans="1:29" s="38" customFormat="1" ht="25.5" x14ac:dyDescent="0.25">
      <c r="A62" s="50">
        <v>48</v>
      </c>
      <c r="B62" s="50" t="s">
        <v>108</v>
      </c>
      <c r="C62" s="51" t="s">
        <v>121</v>
      </c>
      <c r="D62" s="43">
        <v>0</v>
      </c>
      <c r="E62" s="44" t="s">
        <v>21</v>
      </c>
      <c r="F62" s="45" t="s">
        <v>21</v>
      </c>
      <c r="G62" s="45" t="s">
        <v>21</v>
      </c>
      <c r="H62" s="45" t="s">
        <v>21</v>
      </c>
      <c r="I62" s="45" t="s">
        <v>21</v>
      </c>
      <c r="J62" s="46"/>
      <c r="K62" s="47"/>
      <c r="L62" s="47"/>
      <c r="M62" s="47"/>
      <c r="N62" s="48"/>
      <c r="O62" s="48"/>
      <c r="P62" s="48"/>
      <c r="Q62" s="48"/>
      <c r="R62" s="92"/>
      <c r="S62" s="92"/>
      <c r="T62" s="92"/>
      <c r="U62" s="93"/>
      <c r="V62" s="133"/>
      <c r="W62" s="133"/>
      <c r="X62" s="133"/>
      <c r="Y62" s="133"/>
      <c r="Z62" s="49"/>
      <c r="AA62" s="49"/>
      <c r="AB62" s="49"/>
      <c r="AC62" s="49"/>
    </row>
    <row r="63" spans="1:29" s="38" customFormat="1" ht="105.95" customHeight="1" x14ac:dyDescent="0.25">
      <c r="A63" s="27">
        <v>49</v>
      </c>
      <c r="B63" s="27" t="s">
        <v>108</v>
      </c>
      <c r="C63" s="42" t="s">
        <v>122</v>
      </c>
      <c r="D63" s="66">
        <v>0</v>
      </c>
      <c r="E63" s="65" t="s">
        <v>123</v>
      </c>
      <c r="F63" s="45" t="s">
        <v>22</v>
      </c>
      <c r="G63" s="45">
        <v>20998595</v>
      </c>
      <c r="H63" s="45">
        <v>20998595</v>
      </c>
      <c r="I63" s="45" t="s">
        <v>124</v>
      </c>
      <c r="J63" s="46"/>
      <c r="K63" s="47"/>
      <c r="L63" s="47"/>
      <c r="M63" s="47"/>
      <c r="N63" s="48"/>
      <c r="O63" s="48"/>
      <c r="P63" s="48"/>
      <c r="Q63" s="48"/>
      <c r="R63" s="92"/>
      <c r="S63" s="92"/>
      <c r="T63" s="92"/>
      <c r="U63" s="93"/>
      <c r="V63" s="133"/>
      <c r="W63" s="133"/>
      <c r="X63" s="133"/>
      <c r="Y63" s="133"/>
      <c r="Z63" s="49"/>
      <c r="AA63" s="49"/>
      <c r="AB63" s="49"/>
      <c r="AC63" s="49"/>
    </row>
    <row r="64" spans="1:29" s="38" customFormat="1" ht="153.6" customHeight="1" x14ac:dyDescent="0.25">
      <c r="A64" s="27">
        <v>50</v>
      </c>
      <c r="B64" s="27" t="s">
        <v>108</v>
      </c>
      <c r="C64" s="42" t="s">
        <v>125</v>
      </c>
      <c r="D64" s="55">
        <v>29031336</v>
      </c>
      <c r="E64" s="56" t="s">
        <v>126</v>
      </c>
      <c r="F64" s="45" t="s">
        <v>115</v>
      </c>
      <c r="G64" s="45">
        <v>21179311</v>
      </c>
      <c r="H64" s="45">
        <v>21179311</v>
      </c>
      <c r="I64" s="45" t="s">
        <v>127</v>
      </c>
      <c r="J64" s="46"/>
      <c r="K64" s="47"/>
      <c r="L64" s="47"/>
      <c r="M64" s="47"/>
      <c r="N64" s="52"/>
      <c r="O64" s="52"/>
      <c r="P64" s="52"/>
      <c r="Q64" s="52"/>
      <c r="R64" s="94"/>
      <c r="S64" s="94"/>
      <c r="T64" s="94"/>
      <c r="U64" s="95"/>
      <c r="V64" s="133"/>
      <c r="W64" s="133"/>
      <c r="X64" s="133"/>
      <c r="Y64" s="133"/>
      <c r="Z64" s="53" t="s">
        <v>1529</v>
      </c>
      <c r="AA64" s="53">
        <v>6480093</v>
      </c>
      <c r="AB64" s="53">
        <v>6480093</v>
      </c>
      <c r="AC64" s="53" t="s">
        <v>1528</v>
      </c>
    </row>
    <row r="65" spans="1:29" s="38" customFormat="1" ht="25.5" x14ac:dyDescent="0.25">
      <c r="A65" s="27">
        <v>51</v>
      </c>
      <c r="B65" s="50" t="s">
        <v>108</v>
      </c>
      <c r="C65" s="57" t="s">
        <v>128</v>
      </c>
      <c r="D65" s="55"/>
      <c r="E65" s="56"/>
      <c r="F65" s="45"/>
      <c r="G65" s="45"/>
      <c r="H65" s="45"/>
      <c r="I65" s="45"/>
      <c r="J65" s="46"/>
      <c r="K65" s="47"/>
      <c r="L65" s="47"/>
      <c r="M65" s="47"/>
      <c r="N65" s="48"/>
      <c r="O65" s="48"/>
      <c r="P65" s="48"/>
      <c r="Q65" s="48"/>
      <c r="R65" s="92"/>
      <c r="S65" s="92"/>
      <c r="T65" s="92"/>
      <c r="U65" s="93"/>
      <c r="V65" s="133"/>
      <c r="W65" s="133"/>
      <c r="X65" s="133"/>
      <c r="Y65" s="133"/>
      <c r="Z65" s="49"/>
      <c r="AA65" s="49"/>
      <c r="AB65" s="49"/>
      <c r="AC65" s="49"/>
    </row>
    <row r="66" spans="1:29" s="38" customFormat="1" ht="38.25" x14ac:dyDescent="0.25">
      <c r="A66" s="50">
        <v>52</v>
      </c>
      <c r="B66" s="50" t="s">
        <v>108</v>
      </c>
      <c r="C66" s="51" t="s">
        <v>129</v>
      </c>
      <c r="D66" s="43">
        <v>0</v>
      </c>
      <c r="E66" s="44" t="s">
        <v>21</v>
      </c>
      <c r="F66" s="45" t="s">
        <v>130</v>
      </c>
      <c r="G66" s="45" t="s">
        <v>130</v>
      </c>
      <c r="H66" s="45" t="s">
        <v>130</v>
      </c>
      <c r="I66" s="45" t="s">
        <v>21</v>
      </c>
      <c r="J66" s="46"/>
      <c r="K66" s="47"/>
      <c r="L66" s="47"/>
      <c r="M66" s="47"/>
      <c r="N66" s="48"/>
      <c r="O66" s="48"/>
      <c r="P66" s="48"/>
      <c r="Q66" s="48"/>
      <c r="R66" s="92"/>
      <c r="S66" s="92"/>
      <c r="T66" s="92"/>
      <c r="U66" s="93"/>
      <c r="V66" s="133"/>
      <c r="W66" s="133"/>
      <c r="X66" s="133"/>
      <c r="Y66" s="133"/>
      <c r="Z66" s="49"/>
      <c r="AA66" s="49"/>
      <c r="AB66" s="49"/>
      <c r="AC66" s="49"/>
    </row>
    <row r="67" spans="1:29" s="38" customFormat="1" ht="25.5" x14ac:dyDescent="0.25">
      <c r="A67" s="50">
        <v>53</v>
      </c>
      <c r="B67" s="50" t="s">
        <v>108</v>
      </c>
      <c r="C67" s="51" t="s">
        <v>131</v>
      </c>
      <c r="D67" s="43">
        <v>0</v>
      </c>
      <c r="E67" s="44" t="s">
        <v>21</v>
      </c>
      <c r="F67" s="45" t="s">
        <v>130</v>
      </c>
      <c r="G67" s="45" t="s">
        <v>130</v>
      </c>
      <c r="H67" s="45" t="s">
        <v>130</v>
      </c>
      <c r="I67" s="45" t="s">
        <v>21</v>
      </c>
      <c r="J67" s="46"/>
      <c r="K67" s="47"/>
      <c r="L67" s="47"/>
      <c r="M67" s="47"/>
      <c r="N67" s="48"/>
      <c r="O67" s="48"/>
      <c r="P67" s="48"/>
      <c r="Q67" s="48"/>
      <c r="R67" s="92"/>
      <c r="S67" s="92"/>
      <c r="T67" s="92"/>
      <c r="U67" s="93"/>
      <c r="V67" s="133"/>
      <c r="W67" s="133"/>
      <c r="X67" s="133"/>
      <c r="Y67" s="133"/>
      <c r="Z67" s="49"/>
      <c r="AA67" s="49"/>
      <c r="AB67" s="49"/>
      <c r="AC67" s="49"/>
    </row>
    <row r="68" spans="1:29" s="38" customFormat="1" ht="408.95" customHeight="1" x14ac:dyDescent="0.25">
      <c r="A68" s="50">
        <v>54</v>
      </c>
      <c r="B68" s="50" t="s">
        <v>108</v>
      </c>
      <c r="C68" s="54" t="s">
        <v>132</v>
      </c>
      <c r="D68" s="43">
        <v>0</v>
      </c>
      <c r="E68" s="44" t="s">
        <v>21</v>
      </c>
      <c r="F68" s="45" t="s">
        <v>133</v>
      </c>
      <c r="G68" s="45">
        <f>43101670+480886+22185000+9977402</f>
        <v>75744958</v>
      </c>
      <c r="H68" s="45">
        <v>75744958</v>
      </c>
      <c r="I68" s="45" t="s">
        <v>134</v>
      </c>
      <c r="J68" s="46"/>
      <c r="K68" s="47"/>
      <c r="L68" s="47"/>
      <c r="M68" s="47"/>
      <c r="N68" s="48"/>
      <c r="O68" s="48"/>
      <c r="P68" s="48"/>
      <c r="Q68" s="48"/>
      <c r="R68" s="92" t="s">
        <v>133</v>
      </c>
      <c r="S68" s="92">
        <v>109902362</v>
      </c>
      <c r="T68" s="92">
        <v>109902362</v>
      </c>
      <c r="U68" s="93" t="s">
        <v>135</v>
      </c>
      <c r="V68" s="133" t="s">
        <v>133</v>
      </c>
      <c r="W68" s="133">
        <v>115530386</v>
      </c>
      <c r="X68" s="133">
        <v>115530386</v>
      </c>
      <c r="Y68" s="133" t="s">
        <v>233</v>
      </c>
      <c r="Z68" s="53"/>
      <c r="AA68" s="53"/>
      <c r="AB68" s="53"/>
      <c r="AC68" s="53"/>
    </row>
    <row r="69" spans="1:29" s="38" customFormat="1" ht="178.5" customHeight="1" x14ac:dyDescent="0.25">
      <c r="A69" s="200">
        <v>55</v>
      </c>
      <c r="B69" s="200" t="s">
        <v>108</v>
      </c>
      <c r="C69" s="201" t="s">
        <v>136</v>
      </c>
      <c r="D69" s="187">
        <v>0</v>
      </c>
      <c r="E69" s="195" t="s">
        <v>21</v>
      </c>
      <c r="F69" s="45" t="s">
        <v>137</v>
      </c>
      <c r="G69" s="45">
        <v>1486320</v>
      </c>
      <c r="H69" s="189">
        <f>1486320+5950000</f>
        <v>7436320</v>
      </c>
      <c r="I69" s="189" t="s">
        <v>138</v>
      </c>
      <c r="J69" s="46"/>
      <c r="K69" s="47"/>
      <c r="L69" s="191"/>
      <c r="M69" s="191"/>
      <c r="N69" s="48"/>
      <c r="O69" s="48"/>
      <c r="P69" s="192"/>
      <c r="Q69" s="192"/>
      <c r="R69" s="92"/>
      <c r="S69" s="92"/>
      <c r="T69" s="193"/>
      <c r="U69" s="190"/>
      <c r="V69" s="133"/>
      <c r="W69" s="133"/>
      <c r="X69" s="133"/>
      <c r="Y69" s="133"/>
      <c r="Z69" s="49"/>
      <c r="AA69" s="49"/>
      <c r="AB69" s="49"/>
      <c r="AC69" s="49"/>
    </row>
    <row r="70" spans="1:29" s="38" customFormat="1" ht="178.5" customHeight="1" x14ac:dyDescent="0.25">
      <c r="A70" s="200"/>
      <c r="B70" s="200"/>
      <c r="C70" s="201"/>
      <c r="D70" s="187"/>
      <c r="E70" s="195"/>
      <c r="F70" s="45" t="s">
        <v>139</v>
      </c>
      <c r="G70" s="45">
        <v>5950000</v>
      </c>
      <c r="H70" s="189"/>
      <c r="I70" s="189"/>
      <c r="J70" s="46"/>
      <c r="K70" s="47"/>
      <c r="L70" s="191"/>
      <c r="M70" s="191"/>
      <c r="N70" s="48"/>
      <c r="O70" s="48"/>
      <c r="P70" s="192"/>
      <c r="Q70" s="192"/>
      <c r="R70" s="92"/>
      <c r="S70" s="92"/>
      <c r="T70" s="193"/>
      <c r="U70" s="190"/>
      <c r="V70" s="133"/>
      <c r="W70" s="133"/>
      <c r="X70" s="133"/>
      <c r="Y70" s="133"/>
      <c r="Z70" s="49"/>
      <c r="AA70" s="49"/>
      <c r="AB70" s="49"/>
      <c r="AC70" s="49"/>
    </row>
    <row r="71" spans="1:29" s="38" customFormat="1" ht="205.5" customHeight="1" x14ac:dyDescent="0.25">
      <c r="A71" s="200">
        <v>56</v>
      </c>
      <c r="B71" s="200" t="s">
        <v>108</v>
      </c>
      <c r="C71" s="201" t="s">
        <v>140</v>
      </c>
      <c r="D71" s="197">
        <v>0</v>
      </c>
      <c r="E71" s="188" t="s">
        <v>21</v>
      </c>
      <c r="F71" s="45" t="s">
        <v>36</v>
      </c>
      <c r="G71" s="45">
        <v>11527850</v>
      </c>
      <c r="H71" s="189">
        <v>139538786</v>
      </c>
      <c r="I71" s="189" t="s">
        <v>141</v>
      </c>
      <c r="J71" s="241"/>
      <c r="K71" s="242"/>
      <c r="L71" s="242"/>
      <c r="M71" s="116"/>
      <c r="N71" s="212"/>
      <c r="O71" s="238"/>
      <c r="P71" s="238"/>
      <c r="Q71" s="118"/>
      <c r="R71" s="239"/>
      <c r="S71" s="240"/>
      <c r="T71" s="240"/>
      <c r="U71" s="99"/>
      <c r="V71" s="135" t="s">
        <v>36</v>
      </c>
      <c r="W71" s="135">
        <v>11527850</v>
      </c>
      <c r="X71" s="232" t="s">
        <v>915</v>
      </c>
      <c r="Y71" s="232" t="s">
        <v>916</v>
      </c>
      <c r="Z71" s="73" t="s">
        <v>155</v>
      </c>
      <c r="AA71" s="167">
        <v>11527850</v>
      </c>
      <c r="AB71" s="235">
        <f>124744493+11527850+40672500</f>
        <v>176944843</v>
      </c>
      <c r="AC71" s="235" t="s">
        <v>916</v>
      </c>
    </row>
    <row r="72" spans="1:29" s="38" customFormat="1" ht="205.5" customHeight="1" x14ac:dyDescent="0.25">
      <c r="A72" s="200"/>
      <c r="B72" s="200"/>
      <c r="C72" s="201"/>
      <c r="D72" s="197"/>
      <c r="E72" s="188"/>
      <c r="F72" s="45" t="s">
        <v>137</v>
      </c>
      <c r="G72" s="45">
        <v>87338436</v>
      </c>
      <c r="H72" s="189"/>
      <c r="I72" s="189"/>
      <c r="J72" s="241"/>
      <c r="K72" s="242"/>
      <c r="L72" s="242"/>
      <c r="M72" s="116"/>
      <c r="N72" s="212"/>
      <c r="O72" s="238"/>
      <c r="P72" s="238"/>
      <c r="Q72" s="118"/>
      <c r="R72" s="239"/>
      <c r="S72" s="240"/>
      <c r="T72" s="240"/>
      <c r="U72" s="99"/>
      <c r="V72" s="135" t="s">
        <v>137</v>
      </c>
      <c r="W72" s="135">
        <v>124744493</v>
      </c>
      <c r="X72" s="233"/>
      <c r="Y72" s="233"/>
      <c r="Z72" s="73" t="s">
        <v>137</v>
      </c>
      <c r="AA72" s="167">
        <v>124744493</v>
      </c>
      <c r="AB72" s="236"/>
      <c r="AC72" s="236"/>
    </row>
    <row r="73" spans="1:29" s="38" customFormat="1" ht="205.5" customHeight="1" x14ac:dyDescent="0.25">
      <c r="A73" s="200"/>
      <c r="B73" s="200"/>
      <c r="C73" s="201"/>
      <c r="D73" s="197"/>
      <c r="E73" s="188"/>
      <c r="F73" s="45" t="s">
        <v>139</v>
      </c>
      <c r="G73" s="45">
        <v>40672500</v>
      </c>
      <c r="H73" s="189"/>
      <c r="I73" s="189"/>
      <c r="J73" s="241"/>
      <c r="K73" s="242"/>
      <c r="L73" s="242"/>
      <c r="M73" s="116"/>
      <c r="N73" s="212"/>
      <c r="O73" s="238"/>
      <c r="P73" s="238"/>
      <c r="Q73" s="118"/>
      <c r="R73" s="239"/>
      <c r="S73" s="240"/>
      <c r="T73" s="240"/>
      <c r="U73" s="99"/>
      <c r="V73" s="135" t="s">
        <v>139</v>
      </c>
      <c r="W73" s="135">
        <v>40672500</v>
      </c>
      <c r="X73" s="234"/>
      <c r="Y73" s="234"/>
      <c r="Z73" s="73" t="s">
        <v>139</v>
      </c>
      <c r="AA73" s="167">
        <v>40672500</v>
      </c>
      <c r="AB73" s="237"/>
      <c r="AC73" s="237"/>
    </row>
    <row r="74" spans="1:29" s="38" customFormat="1" ht="81.599999999999994" customHeight="1" x14ac:dyDescent="0.25">
      <c r="A74" s="27">
        <v>57</v>
      </c>
      <c r="B74" s="27" t="s">
        <v>142</v>
      </c>
      <c r="C74" s="42" t="s">
        <v>143</v>
      </c>
      <c r="D74" s="55">
        <v>3045000</v>
      </c>
      <c r="E74" s="56" t="s">
        <v>144</v>
      </c>
      <c r="F74" s="45" t="s">
        <v>139</v>
      </c>
      <c r="G74" s="45">
        <v>2588250</v>
      </c>
      <c r="H74" s="45">
        <v>2588250</v>
      </c>
      <c r="I74" s="45" t="s">
        <v>145</v>
      </c>
      <c r="J74" s="46"/>
      <c r="K74" s="47"/>
      <c r="L74" s="47"/>
      <c r="M74" s="47"/>
      <c r="N74" s="48"/>
      <c r="O74" s="48"/>
      <c r="P74" s="48"/>
      <c r="Q74" s="48"/>
      <c r="R74" s="92"/>
      <c r="S74" s="92"/>
      <c r="T74" s="92"/>
      <c r="U74" s="93"/>
      <c r="V74" s="133"/>
      <c r="W74" s="133"/>
      <c r="X74" s="133"/>
      <c r="Y74" s="133"/>
      <c r="Z74" s="49"/>
      <c r="AA74" s="49"/>
      <c r="AB74" s="49"/>
      <c r="AC74" s="49"/>
    </row>
    <row r="75" spans="1:29" s="38" customFormat="1" ht="153" x14ac:dyDescent="0.25">
      <c r="A75" s="27">
        <v>58</v>
      </c>
      <c r="B75" s="27" t="s">
        <v>142</v>
      </c>
      <c r="C75" s="42" t="s">
        <v>146</v>
      </c>
      <c r="D75" s="55">
        <v>32633700</v>
      </c>
      <c r="E75" s="56" t="s">
        <v>147</v>
      </c>
      <c r="F75" s="45" t="s">
        <v>148</v>
      </c>
      <c r="G75" s="45">
        <v>27738645</v>
      </c>
      <c r="H75" s="45">
        <v>27738645</v>
      </c>
      <c r="I75" s="45" t="s">
        <v>149</v>
      </c>
      <c r="J75" s="46" t="s">
        <v>148</v>
      </c>
      <c r="K75" s="115">
        <v>15162708</v>
      </c>
      <c r="L75" s="115">
        <v>15162708</v>
      </c>
      <c r="M75" s="47" t="s">
        <v>150</v>
      </c>
      <c r="N75" s="48" t="s">
        <v>148</v>
      </c>
      <c r="O75" s="117">
        <v>27738645</v>
      </c>
      <c r="P75" s="117">
        <v>27738645</v>
      </c>
      <c r="Q75" s="48" t="s">
        <v>149</v>
      </c>
      <c r="R75" s="92"/>
      <c r="S75" s="100"/>
      <c r="T75" s="100"/>
      <c r="U75" s="95"/>
      <c r="V75" s="133"/>
      <c r="W75" s="133"/>
      <c r="X75" s="133"/>
      <c r="Y75" s="133"/>
      <c r="Z75" s="53"/>
      <c r="AA75" s="53"/>
      <c r="AB75" s="53"/>
      <c r="AC75" s="53"/>
    </row>
    <row r="76" spans="1:29" s="38" customFormat="1" ht="207.95" customHeight="1" x14ac:dyDescent="0.25">
      <c r="A76" s="185">
        <v>59</v>
      </c>
      <c r="B76" s="185" t="s">
        <v>142</v>
      </c>
      <c r="C76" s="194" t="s">
        <v>151</v>
      </c>
      <c r="D76" s="197">
        <v>257523480</v>
      </c>
      <c r="E76" s="188" t="s">
        <v>152</v>
      </c>
      <c r="F76" s="45" t="s">
        <v>153</v>
      </c>
      <c r="G76" s="45">
        <v>67600000</v>
      </c>
      <c r="H76" s="189">
        <f>218402225+67600000</f>
        <v>286002225</v>
      </c>
      <c r="I76" s="189" t="s">
        <v>154</v>
      </c>
      <c r="J76" s="46" t="s">
        <v>155</v>
      </c>
      <c r="K76" s="47"/>
      <c r="L76" s="223">
        <v>288127225</v>
      </c>
      <c r="M76" s="191"/>
      <c r="N76" s="117" t="s">
        <v>155</v>
      </c>
      <c r="O76" s="117">
        <v>0</v>
      </c>
      <c r="P76" s="224">
        <v>128969571</v>
      </c>
      <c r="Q76" s="192" t="s">
        <v>156</v>
      </c>
      <c r="R76" s="92"/>
      <c r="S76" s="92"/>
      <c r="T76" s="231"/>
      <c r="U76" s="190"/>
      <c r="V76" s="133" t="s">
        <v>155</v>
      </c>
      <c r="W76" s="133">
        <v>51573785</v>
      </c>
      <c r="X76" s="198">
        <v>180543356</v>
      </c>
      <c r="Y76" s="198" t="s">
        <v>230</v>
      </c>
      <c r="Z76" s="53" t="s">
        <v>155</v>
      </c>
      <c r="AA76" s="53">
        <v>51573785</v>
      </c>
      <c r="AB76" s="169">
        <v>249855084.80000001</v>
      </c>
      <c r="AC76" s="169" t="s">
        <v>1621</v>
      </c>
    </row>
    <row r="77" spans="1:29" s="38" customFormat="1" ht="62.45" customHeight="1" x14ac:dyDescent="0.25">
      <c r="A77" s="185"/>
      <c r="B77" s="185"/>
      <c r="C77" s="194"/>
      <c r="D77" s="197"/>
      <c r="E77" s="188"/>
      <c r="F77" s="45" t="s">
        <v>22</v>
      </c>
      <c r="G77" s="45">
        <v>218402225</v>
      </c>
      <c r="H77" s="189"/>
      <c r="I77" s="189"/>
      <c r="J77" s="46" t="s">
        <v>22</v>
      </c>
      <c r="K77" s="47">
        <v>220527225</v>
      </c>
      <c r="L77" s="191"/>
      <c r="M77" s="191"/>
      <c r="N77" s="69" t="s">
        <v>157</v>
      </c>
      <c r="O77" s="70">
        <v>128969571</v>
      </c>
      <c r="P77" s="192"/>
      <c r="Q77" s="192"/>
      <c r="R77" s="92"/>
      <c r="S77" s="94"/>
      <c r="T77" s="193"/>
      <c r="U77" s="190"/>
      <c r="V77" s="133" t="s">
        <v>157</v>
      </c>
      <c r="W77" s="133">
        <v>128969571</v>
      </c>
      <c r="X77" s="199"/>
      <c r="Y77" s="199"/>
      <c r="Z77" s="53" t="s">
        <v>22</v>
      </c>
      <c r="AA77" s="53">
        <v>198281300</v>
      </c>
      <c r="AB77" s="170"/>
      <c r="AC77" s="170"/>
    </row>
    <row r="78" spans="1:29" s="38" customFormat="1" ht="382.5" customHeight="1" x14ac:dyDescent="0.25">
      <c r="A78" s="27">
        <v>60</v>
      </c>
      <c r="B78" s="27" t="s">
        <v>142</v>
      </c>
      <c r="C78" s="42" t="s">
        <v>158</v>
      </c>
      <c r="D78" s="55">
        <v>17400000</v>
      </c>
      <c r="E78" s="56" t="s">
        <v>159</v>
      </c>
      <c r="F78" s="45" t="s">
        <v>157</v>
      </c>
      <c r="G78" s="45">
        <v>14680557</v>
      </c>
      <c r="H78" s="45">
        <v>14680557</v>
      </c>
      <c r="I78" s="45" t="s">
        <v>160</v>
      </c>
      <c r="J78" s="46" t="s">
        <v>157</v>
      </c>
      <c r="K78" s="115">
        <v>13618057</v>
      </c>
      <c r="L78" s="115">
        <v>13618057</v>
      </c>
      <c r="M78" s="47"/>
      <c r="N78" s="48" t="s">
        <v>157</v>
      </c>
      <c r="O78" s="117">
        <v>4090945</v>
      </c>
      <c r="P78" s="117">
        <v>4090945</v>
      </c>
      <c r="Q78" s="48" t="s">
        <v>161</v>
      </c>
      <c r="R78" s="92"/>
      <c r="S78" s="100"/>
      <c r="T78" s="100"/>
      <c r="U78" s="93"/>
      <c r="V78" s="133"/>
      <c r="W78" s="133"/>
      <c r="X78" s="133"/>
      <c r="Y78" s="133"/>
      <c r="Z78" s="49"/>
      <c r="AA78" s="49"/>
      <c r="AB78" s="49"/>
      <c r="AC78" s="49"/>
    </row>
    <row r="79" spans="1:29" s="38" customFormat="1" ht="89.25" x14ac:dyDescent="0.25">
      <c r="A79" s="50">
        <v>61</v>
      </c>
      <c r="B79" s="50" t="s">
        <v>142</v>
      </c>
      <c r="C79" s="51" t="s">
        <v>162</v>
      </c>
      <c r="D79" s="43">
        <v>0</v>
      </c>
      <c r="E79" s="56" t="s">
        <v>21</v>
      </c>
      <c r="F79" s="45" t="s">
        <v>130</v>
      </c>
      <c r="G79" s="45" t="s">
        <v>130</v>
      </c>
      <c r="H79" s="45" t="s">
        <v>130</v>
      </c>
      <c r="I79" s="45" t="s">
        <v>21</v>
      </c>
      <c r="J79" s="46"/>
      <c r="K79" s="47"/>
      <c r="L79" s="47"/>
      <c r="M79" s="47"/>
      <c r="N79" s="48"/>
      <c r="O79" s="48"/>
      <c r="P79" s="48"/>
      <c r="Q79" s="48"/>
      <c r="R79" s="92"/>
      <c r="S79" s="92"/>
      <c r="T79" s="92"/>
      <c r="U79" s="93"/>
      <c r="V79" s="133" t="s">
        <v>228</v>
      </c>
      <c r="W79" s="133" t="s">
        <v>21</v>
      </c>
      <c r="X79" s="133" t="s">
        <v>21</v>
      </c>
      <c r="Y79" s="133" t="s">
        <v>229</v>
      </c>
      <c r="Z79" s="49"/>
      <c r="AA79" s="49"/>
      <c r="AB79" s="49"/>
      <c r="AC79" s="49"/>
    </row>
    <row r="80" spans="1:29" s="38" customFormat="1" ht="15" x14ac:dyDescent="0.25">
      <c r="A80" s="50">
        <v>62</v>
      </c>
      <c r="B80" s="50" t="s">
        <v>142</v>
      </c>
      <c r="C80" s="51" t="s">
        <v>163</v>
      </c>
      <c r="D80" s="43">
        <v>0</v>
      </c>
      <c r="E80" s="56" t="s">
        <v>21</v>
      </c>
      <c r="F80" s="45" t="s">
        <v>130</v>
      </c>
      <c r="G80" s="45" t="s">
        <v>130</v>
      </c>
      <c r="H80" s="45" t="s">
        <v>130</v>
      </c>
      <c r="I80" s="45" t="s">
        <v>21</v>
      </c>
      <c r="J80" s="46"/>
      <c r="K80" s="47"/>
      <c r="L80" s="47"/>
      <c r="M80" s="47"/>
      <c r="N80" s="48"/>
      <c r="O80" s="48"/>
      <c r="P80" s="48"/>
      <c r="Q80" s="48"/>
      <c r="R80" s="92"/>
      <c r="S80" s="92"/>
      <c r="T80" s="92"/>
      <c r="U80" s="93"/>
      <c r="V80" s="133"/>
      <c r="W80" s="133"/>
      <c r="X80" s="133"/>
      <c r="Y80" s="133"/>
      <c r="Z80" s="49"/>
      <c r="AA80" s="49"/>
      <c r="AB80" s="49"/>
      <c r="AC80" s="49"/>
    </row>
    <row r="81" spans="1:29" s="38" customFormat="1" ht="38.25" x14ac:dyDescent="0.25">
      <c r="A81" s="50">
        <v>63</v>
      </c>
      <c r="B81" s="50" t="s">
        <v>142</v>
      </c>
      <c r="C81" s="51" t="s">
        <v>164</v>
      </c>
      <c r="D81" s="43">
        <v>0</v>
      </c>
      <c r="E81" s="56" t="s">
        <v>21</v>
      </c>
      <c r="F81" s="45" t="s">
        <v>130</v>
      </c>
      <c r="G81" s="45" t="s">
        <v>130</v>
      </c>
      <c r="H81" s="45" t="s">
        <v>130</v>
      </c>
      <c r="I81" s="45" t="s">
        <v>21</v>
      </c>
      <c r="J81" s="46"/>
      <c r="K81" s="47"/>
      <c r="L81" s="47"/>
      <c r="M81" s="47"/>
      <c r="N81" s="48"/>
      <c r="O81" s="48"/>
      <c r="P81" s="48"/>
      <c r="Q81" s="48"/>
      <c r="R81" s="92"/>
      <c r="S81" s="92"/>
      <c r="T81" s="92"/>
      <c r="U81" s="93"/>
      <c r="V81" s="133"/>
      <c r="W81" s="133"/>
      <c r="X81" s="133"/>
      <c r="Y81" s="133"/>
      <c r="Z81" s="49"/>
      <c r="AA81" s="49"/>
      <c r="AB81" s="49"/>
      <c r="AC81" s="49"/>
    </row>
    <row r="82" spans="1:29" s="38" customFormat="1" ht="135.94999999999999" customHeight="1" x14ac:dyDescent="0.25">
      <c r="A82" s="50">
        <v>64</v>
      </c>
      <c r="B82" s="50" t="s">
        <v>142</v>
      </c>
      <c r="C82" s="54" t="s">
        <v>165</v>
      </c>
      <c r="D82" s="55">
        <v>0</v>
      </c>
      <c r="E82" s="56" t="s">
        <v>159</v>
      </c>
      <c r="F82" s="45" t="s">
        <v>22</v>
      </c>
      <c r="G82" s="45">
        <v>0</v>
      </c>
      <c r="H82" s="45">
        <v>0</v>
      </c>
      <c r="I82" s="45" t="s">
        <v>166</v>
      </c>
      <c r="J82" s="46"/>
      <c r="K82" s="47"/>
      <c r="L82" s="47"/>
      <c r="M82" s="47"/>
      <c r="N82" s="48"/>
      <c r="O82" s="48"/>
      <c r="P82" s="48"/>
      <c r="Q82" s="48"/>
      <c r="R82" s="92"/>
      <c r="S82" s="92"/>
      <c r="T82" s="92"/>
      <c r="U82" s="93"/>
      <c r="V82" s="133"/>
      <c r="W82" s="133"/>
      <c r="X82" s="133"/>
      <c r="Y82" s="133"/>
      <c r="Z82" s="49"/>
      <c r="AA82" s="49"/>
      <c r="AB82" s="49"/>
      <c r="AC82" s="49"/>
    </row>
    <row r="83" spans="1:29" s="38" customFormat="1" ht="38.25" x14ac:dyDescent="0.25">
      <c r="A83" s="50">
        <v>65</v>
      </c>
      <c r="B83" s="27" t="s">
        <v>167</v>
      </c>
      <c r="C83" s="51" t="s">
        <v>168</v>
      </c>
      <c r="D83" s="55"/>
      <c r="E83" s="56"/>
      <c r="F83" s="45"/>
      <c r="G83" s="45"/>
      <c r="H83" s="45"/>
      <c r="I83" s="45"/>
      <c r="J83" s="46"/>
      <c r="K83" s="47"/>
      <c r="L83" s="47"/>
      <c r="M83" s="47"/>
      <c r="N83" s="48"/>
      <c r="O83" s="48"/>
      <c r="P83" s="48"/>
      <c r="Q83" s="48"/>
      <c r="R83" s="92"/>
      <c r="S83" s="92"/>
      <c r="T83" s="92"/>
      <c r="U83" s="93"/>
      <c r="V83" s="133"/>
      <c r="W83" s="133"/>
      <c r="X83" s="133"/>
      <c r="Y83" s="133"/>
      <c r="Z83" s="49"/>
      <c r="AA83" s="49"/>
      <c r="AB83" s="49"/>
      <c r="AC83" s="49"/>
    </row>
    <row r="84" spans="1:29" s="38" customFormat="1" ht="76.5" x14ac:dyDescent="0.25">
      <c r="A84" s="27">
        <v>66</v>
      </c>
      <c r="B84" s="27" t="s">
        <v>167</v>
      </c>
      <c r="C84" s="42" t="s">
        <v>169</v>
      </c>
      <c r="D84" s="43">
        <v>2742000</v>
      </c>
      <c r="E84" s="44" t="s">
        <v>170</v>
      </c>
      <c r="F84" s="45">
        <v>0</v>
      </c>
      <c r="G84" s="45">
        <v>0</v>
      </c>
      <c r="H84" s="45">
        <v>0</v>
      </c>
      <c r="I84" s="45" t="s">
        <v>171</v>
      </c>
      <c r="J84" s="61" t="s">
        <v>22</v>
      </c>
      <c r="K84" s="62">
        <v>7000000</v>
      </c>
      <c r="L84" s="62">
        <v>7000000</v>
      </c>
      <c r="M84" s="59" t="s">
        <v>172</v>
      </c>
      <c r="N84" s="71"/>
      <c r="O84" s="52"/>
      <c r="P84" s="52"/>
      <c r="Q84" s="52"/>
      <c r="R84" s="101"/>
      <c r="S84" s="94"/>
      <c r="T84" s="94"/>
      <c r="U84" s="95"/>
      <c r="V84" s="133"/>
      <c r="W84" s="133"/>
      <c r="X84" s="133"/>
      <c r="Y84" s="133"/>
      <c r="Z84" s="53"/>
      <c r="AA84" s="53"/>
      <c r="AB84" s="53"/>
      <c r="AC84" s="53"/>
    </row>
    <row r="85" spans="1:29" s="38" customFormat="1" ht="76.5" x14ac:dyDescent="0.25">
      <c r="A85" s="27">
        <v>67</v>
      </c>
      <c r="B85" s="27" t="s">
        <v>167</v>
      </c>
      <c r="C85" s="42" t="s">
        <v>173</v>
      </c>
      <c r="D85" s="43">
        <v>51760000</v>
      </c>
      <c r="E85" s="44" t="s">
        <v>174</v>
      </c>
      <c r="F85" s="45" t="s">
        <v>22</v>
      </c>
      <c r="G85" s="45">
        <v>61973500</v>
      </c>
      <c r="H85" s="45">
        <v>61973500</v>
      </c>
      <c r="I85" s="45" t="s">
        <v>175</v>
      </c>
      <c r="J85" s="61"/>
      <c r="K85" s="62">
        <v>54973500</v>
      </c>
      <c r="L85" s="62">
        <v>54973500</v>
      </c>
      <c r="M85" s="59" t="s">
        <v>176</v>
      </c>
      <c r="N85" s="63"/>
      <c r="O85" s="52"/>
      <c r="P85" s="52"/>
      <c r="Q85" s="52"/>
      <c r="R85" s="97" t="s">
        <v>22</v>
      </c>
      <c r="S85" s="92" t="s">
        <v>177</v>
      </c>
      <c r="T85" s="92" t="s">
        <v>177</v>
      </c>
      <c r="U85" s="93" t="s">
        <v>176</v>
      </c>
      <c r="V85" s="133"/>
      <c r="W85" s="133"/>
      <c r="X85" s="133"/>
      <c r="Y85" s="133"/>
      <c r="Z85" s="53"/>
      <c r="AA85" s="53"/>
      <c r="AB85" s="53"/>
      <c r="AC85" s="53"/>
    </row>
    <row r="86" spans="1:29" s="38" customFormat="1" ht="38.25" x14ac:dyDescent="0.25">
      <c r="A86" s="27">
        <v>68</v>
      </c>
      <c r="B86" s="27" t="s">
        <v>167</v>
      </c>
      <c r="C86" s="57" t="s">
        <v>178</v>
      </c>
      <c r="D86" s="43"/>
      <c r="E86" s="44"/>
      <c r="F86" s="45"/>
      <c r="G86" s="45"/>
      <c r="H86" s="45"/>
      <c r="I86" s="45"/>
      <c r="J86" s="46"/>
      <c r="K86" s="47"/>
      <c r="L86" s="47"/>
      <c r="M86" s="47"/>
      <c r="N86" s="48"/>
      <c r="O86" s="48"/>
      <c r="P86" s="48"/>
      <c r="Q86" s="48"/>
      <c r="R86" s="92"/>
      <c r="S86" s="92"/>
      <c r="T86" s="92"/>
      <c r="U86" s="93"/>
      <c r="V86" s="133"/>
      <c r="W86" s="133"/>
      <c r="X86" s="133"/>
      <c r="Y86" s="133"/>
      <c r="Z86" s="49"/>
      <c r="AA86" s="49"/>
      <c r="AB86" s="49"/>
      <c r="AC86" s="49"/>
    </row>
    <row r="87" spans="1:29" s="38" customFormat="1" ht="360.95" customHeight="1" x14ac:dyDescent="0.25">
      <c r="A87" s="27">
        <v>69</v>
      </c>
      <c r="B87" s="27" t="s">
        <v>167</v>
      </c>
      <c r="C87" s="42" t="s">
        <v>179</v>
      </c>
      <c r="D87" s="66">
        <v>270294453</v>
      </c>
      <c r="E87" s="65" t="s">
        <v>180</v>
      </c>
      <c r="F87" s="45" t="s">
        <v>133</v>
      </c>
      <c r="G87" s="45">
        <f>52279610+174706875</f>
        <v>226986485</v>
      </c>
      <c r="H87" s="45">
        <f>174706875+52279610</f>
        <v>226986485</v>
      </c>
      <c r="I87" s="72" t="s">
        <v>181</v>
      </c>
      <c r="J87" s="46"/>
      <c r="K87" s="47"/>
      <c r="L87" s="47"/>
      <c r="M87" s="47"/>
      <c r="N87" s="48"/>
      <c r="O87" s="48"/>
      <c r="P87" s="48"/>
      <c r="Q87" s="48"/>
      <c r="R87" s="92"/>
      <c r="S87" s="92"/>
      <c r="T87" s="92"/>
      <c r="U87" s="93"/>
      <c r="V87" s="133"/>
      <c r="W87" s="133"/>
      <c r="X87" s="133"/>
      <c r="Y87" s="133"/>
      <c r="Z87" s="53" t="s">
        <v>1763</v>
      </c>
      <c r="AA87" s="53">
        <v>308702432</v>
      </c>
      <c r="AB87" s="53">
        <v>308702432</v>
      </c>
      <c r="AC87" s="53" t="s">
        <v>1765</v>
      </c>
    </row>
    <row r="88" spans="1:29" s="38" customFormat="1" ht="25.5" x14ac:dyDescent="0.25">
      <c r="A88" s="27">
        <v>70</v>
      </c>
      <c r="B88" s="50" t="s">
        <v>182</v>
      </c>
      <c r="C88" s="57" t="s">
        <v>183</v>
      </c>
      <c r="D88" s="66"/>
      <c r="E88" s="65"/>
      <c r="F88" s="45"/>
      <c r="G88" s="45"/>
      <c r="H88" s="45"/>
      <c r="I88" s="45"/>
      <c r="J88" s="46"/>
      <c r="K88" s="47"/>
      <c r="L88" s="47"/>
      <c r="M88" s="47"/>
      <c r="N88" s="48"/>
      <c r="O88" s="48"/>
      <c r="P88" s="48"/>
      <c r="Q88" s="48"/>
      <c r="R88" s="92"/>
      <c r="S88" s="92"/>
      <c r="T88" s="92"/>
      <c r="U88" s="93"/>
      <c r="V88" s="133"/>
      <c r="W88" s="133"/>
      <c r="X88" s="133"/>
      <c r="Y88" s="133"/>
      <c r="Z88" s="49"/>
      <c r="AA88" s="49"/>
      <c r="AB88" s="49"/>
      <c r="AC88" s="49"/>
    </row>
    <row r="89" spans="1:29" s="38" customFormat="1" ht="15" x14ac:dyDescent="0.25">
      <c r="A89" s="50">
        <v>71</v>
      </c>
      <c r="B89" s="50" t="s">
        <v>182</v>
      </c>
      <c r="C89" s="51" t="s">
        <v>184</v>
      </c>
      <c r="D89" s="56">
        <v>0</v>
      </c>
      <c r="E89" s="56" t="s">
        <v>21</v>
      </c>
      <c r="F89" s="45" t="s">
        <v>130</v>
      </c>
      <c r="G89" s="45" t="s">
        <v>130</v>
      </c>
      <c r="H89" s="45" t="s">
        <v>130</v>
      </c>
      <c r="I89" s="45" t="s">
        <v>21</v>
      </c>
      <c r="J89" s="46"/>
      <c r="K89" s="47"/>
      <c r="L89" s="47"/>
      <c r="M89" s="47"/>
      <c r="N89" s="48"/>
      <c r="O89" s="48"/>
      <c r="P89" s="48"/>
      <c r="Q89" s="48"/>
      <c r="R89" s="92"/>
      <c r="S89" s="92"/>
      <c r="T89" s="92"/>
      <c r="U89" s="93"/>
      <c r="V89" s="133"/>
      <c r="W89" s="133"/>
      <c r="X89" s="133"/>
      <c r="Y89" s="133"/>
      <c r="Z89" s="49"/>
      <c r="AA89" s="49"/>
      <c r="AB89" s="49"/>
      <c r="AC89" s="49"/>
    </row>
    <row r="90" spans="1:29" s="38" customFormat="1" ht="15" x14ac:dyDescent="0.25">
      <c r="A90" s="50">
        <v>72</v>
      </c>
      <c r="B90" s="50" t="s">
        <v>182</v>
      </c>
      <c r="C90" s="51" t="s">
        <v>185</v>
      </c>
      <c r="D90" s="56">
        <v>0</v>
      </c>
      <c r="E90" s="56" t="s">
        <v>21</v>
      </c>
      <c r="F90" s="45" t="s">
        <v>130</v>
      </c>
      <c r="G90" s="45" t="s">
        <v>130</v>
      </c>
      <c r="H90" s="45" t="s">
        <v>130</v>
      </c>
      <c r="I90" s="45" t="s">
        <v>21</v>
      </c>
      <c r="J90" s="46"/>
      <c r="K90" s="47"/>
      <c r="L90" s="47"/>
      <c r="M90" s="47"/>
      <c r="N90" s="48"/>
      <c r="O90" s="48"/>
      <c r="P90" s="48"/>
      <c r="Q90" s="48"/>
      <c r="R90" s="92"/>
      <c r="S90" s="92"/>
      <c r="T90" s="92"/>
      <c r="U90" s="93"/>
      <c r="V90" s="133"/>
      <c r="W90" s="133"/>
      <c r="X90" s="133"/>
      <c r="Y90" s="133"/>
      <c r="Z90" s="49"/>
      <c r="AA90" s="49"/>
      <c r="AB90" s="49"/>
      <c r="AC90" s="49"/>
    </row>
    <row r="91" spans="1:29" s="38" customFormat="1" ht="25.5" x14ac:dyDescent="0.25">
      <c r="A91" s="50">
        <v>73</v>
      </c>
      <c r="B91" s="50" t="s">
        <v>182</v>
      </c>
      <c r="C91" s="51" t="s">
        <v>186</v>
      </c>
      <c r="D91" s="56">
        <v>0</v>
      </c>
      <c r="E91" s="56" t="s">
        <v>21</v>
      </c>
      <c r="F91" s="45" t="s">
        <v>130</v>
      </c>
      <c r="G91" s="45" t="s">
        <v>130</v>
      </c>
      <c r="H91" s="45" t="s">
        <v>130</v>
      </c>
      <c r="I91" s="45" t="s">
        <v>21</v>
      </c>
      <c r="J91" s="46"/>
      <c r="K91" s="47"/>
      <c r="L91" s="47"/>
      <c r="M91" s="47"/>
      <c r="N91" s="48"/>
      <c r="O91" s="48"/>
      <c r="P91" s="48"/>
      <c r="Q91" s="48"/>
      <c r="R91" s="92"/>
      <c r="S91" s="92"/>
      <c r="T91" s="92"/>
      <c r="U91" s="93"/>
      <c r="V91" s="133"/>
      <c r="W91" s="133"/>
      <c r="X91" s="133"/>
      <c r="Y91" s="133"/>
      <c r="Z91" s="49"/>
      <c r="AA91" s="49"/>
      <c r="AB91" s="49"/>
      <c r="AC91" s="49"/>
    </row>
    <row r="92" spans="1:29" s="38" customFormat="1" ht="25.5" x14ac:dyDescent="0.25">
      <c r="A92" s="50">
        <v>74</v>
      </c>
      <c r="B92" s="50" t="s">
        <v>182</v>
      </c>
      <c r="C92" s="51" t="s">
        <v>187</v>
      </c>
      <c r="D92" s="56"/>
      <c r="E92" s="56"/>
      <c r="F92" s="45"/>
      <c r="G92" s="45"/>
      <c r="H92" s="45"/>
      <c r="I92" s="45"/>
      <c r="J92" s="46"/>
      <c r="K92" s="47"/>
      <c r="L92" s="47"/>
      <c r="M92" s="47"/>
      <c r="N92" s="48"/>
      <c r="O92" s="48"/>
      <c r="P92" s="48"/>
      <c r="Q92" s="48"/>
      <c r="R92" s="92"/>
      <c r="S92" s="92"/>
      <c r="T92" s="92"/>
      <c r="U92" s="93"/>
      <c r="V92" s="133"/>
      <c r="W92" s="133"/>
      <c r="X92" s="133"/>
      <c r="Y92" s="133"/>
      <c r="Z92" s="49"/>
      <c r="AA92" s="49"/>
      <c r="AB92" s="49"/>
      <c r="AC92" s="49"/>
    </row>
    <row r="93" spans="1:29" s="38" customFormat="1" ht="38.25" x14ac:dyDescent="0.25">
      <c r="A93" s="50">
        <v>75</v>
      </c>
      <c r="B93" s="50" t="s">
        <v>182</v>
      </c>
      <c r="C93" s="51" t="s">
        <v>188</v>
      </c>
      <c r="D93" s="43">
        <v>0</v>
      </c>
      <c r="E93" s="44" t="s">
        <v>21</v>
      </c>
      <c r="F93" s="45" t="s">
        <v>130</v>
      </c>
      <c r="G93" s="45" t="s">
        <v>130</v>
      </c>
      <c r="H93" s="45" t="s">
        <v>130</v>
      </c>
      <c r="I93" s="45" t="s">
        <v>21</v>
      </c>
      <c r="J93" s="46"/>
      <c r="K93" s="47"/>
      <c r="L93" s="47"/>
      <c r="M93" s="47"/>
      <c r="N93" s="48"/>
      <c r="O93" s="48"/>
      <c r="P93" s="48"/>
      <c r="Q93" s="48"/>
      <c r="R93" s="92"/>
      <c r="S93" s="92"/>
      <c r="T93" s="92"/>
      <c r="U93" s="93"/>
      <c r="V93" s="133"/>
      <c r="W93" s="133"/>
      <c r="X93" s="133"/>
      <c r="Y93" s="133"/>
      <c r="Z93" s="49"/>
      <c r="AA93" s="49"/>
      <c r="AB93" s="49"/>
      <c r="AC93" s="49"/>
    </row>
    <row r="94" spans="1:29" s="38" customFormat="1" ht="127.5" x14ac:dyDescent="0.25">
      <c r="A94" s="27">
        <v>76</v>
      </c>
      <c r="B94" s="27" t="s">
        <v>182</v>
      </c>
      <c r="C94" s="42" t="s">
        <v>189</v>
      </c>
      <c r="D94" s="43">
        <v>0</v>
      </c>
      <c r="E94" s="44" t="s">
        <v>21</v>
      </c>
      <c r="F94" s="45" t="s">
        <v>190</v>
      </c>
      <c r="G94" s="45">
        <v>654800</v>
      </c>
      <c r="H94" s="45" t="s">
        <v>191</v>
      </c>
      <c r="I94" s="45" t="s">
        <v>192</v>
      </c>
      <c r="J94" s="46"/>
      <c r="K94" s="47"/>
      <c r="L94" s="47"/>
      <c r="M94" s="47"/>
      <c r="N94" s="48"/>
      <c r="O94" s="48"/>
      <c r="P94" s="48"/>
      <c r="Q94" s="48"/>
      <c r="R94" s="92"/>
      <c r="S94" s="92"/>
      <c r="T94" s="92"/>
      <c r="U94" s="93"/>
      <c r="V94" s="133"/>
      <c r="W94" s="133"/>
      <c r="X94" s="133"/>
      <c r="Y94" s="133"/>
      <c r="Z94" s="49"/>
      <c r="AA94" s="49"/>
      <c r="AB94" s="49"/>
      <c r="AC94" s="49"/>
    </row>
    <row r="95" spans="1:29" s="38" customFormat="1" ht="25.5" x14ac:dyDescent="0.25">
      <c r="A95" s="50">
        <v>77</v>
      </c>
      <c r="B95" s="50" t="s">
        <v>182</v>
      </c>
      <c r="C95" s="51" t="s">
        <v>193</v>
      </c>
      <c r="D95" s="55">
        <v>0</v>
      </c>
      <c r="E95" s="44" t="s">
        <v>21</v>
      </c>
      <c r="F95" s="45" t="s">
        <v>130</v>
      </c>
      <c r="G95" s="45" t="s">
        <v>130</v>
      </c>
      <c r="H95" s="45" t="s">
        <v>130</v>
      </c>
      <c r="I95" s="45" t="s">
        <v>21</v>
      </c>
      <c r="J95" s="46"/>
      <c r="K95" s="47"/>
      <c r="L95" s="47"/>
      <c r="M95" s="47"/>
      <c r="N95" s="48"/>
      <c r="O95" s="48"/>
      <c r="P95" s="48"/>
      <c r="Q95" s="48"/>
      <c r="R95" s="92"/>
      <c r="S95" s="92"/>
      <c r="T95" s="92"/>
      <c r="U95" s="93"/>
      <c r="V95" s="133"/>
      <c r="W95" s="133"/>
      <c r="X95" s="133"/>
      <c r="Y95" s="133"/>
      <c r="Z95" s="49"/>
      <c r="AA95" s="49"/>
      <c r="AB95" s="49"/>
      <c r="AC95" s="49"/>
    </row>
    <row r="96" spans="1:29" s="38" customFormat="1" ht="25.5" x14ac:dyDescent="0.25">
      <c r="A96" s="50">
        <v>78</v>
      </c>
      <c r="B96" s="50" t="s">
        <v>182</v>
      </c>
      <c r="C96" s="51" t="s">
        <v>194</v>
      </c>
      <c r="D96" s="43">
        <v>0</v>
      </c>
      <c r="E96" s="44" t="s">
        <v>21</v>
      </c>
      <c r="F96" s="45" t="s">
        <v>130</v>
      </c>
      <c r="G96" s="45" t="s">
        <v>130</v>
      </c>
      <c r="H96" s="45" t="s">
        <v>130</v>
      </c>
      <c r="I96" s="45" t="s">
        <v>21</v>
      </c>
      <c r="J96" s="46"/>
      <c r="K96" s="47"/>
      <c r="L96" s="47"/>
      <c r="M96" s="47"/>
      <c r="N96" s="48"/>
      <c r="O96" s="48"/>
      <c r="P96" s="48"/>
      <c r="Q96" s="48"/>
      <c r="R96" s="92"/>
      <c r="S96" s="92"/>
      <c r="T96" s="92"/>
      <c r="U96" s="93"/>
      <c r="V96" s="133"/>
      <c r="W96" s="133"/>
      <c r="X96" s="133"/>
      <c r="Y96" s="133"/>
      <c r="Z96" s="49"/>
      <c r="AA96" s="49"/>
      <c r="AB96" s="49"/>
      <c r="AC96" s="49"/>
    </row>
    <row r="97" spans="1:29" s="38" customFormat="1" ht="38.25" x14ac:dyDescent="0.25">
      <c r="A97" s="50">
        <v>79</v>
      </c>
      <c r="B97" s="50" t="s">
        <v>182</v>
      </c>
      <c r="C97" s="51" t="s">
        <v>195</v>
      </c>
      <c r="D97" s="43"/>
      <c r="E97" s="44"/>
      <c r="F97" s="45"/>
      <c r="G97" s="45"/>
      <c r="H97" s="45"/>
      <c r="I97" s="45"/>
      <c r="J97" s="46"/>
      <c r="K97" s="47"/>
      <c r="L97" s="47"/>
      <c r="M97" s="47"/>
      <c r="N97" s="48"/>
      <c r="O97" s="48"/>
      <c r="P97" s="48"/>
      <c r="Q97" s="48"/>
      <c r="R97" s="92"/>
      <c r="S97" s="92"/>
      <c r="T97" s="92"/>
      <c r="U97" s="93"/>
      <c r="V97" s="133"/>
      <c r="W97" s="133"/>
      <c r="X97" s="133"/>
      <c r="Y97" s="133"/>
      <c r="Z97" s="49"/>
      <c r="AA97" s="49"/>
      <c r="AB97" s="49"/>
      <c r="AC97" s="49"/>
    </row>
    <row r="98" spans="1:29" s="38" customFormat="1" ht="25.5" x14ac:dyDescent="0.25">
      <c r="A98" s="50">
        <v>80</v>
      </c>
      <c r="B98" s="50" t="s">
        <v>182</v>
      </c>
      <c r="C98" s="51" t="s">
        <v>196</v>
      </c>
      <c r="D98" s="55">
        <v>0</v>
      </c>
      <c r="E98" s="44" t="s">
        <v>21</v>
      </c>
      <c r="F98" s="45" t="s">
        <v>130</v>
      </c>
      <c r="G98" s="45" t="s">
        <v>130</v>
      </c>
      <c r="H98" s="45" t="s">
        <v>130</v>
      </c>
      <c r="I98" s="45" t="s">
        <v>21</v>
      </c>
      <c r="J98" s="46"/>
      <c r="K98" s="47"/>
      <c r="L98" s="47"/>
      <c r="M98" s="47"/>
      <c r="N98" s="48"/>
      <c r="O98" s="48"/>
      <c r="P98" s="48"/>
      <c r="Q98" s="48"/>
      <c r="R98" s="92"/>
      <c r="S98" s="92"/>
      <c r="T98" s="92"/>
      <c r="U98" s="93"/>
      <c r="V98" s="133"/>
      <c r="W98" s="133"/>
      <c r="X98" s="133"/>
      <c r="Y98" s="133"/>
      <c r="Z98" s="49"/>
      <c r="AA98" s="49"/>
      <c r="AB98" s="49"/>
      <c r="AC98" s="49"/>
    </row>
    <row r="99" spans="1:29" s="38" customFormat="1" ht="148.5" customHeight="1" x14ac:dyDescent="0.25">
      <c r="A99" s="50">
        <v>81</v>
      </c>
      <c r="B99" s="50" t="s">
        <v>182</v>
      </c>
      <c r="C99" s="54" t="s">
        <v>197</v>
      </c>
      <c r="D99" s="55">
        <v>6325501</v>
      </c>
      <c r="E99" s="56" t="s">
        <v>198</v>
      </c>
      <c r="F99" s="45" t="s">
        <v>198</v>
      </c>
      <c r="G99" s="45">
        <v>3655443</v>
      </c>
      <c r="H99" s="45">
        <v>3655443</v>
      </c>
      <c r="I99" s="45" t="s">
        <v>199</v>
      </c>
      <c r="J99" s="46" t="s">
        <v>198</v>
      </c>
      <c r="K99" s="47" t="s">
        <v>200</v>
      </c>
      <c r="L99" s="47" t="s">
        <v>200</v>
      </c>
      <c r="M99" s="47" t="s">
        <v>199</v>
      </c>
      <c r="N99" s="48"/>
      <c r="O99" s="52"/>
      <c r="P99" s="52"/>
      <c r="Q99" s="48"/>
      <c r="R99" s="92"/>
      <c r="S99" s="94"/>
      <c r="T99" s="94"/>
      <c r="U99" s="93"/>
      <c r="V99" s="133"/>
      <c r="W99" s="133"/>
      <c r="X99" s="133"/>
      <c r="Y99" s="133"/>
      <c r="Z99" s="49"/>
      <c r="AA99" s="49"/>
      <c r="AB99" s="49"/>
      <c r="AC99" s="49"/>
    </row>
    <row r="100" spans="1:29" s="38" customFormat="1" ht="409.5" x14ac:dyDescent="0.25">
      <c r="A100" s="50">
        <v>82</v>
      </c>
      <c r="B100" s="50" t="s">
        <v>182</v>
      </c>
      <c r="C100" s="51" t="s">
        <v>201</v>
      </c>
      <c r="D100" s="55">
        <v>0</v>
      </c>
      <c r="E100" s="44" t="s">
        <v>130</v>
      </c>
      <c r="F100" s="45" t="s">
        <v>130</v>
      </c>
      <c r="G100" s="45" t="s">
        <v>130</v>
      </c>
      <c r="H100" s="45" t="s">
        <v>130</v>
      </c>
      <c r="I100" s="45" t="s">
        <v>21</v>
      </c>
      <c r="J100" s="46"/>
      <c r="K100" s="47"/>
      <c r="L100" s="47"/>
      <c r="M100" s="47"/>
      <c r="N100" s="48"/>
      <c r="O100" s="48"/>
      <c r="P100" s="48"/>
      <c r="Q100" s="48"/>
      <c r="R100" s="92"/>
      <c r="S100" s="92"/>
      <c r="T100" s="92"/>
      <c r="U100" s="93"/>
      <c r="V100" s="133"/>
      <c r="W100" s="133"/>
      <c r="X100" s="133"/>
      <c r="Y100" s="133"/>
      <c r="Z100" s="53" t="s">
        <v>1766</v>
      </c>
      <c r="AA100" s="53">
        <v>0</v>
      </c>
      <c r="AB100" s="53">
        <v>0</v>
      </c>
      <c r="AC100" s="168" t="s">
        <v>1793</v>
      </c>
    </row>
    <row r="101" spans="1:29" s="38" customFormat="1" ht="15" x14ac:dyDescent="0.25">
      <c r="A101" s="50">
        <v>83</v>
      </c>
      <c r="B101" s="50" t="s">
        <v>182</v>
      </c>
      <c r="C101" s="51" t="s">
        <v>202</v>
      </c>
      <c r="D101" s="55"/>
      <c r="E101" s="44"/>
      <c r="F101" s="45"/>
      <c r="G101" s="45"/>
      <c r="H101" s="45"/>
      <c r="I101" s="45"/>
      <c r="J101" s="46"/>
      <c r="K101" s="47"/>
      <c r="L101" s="47"/>
      <c r="M101" s="47"/>
      <c r="N101" s="48"/>
      <c r="O101" s="48"/>
      <c r="P101" s="48"/>
      <c r="Q101" s="48"/>
      <c r="R101" s="92"/>
      <c r="S101" s="92"/>
      <c r="T101" s="92"/>
      <c r="U101" s="93"/>
      <c r="V101" s="133"/>
      <c r="W101" s="133"/>
      <c r="X101" s="133"/>
      <c r="Y101" s="133"/>
      <c r="Z101" s="49"/>
      <c r="AA101" s="49"/>
      <c r="AB101" s="49"/>
      <c r="AC101" s="49"/>
    </row>
    <row r="102" spans="1:29" s="38" customFormat="1" ht="25.5" x14ac:dyDescent="0.25">
      <c r="A102" s="50">
        <v>84</v>
      </c>
      <c r="B102" s="50" t="s">
        <v>182</v>
      </c>
      <c r="C102" s="51" t="s">
        <v>203</v>
      </c>
      <c r="D102" s="55">
        <v>0</v>
      </c>
      <c r="E102" s="56" t="s">
        <v>21</v>
      </c>
      <c r="F102" s="45" t="s">
        <v>130</v>
      </c>
      <c r="G102" s="45" t="s">
        <v>130</v>
      </c>
      <c r="H102" s="45" t="s">
        <v>130</v>
      </c>
      <c r="I102" s="45" t="s">
        <v>21</v>
      </c>
      <c r="J102" s="46"/>
      <c r="K102" s="47"/>
      <c r="L102" s="47"/>
      <c r="M102" s="47"/>
      <c r="N102" s="48"/>
      <c r="O102" s="48"/>
      <c r="P102" s="48"/>
      <c r="Q102" s="48"/>
      <c r="R102" s="92"/>
      <c r="S102" s="92"/>
      <c r="T102" s="92"/>
      <c r="U102" s="93"/>
      <c r="V102" s="133"/>
      <c r="W102" s="133"/>
      <c r="X102" s="133"/>
      <c r="Y102" s="133"/>
      <c r="Z102" s="49"/>
      <c r="AA102" s="49"/>
      <c r="AB102" s="49"/>
      <c r="AC102" s="49"/>
    </row>
    <row r="103" spans="1:29" s="38" customFormat="1" ht="25.5" x14ac:dyDescent="0.25">
      <c r="A103" s="50">
        <v>85</v>
      </c>
      <c r="B103" s="50" t="s">
        <v>182</v>
      </c>
      <c r="C103" s="51" t="s">
        <v>204</v>
      </c>
      <c r="D103" s="55">
        <v>0</v>
      </c>
      <c r="E103" s="56" t="s">
        <v>21</v>
      </c>
      <c r="F103" s="45" t="s">
        <v>130</v>
      </c>
      <c r="G103" s="45" t="s">
        <v>130</v>
      </c>
      <c r="H103" s="45" t="s">
        <v>130</v>
      </c>
      <c r="I103" s="45" t="s">
        <v>21</v>
      </c>
      <c r="J103" s="46"/>
      <c r="K103" s="47"/>
      <c r="L103" s="47"/>
      <c r="M103" s="47"/>
      <c r="N103" s="48"/>
      <c r="O103" s="48"/>
      <c r="P103" s="48"/>
      <c r="Q103" s="48"/>
      <c r="R103" s="92"/>
      <c r="S103" s="92"/>
      <c r="T103" s="92"/>
      <c r="U103" s="93"/>
      <c r="V103" s="133"/>
      <c r="W103" s="133"/>
      <c r="X103" s="133"/>
      <c r="Y103" s="133"/>
      <c r="Z103" s="49"/>
      <c r="AA103" s="49"/>
      <c r="AB103" s="49"/>
      <c r="AC103" s="49"/>
    </row>
    <row r="104" spans="1:29" s="38" customFormat="1" ht="102" x14ac:dyDescent="0.25">
      <c r="A104" s="27">
        <v>86</v>
      </c>
      <c r="B104" s="27" t="s">
        <v>182</v>
      </c>
      <c r="C104" s="42" t="s">
        <v>205</v>
      </c>
      <c r="D104" s="43">
        <v>1500000</v>
      </c>
      <c r="E104" s="44" t="s">
        <v>206</v>
      </c>
      <c r="F104" s="45" t="s">
        <v>22</v>
      </c>
      <c r="G104" s="45">
        <v>1109250</v>
      </c>
      <c r="H104" s="45">
        <v>1109250</v>
      </c>
      <c r="I104" s="45" t="s">
        <v>207</v>
      </c>
      <c r="J104" s="46"/>
      <c r="K104" s="47"/>
      <c r="L104" s="47"/>
      <c r="M104" s="47"/>
      <c r="N104" s="48"/>
      <c r="O104" s="48"/>
      <c r="P104" s="48"/>
      <c r="Q104" s="48"/>
      <c r="R104" s="92"/>
      <c r="S104" s="92"/>
      <c r="T104" s="92"/>
      <c r="U104" s="93"/>
      <c r="V104" s="133"/>
      <c r="W104" s="133"/>
      <c r="X104" s="133"/>
      <c r="Y104" s="133"/>
      <c r="Z104" s="49"/>
      <c r="AA104" s="49"/>
      <c r="AB104" s="49"/>
      <c r="AC104" s="49"/>
    </row>
    <row r="105" spans="1:29" s="38" customFormat="1" ht="165.75" x14ac:dyDescent="0.25">
      <c r="A105" s="27">
        <v>87</v>
      </c>
      <c r="B105" s="27" t="s">
        <v>182</v>
      </c>
      <c r="C105" s="42" t="s">
        <v>208</v>
      </c>
      <c r="D105" s="43">
        <v>1740000</v>
      </c>
      <c r="E105" s="44" t="s">
        <v>209</v>
      </c>
      <c r="F105" s="45" t="s">
        <v>148</v>
      </c>
      <c r="G105" s="45">
        <v>1479000</v>
      </c>
      <c r="H105" s="45">
        <v>1479000</v>
      </c>
      <c r="I105" s="45" t="s">
        <v>210</v>
      </c>
      <c r="J105" s="46"/>
      <c r="K105" s="47"/>
      <c r="L105" s="47"/>
      <c r="M105" s="47"/>
      <c r="N105" s="48"/>
      <c r="O105" s="48"/>
      <c r="P105" s="48"/>
      <c r="Q105" s="48"/>
      <c r="R105" s="92"/>
      <c r="S105" s="92"/>
      <c r="T105" s="92"/>
      <c r="U105" s="93"/>
      <c r="V105" s="133"/>
      <c r="W105" s="133"/>
      <c r="X105" s="133"/>
      <c r="Y105" s="133"/>
      <c r="Z105" s="49"/>
      <c r="AA105" s="49"/>
      <c r="AB105" s="49"/>
      <c r="AC105" s="49"/>
    </row>
    <row r="106" spans="1:29" s="38" customFormat="1" ht="15" x14ac:dyDescent="0.25">
      <c r="A106" s="27">
        <v>88</v>
      </c>
      <c r="B106" s="27" t="s">
        <v>182</v>
      </c>
      <c r="C106" s="57" t="s">
        <v>211</v>
      </c>
      <c r="D106" s="43"/>
      <c r="E106" s="44"/>
      <c r="F106" s="45"/>
      <c r="G106" s="45"/>
      <c r="H106" s="45"/>
      <c r="I106" s="45"/>
      <c r="J106" s="114"/>
      <c r="K106" s="116" t="s">
        <v>212</v>
      </c>
      <c r="L106" s="116" t="s">
        <v>212</v>
      </c>
      <c r="M106" s="116" t="s">
        <v>212</v>
      </c>
      <c r="N106" s="119"/>
      <c r="O106" s="120"/>
      <c r="P106" s="120"/>
      <c r="Q106" s="120"/>
      <c r="R106" s="102"/>
      <c r="S106" s="98"/>
      <c r="T106" s="98"/>
      <c r="U106" s="103"/>
      <c r="V106" s="135"/>
      <c r="W106" s="135"/>
      <c r="X106" s="135"/>
      <c r="Y106" s="135"/>
      <c r="Z106" s="74"/>
      <c r="AA106" s="74"/>
      <c r="AB106" s="74"/>
      <c r="AC106" s="74"/>
    </row>
    <row r="107" spans="1:29" s="38" customFormat="1" ht="15" x14ac:dyDescent="0.25">
      <c r="A107" s="27">
        <v>89</v>
      </c>
      <c r="B107" s="27" t="s">
        <v>182</v>
      </c>
      <c r="C107" s="57" t="s">
        <v>213</v>
      </c>
      <c r="D107" s="43"/>
      <c r="E107" s="44"/>
      <c r="F107" s="45"/>
      <c r="G107" s="45"/>
      <c r="H107" s="45"/>
      <c r="I107" s="45"/>
      <c r="J107" s="114"/>
      <c r="K107" s="116" t="s">
        <v>212</v>
      </c>
      <c r="L107" s="116" t="s">
        <v>212</v>
      </c>
      <c r="M107" s="116" t="s">
        <v>212</v>
      </c>
      <c r="N107" s="119"/>
      <c r="O107" s="120"/>
      <c r="P107" s="120"/>
      <c r="Q107" s="120"/>
      <c r="R107" s="102"/>
      <c r="S107" s="98"/>
      <c r="T107" s="98"/>
      <c r="U107" s="103"/>
      <c r="V107" s="135"/>
      <c r="W107" s="135"/>
      <c r="X107" s="135"/>
      <c r="Y107" s="135"/>
      <c r="Z107" s="74"/>
      <c r="AA107" s="74"/>
      <c r="AB107" s="74"/>
      <c r="AC107" s="74"/>
    </row>
    <row r="108" spans="1:29" s="38" customFormat="1" ht="131.44999999999999" customHeight="1" x14ac:dyDescent="0.25">
      <c r="A108" s="213">
        <v>90</v>
      </c>
      <c r="B108" s="213" t="s">
        <v>182</v>
      </c>
      <c r="C108" s="215" t="s">
        <v>214</v>
      </c>
      <c r="D108" s="217"/>
      <c r="E108" s="219"/>
      <c r="F108" s="221"/>
      <c r="G108" s="221"/>
      <c r="H108" s="221"/>
      <c r="I108" s="221"/>
      <c r="J108" s="114" t="s">
        <v>79</v>
      </c>
      <c r="K108" s="116">
        <v>8262.2800000000007</v>
      </c>
      <c r="L108" s="116">
        <v>8262.2800000000007</v>
      </c>
      <c r="M108" s="116" t="s">
        <v>215</v>
      </c>
      <c r="N108" s="119"/>
      <c r="O108" s="119"/>
      <c r="P108" s="119"/>
      <c r="Q108" s="119"/>
      <c r="R108" s="102"/>
      <c r="S108" s="102"/>
      <c r="T108" s="102"/>
      <c r="U108" s="104"/>
      <c r="V108" s="135"/>
      <c r="W108" s="135"/>
      <c r="X108" s="135"/>
      <c r="Y108" s="135"/>
      <c r="Z108" s="73"/>
      <c r="AA108" s="73"/>
      <c r="AB108" s="73"/>
      <c r="AC108" s="73"/>
    </row>
    <row r="109" spans="1:29" s="38" customFormat="1" ht="409.5" customHeight="1" x14ac:dyDescent="0.25">
      <c r="A109" s="214"/>
      <c r="B109" s="214"/>
      <c r="C109" s="216"/>
      <c r="D109" s="218"/>
      <c r="E109" s="220"/>
      <c r="F109" s="222"/>
      <c r="G109" s="222"/>
      <c r="H109" s="222"/>
      <c r="I109" s="222"/>
      <c r="J109" s="114" t="s">
        <v>137</v>
      </c>
      <c r="K109" s="116">
        <v>56985.880000000005</v>
      </c>
      <c r="L109" s="116">
        <v>56985.880000000005</v>
      </c>
      <c r="M109" s="116" t="s">
        <v>216</v>
      </c>
      <c r="N109" s="119"/>
      <c r="O109" s="119"/>
      <c r="P109" s="119"/>
      <c r="Q109" s="119"/>
      <c r="R109" s="102"/>
      <c r="S109" s="102"/>
      <c r="T109" s="102"/>
      <c r="U109" s="104"/>
      <c r="V109" s="135"/>
      <c r="W109" s="135"/>
      <c r="X109" s="135"/>
      <c r="Y109" s="135"/>
      <c r="Z109" s="73"/>
      <c r="AA109" s="73"/>
      <c r="AB109" s="73"/>
      <c r="AC109" s="73"/>
    </row>
    <row r="110" spans="1:29" s="38" customFormat="1" ht="57" customHeight="1" x14ac:dyDescent="0.25">
      <c r="A110" s="27">
        <v>91</v>
      </c>
      <c r="B110" s="27" t="s">
        <v>182</v>
      </c>
      <c r="C110" s="57" t="s">
        <v>217</v>
      </c>
      <c r="D110" s="43"/>
      <c r="E110" s="44"/>
      <c r="F110" s="45"/>
      <c r="G110" s="45"/>
      <c r="H110" s="45"/>
      <c r="I110" s="45"/>
      <c r="J110" s="114" t="s">
        <v>218</v>
      </c>
      <c r="K110" s="116" t="s">
        <v>219</v>
      </c>
      <c r="L110" s="116" t="s">
        <v>219</v>
      </c>
      <c r="M110" s="116" t="s">
        <v>220</v>
      </c>
      <c r="N110" s="119"/>
      <c r="O110" s="119"/>
      <c r="P110" s="119"/>
      <c r="Q110" s="120" t="s">
        <v>221</v>
      </c>
      <c r="R110" s="102"/>
      <c r="S110" s="102"/>
      <c r="T110" s="102"/>
      <c r="U110" s="104"/>
      <c r="V110" s="135"/>
      <c r="W110" s="135"/>
      <c r="X110" s="135"/>
      <c r="Y110" s="135"/>
      <c r="Z110" s="73"/>
      <c r="AA110" s="73"/>
      <c r="AB110" s="73"/>
      <c r="AC110" s="73"/>
    </row>
    <row r="111" spans="1:29" s="38" customFormat="1" ht="57" customHeight="1" x14ac:dyDescent="0.25">
      <c r="A111" s="27">
        <v>92</v>
      </c>
      <c r="B111" s="27" t="s">
        <v>222</v>
      </c>
      <c r="C111" s="57" t="s">
        <v>223</v>
      </c>
      <c r="D111" s="43">
        <v>0</v>
      </c>
      <c r="E111" s="44" t="s">
        <v>21</v>
      </c>
      <c r="F111" s="45"/>
      <c r="G111" s="45"/>
      <c r="H111" s="45"/>
      <c r="I111" s="45"/>
      <c r="J111" s="114"/>
      <c r="K111" s="116"/>
      <c r="L111" s="116"/>
      <c r="M111" s="116"/>
      <c r="N111" s="119"/>
      <c r="O111" s="119"/>
      <c r="P111" s="119"/>
      <c r="Q111" s="119"/>
      <c r="R111" s="105"/>
      <c r="S111" s="105"/>
      <c r="T111" s="105"/>
      <c r="U111" s="106"/>
      <c r="V111" s="136"/>
      <c r="W111" s="136"/>
      <c r="X111" s="136"/>
      <c r="Y111" s="136"/>
      <c r="Z111" s="75"/>
      <c r="AA111" s="75"/>
      <c r="AB111" s="75"/>
      <c r="AC111" s="75"/>
    </row>
    <row r="112" spans="1:29" s="38" customFormat="1" ht="126.95" customHeight="1" x14ac:dyDescent="0.25">
      <c r="A112" s="27">
        <v>93</v>
      </c>
      <c r="B112" s="27" t="s">
        <v>222</v>
      </c>
      <c r="C112" s="57" t="s">
        <v>224</v>
      </c>
      <c r="D112" s="43">
        <v>0</v>
      </c>
      <c r="E112" s="44" t="s">
        <v>21</v>
      </c>
      <c r="F112" s="45"/>
      <c r="G112" s="45"/>
      <c r="H112" s="45"/>
      <c r="I112" s="45"/>
      <c r="J112" s="114"/>
      <c r="K112" s="116"/>
      <c r="L112" s="116"/>
      <c r="M112" s="116"/>
      <c r="N112" s="119"/>
      <c r="O112" s="119"/>
      <c r="P112" s="119"/>
      <c r="Q112" s="119"/>
      <c r="R112" s="105"/>
      <c r="S112" s="105"/>
      <c r="T112" s="105"/>
      <c r="U112" s="106"/>
      <c r="V112" s="136"/>
      <c r="W112" s="136"/>
      <c r="X112" s="136"/>
      <c r="Y112" s="136"/>
      <c r="Z112" s="162" t="s">
        <v>22</v>
      </c>
      <c r="AA112" s="163" t="s">
        <v>1619</v>
      </c>
      <c r="AB112" s="163">
        <v>32000000</v>
      </c>
      <c r="AC112" s="163" t="s">
        <v>1620</v>
      </c>
    </row>
    <row r="113" spans="1:29" s="38" customFormat="1" ht="95.45" customHeight="1" x14ac:dyDescent="0.25">
      <c r="A113" s="27">
        <v>94</v>
      </c>
      <c r="B113" s="27" t="s">
        <v>222</v>
      </c>
      <c r="C113" s="57" t="s">
        <v>225</v>
      </c>
      <c r="D113" s="43">
        <v>0</v>
      </c>
      <c r="E113" s="44" t="s">
        <v>21</v>
      </c>
      <c r="F113" s="45"/>
      <c r="G113" s="45"/>
      <c r="H113" s="45"/>
      <c r="I113" s="45"/>
      <c r="J113" s="114"/>
      <c r="K113" s="116"/>
      <c r="L113" s="116"/>
      <c r="M113" s="116"/>
      <c r="N113" s="119"/>
      <c r="O113" s="119"/>
      <c r="P113" s="119"/>
      <c r="Q113" s="119"/>
      <c r="R113" s="105"/>
      <c r="S113" s="105"/>
      <c r="T113" s="105"/>
      <c r="U113" s="107"/>
      <c r="V113" s="137"/>
      <c r="W113" s="137"/>
      <c r="X113" s="137"/>
      <c r="Y113" s="137"/>
      <c r="Z113" s="139" t="s">
        <v>22</v>
      </c>
      <c r="AA113" s="143" t="s">
        <v>1530</v>
      </c>
      <c r="AB113" s="144">
        <v>22246193</v>
      </c>
      <c r="AC113" s="140" t="s">
        <v>1526</v>
      </c>
    </row>
    <row r="114" spans="1:29" x14ac:dyDescent="0.25">
      <c r="A114" s="2" t="s">
        <v>226</v>
      </c>
      <c r="R114" s="6"/>
      <c r="S114" s="6"/>
      <c r="T114" s="6"/>
      <c r="U114" s="6"/>
      <c r="V114" s="129"/>
      <c r="W114" s="129"/>
      <c r="X114" s="129"/>
      <c r="Y114" s="129"/>
      <c r="Z114" s="6"/>
      <c r="AA114" s="6"/>
      <c r="AB114" s="6"/>
      <c r="AC114" s="6"/>
    </row>
    <row r="115" spans="1:29" x14ac:dyDescent="0.25">
      <c r="A115" s="2"/>
      <c r="R115" s="6"/>
      <c r="S115" s="6"/>
      <c r="T115" s="6"/>
      <c r="U115" s="6"/>
      <c r="V115" s="129"/>
      <c r="W115" s="129"/>
      <c r="X115" s="129"/>
      <c r="Y115" s="129"/>
      <c r="Z115" s="6"/>
      <c r="AA115" s="6"/>
      <c r="AB115" s="6"/>
      <c r="AC115" s="6"/>
    </row>
    <row r="116" spans="1:29" x14ac:dyDescent="0.25">
      <c r="A116" s="77"/>
      <c r="I116" s="7"/>
      <c r="M116" s="7"/>
      <c r="Q116" s="7"/>
      <c r="R116" s="6"/>
      <c r="S116" s="6"/>
      <c r="T116" s="6"/>
      <c r="U116" s="6"/>
      <c r="V116" s="129"/>
      <c r="W116" s="129"/>
      <c r="X116" s="129"/>
      <c r="Y116" s="129"/>
      <c r="Z116" s="6"/>
      <c r="AA116" s="6"/>
      <c r="AB116" s="6"/>
      <c r="AC116" s="6"/>
    </row>
    <row r="117" spans="1:29" x14ac:dyDescent="0.25">
      <c r="A117" s="78"/>
      <c r="R117" s="6"/>
      <c r="S117" s="6"/>
      <c r="T117" s="6"/>
      <c r="U117" s="6"/>
      <c r="V117" s="129"/>
      <c r="W117" s="129"/>
      <c r="X117" s="129"/>
      <c r="Y117" s="129"/>
      <c r="Z117" s="6"/>
      <c r="AA117" s="6"/>
      <c r="AB117" s="6"/>
      <c r="AC117" s="6"/>
    </row>
    <row r="118" spans="1:29" s="79" customFormat="1" x14ac:dyDescent="0.25">
      <c r="A118" s="121"/>
      <c r="B118" s="122"/>
      <c r="I118" s="80"/>
      <c r="Q118" s="123"/>
      <c r="R118" s="6"/>
      <c r="S118" s="6"/>
      <c r="T118" s="6"/>
      <c r="U118" s="6"/>
      <c r="V118" s="129"/>
      <c r="W118" s="129"/>
      <c r="X118" s="129"/>
      <c r="Y118" s="129"/>
      <c r="Z118" s="6"/>
      <c r="AA118" s="6"/>
      <c r="AB118" s="6"/>
      <c r="AC118" s="6"/>
    </row>
    <row r="119" spans="1:29" s="79" customFormat="1" x14ac:dyDescent="0.25">
      <c r="A119" s="81"/>
      <c r="B119" s="122"/>
      <c r="I119" s="80"/>
      <c r="J119" s="124"/>
      <c r="K119" s="125"/>
      <c r="L119" s="126"/>
      <c r="Q119" s="123"/>
      <c r="R119" s="6"/>
      <c r="S119" s="6"/>
      <c r="T119" s="6"/>
      <c r="U119" s="6"/>
      <c r="V119" s="129"/>
      <c r="W119" s="129"/>
      <c r="X119" s="129"/>
      <c r="Y119" s="129"/>
      <c r="Z119" s="6"/>
      <c r="AA119" s="6"/>
      <c r="AB119" s="6"/>
      <c r="AC119" s="6"/>
    </row>
    <row r="120" spans="1:29" x14ac:dyDescent="0.25">
      <c r="R120" s="6"/>
      <c r="S120" s="6"/>
      <c r="T120" s="6"/>
      <c r="U120" s="6"/>
      <c r="V120" s="129"/>
      <c r="W120" s="129"/>
      <c r="X120" s="129"/>
      <c r="Y120" s="129"/>
      <c r="Z120" s="6"/>
      <c r="AA120" s="6"/>
      <c r="AB120" s="6"/>
      <c r="AC120" s="6"/>
    </row>
    <row r="121" spans="1:29" x14ac:dyDescent="0.25">
      <c r="A121" s="2"/>
      <c r="R121" s="6"/>
      <c r="S121" s="6"/>
      <c r="T121" s="6"/>
      <c r="U121" s="6"/>
      <c r="V121" s="129"/>
      <c r="W121" s="129"/>
      <c r="X121" s="129"/>
      <c r="Y121" s="129"/>
      <c r="Z121" s="6"/>
      <c r="AA121" s="6"/>
      <c r="AB121" s="6"/>
      <c r="AC121" s="6"/>
    </row>
    <row r="122" spans="1:29" x14ac:dyDescent="0.25">
      <c r="A122" s="82"/>
      <c r="R122" s="6"/>
      <c r="S122" s="6"/>
      <c r="T122" s="6"/>
      <c r="U122" s="6"/>
      <c r="V122" s="129"/>
      <c r="W122" s="129"/>
      <c r="X122" s="129"/>
      <c r="Y122" s="129"/>
      <c r="Z122" s="6"/>
      <c r="AA122" s="6"/>
      <c r="AB122" s="6"/>
      <c r="AC122" s="6"/>
    </row>
  </sheetData>
  <autoFilter ref="A4:I114" xr:uid="{00000000-0009-0000-0000-000004000000}"/>
  <mergeCells count="184">
    <mergeCell ref="AB59:AB61"/>
    <mergeCell ref="AC59:AC61"/>
    <mergeCell ref="G108:G109"/>
    <mergeCell ref="H108:H109"/>
    <mergeCell ref="I108:I109"/>
    <mergeCell ref="X76:X77"/>
    <mergeCell ref="Y76:Y77"/>
    <mergeCell ref="Q76:Q77"/>
    <mergeCell ref="T76:T77"/>
    <mergeCell ref="U76:U77"/>
    <mergeCell ref="Y71:Y73"/>
    <mergeCell ref="AB71:AB73"/>
    <mergeCell ref="AC71:AC73"/>
    <mergeCell ref="O71:O73"/>
    <mergeCell ref="P71:P73"/>
    <mergeCell ref="R71:R73"/>
    <mergeCell ref="S71:S73"/>
    <mergeCell ref="T71:T73"/>
    <mergeCell ref="X71:X73"/>
    <mergeCell ref="H71:H73"/>
    <mergeCell ref="I71:I73"/>
    <mergeCell ref="J71:J73"/>
    <mergeCell ref="K71:K73"/>
    <mergeCell ref="L71:L73"/>
    <mergeCell ref="A108:A109"/>
    <mergeCell ref="B108:B109"/>
    <mergeCell ref="C108:C109"/>
    <mergeCell ref="D108:D109"/>
    <mergeCell ref="E108:E109"/>
    <mergeCell ref="F108:F109"/>
    <mergeCell ref="L76:L77"/>
    <mergeCell ref="M76:M77"/>
    <mergeCell ref="P76:P77"/>
    <mergeCell ref="A76:A77"/>
    <mergeCell ref="B76:B77"/>
    <mergeCell ref="C76:C77"/>
    <mergeCell ref="D76:D77"/>
    <mergeCell ref="E76:E77"/>
    <mergeCell ref="H76:H77"/>
    <mergeCell ref="I76:I77"/>
    <mergeCell ref="N71:N73"/>
    <mergeCell ref="M69:M70"/>
    <mergeCell ref="P69:P70"/>
    <mergeCell ref="Q69:Q70"/>
    <mergeCell ref="T69:T70"/>
    <mergeCell ref="U69:U70"/>
    <mergeCell ref="A71:A73"/>
    <mergeCell ref="B71:B73"/>
    <mergeCell ref="C71:C73"/>
    <mergeCell ref="D71:D73"/>
    <mergeCell ref="E71:E73"/>
    <mergeCell ref="A69:A70"/>
    <mergeCell ref="B69:B70"/>
    <mergeCell ref="C69:C70"/>
    <mergeCell ref="D69:D70"/>
    <mergeCell ref="E69:E70"/>
    <mergeCell ref="H69:H70"/>
    <mergeCell ref="I69:I70"/>
    <mergeCell ref="L69:L70"/>
    <mergeCell ref="H59:H61"/>
    <mergeCell ref="I59:I61"/>
    <mergeCell ref="L59:L61"/>
    <mergeCell ref="M57:M58"/>
    <mergeCell ref="P57:P58"/>
    <mergeCell ref="Q57:Q58"/>
    <mergeCell ref="T57:T58"/>
    <mergeCell ref="U57:U58"/>
    <mergeCell ref="A59:A61"/>
    <mergeCell ref="B59:B61"/>
    <mergeCell ref="C59:C61"/>
    <mergeCell ref="D59:D61"/>
    <mergeCell ref="E59:E61"/>
    <mergeCell ref="T59:T61"/>
    <mergeCell ref="U59:U61"/>
    <mergeCell ref="M59:M61"/>
    <mergeCell ref="P59:P61"/>
    <mergeCell ref="Q59:Q61"/>
    <mergeCell ref="A57:A58"/>
    <mergeCell ref="B57:B58"/>
    <mergeCell ref="C57:C58"/>
    <mergeCell ref="D57:D58"/>
    <mergeCell ref="E57:E58"/>
    <mergeCell ref="H57:H58"/>
    <mergeCell ref="I57:I58"/>
    <mergeCell ref="L57:L58"/>
    <mergeCell ref="H50:H51"/>
    <mergeCell ref="I50:I51"/>
    <mergeCell ref="L50:L51"/>
    <mergeCell ref="M42:M43"/>
    <mergeCell ref="P42:P43"/>
    <mergeCell ref="Q42:Q43"/>
    <mergeCell ref="T42:T43"/>
    <mergeCell ref="U42:U43"/>
    <mergeCell ref="A50:A51"/>
    <mergeCell ref="B50:B51"/>
    <mergeCell ref="C50:C51"/>
    <mergeCell ref="D50:D51"/>
    <mergeCell ref="E50:E51"/>
    <mergeCell ref="T50:T51"/>
    <mergeCell ref="U50:U51"/>
    <mergeCell ref="M50:M51"/>
    <mergeCell ref="P50:P51"/>
    <mergeCell ref="Q50:Q51"/>
    <mergeCell ref="A42:A43"/>
    <mergeCell ref="B42:B43"/>
    <mergeCell ref="C42:C43"/>
    <mergeCell ref="D42:D43"/>
    <mergeCell ref="E42:E43"/>
    <mergeCell ref="H42:H43"/>
    <mergeCell ref="I42:I43"/>
    <mergeCell ref="L42:L43"/>
    <mergeCell ref="H38:H39"/>
    <mergeCell ref="I38:I39"/>
    <mergeCell ref="L38:L39"/>
    <mergeCell ref="X20:X21"/>
    <mergeCell ref="Y20:Y21"/>
    <mergeCell ref="AB20:AB21"/>
    <mergeCell ref="AC20:AC21"/>
    <mergeCell ref="A38:A39"/>
    <mergeCell ref="B38:B39"/>
    <mergeCell ref="C38:C39"/>
    <mergeCell ref="D38:D39"/>
    <mergeCell ref="E38:E39"/>
    <mergeCell ref="I20:I21"/>
    <mergeCell ref="L20:L21"/>
    <mergeCell ref="M20:M21"/>
    <mergeCell ref="P20:P21"/>
    <mergeCell ref="Q20:Q21"/>
    <mergeCell ref="T20:T21"/>
    <mergeCell ref="T38:T39"/>
    <mergeCell ref="U38:U39"/>
    <mergeCell ref="M38:M39"/>
    <mergeCell ref="P38:P39"/>
    <mergeCell ref="Q38:Q39"/>
    <mergeCell ref="A20:A21"/>
    <mergeCell ref="U18:U19"/>
    <mergeCell ref="B20:B21"/>
    <mergeCell ref="C20:C21"/>
    <mergeCell ref="D20:D21"/>
    <mergeCell ref="E20:E21"/>
    <mergeCell ref="H20:H21"/>
    <mergeCell ref="U20:U21"/>
    <mergeCell ref="A18:A19"/>
    <mergeCell ref="B18:B19"/>
    <mergeCell ref="C18:C19"/>
    <mergeCell ref="D18:D19"/>
    <mergeCell ref="E18:E19"/>
    <mergeCell ref="H18:H19"/>
    <mergeCell ref="I18:I19"/>
    <mergeCell ref="L18:L19"/>
    <mergeCell ref="M18:M19"/>
    <mergeCell ref="I16:I17"/>
    <mergeCell ref="L16:L17"/>
    <mergeCell ref="M16:M17"/>
    <mergeCell ref="P16:P17"/>
    <mergeCell ref="Q16:Q17"/>
    <mergeCell ref="T16:T17"/>
    <mergeCell ref="P18:P19"/>
    <mergeCell ref="Q18:Q19"/>
    <mergeCell ref="T18:T19"/>
    <mergeCell ref="AB42:AB43"/>
    <mergeCell ref="AB76:AB77"/>
    <mergeCell ref="AC76:AC77"/>
    <mergeCell ref="L1:M1"/>
    <mergeCell ref="O1:Q1"/>
    <mergeCell ref="S1:U1"/>
    <mergeCell ref="A2:I2"/>
    <mergeCell ref="A3:A4"/>
    <mergeCell ref="B3:B4"/>
    <mergeCell ref="C3:C4"/>
    <mergeCell ref="D3:E3"/>
    <mergeCell ref="F3:I3"/>
    <mergeCell ref="J3:M3"/>
    <mergeCell ref="N3:Q3"/>
    <mergeCell ref="R3:U3"/>
    <mergeCell ref="V3:Y3"/>
    <mergeCell ref="Z3:AC3"/>
    <mergeCell ref="A16:A17"/>
    <mergeCell ref="B16:B17"/>
    <mergeCell ref="C16:C17"/>
    <mergeCell ref="D16:D17"/>
    <mergeCell ref="E16:E17"/>
    <mergeCell ref="H16:H17"/>
    <mergeCell ref="U16:U17"/>
  </mergeCells>
  <dataValidations count="4">
    <dataValidation type="decimal" allowBlank="1" showInputMessage="1" showErrorMessage="1" sqref="H28:H34 P34 L34 T34" xr:uid="{A0B0FBB4-94FF-4621-99E3-9FEA8A818529}">
      <formula1>0</formula1>
      <formula2>100000000</formula2>
    </dataValidation>
    <dataValidation type="decimal" allowBlank="1" showInputMessage="1" showErrorMessage="1" sqref="H114:H1048576 H94 H84 H8 H48:H49 P94 P8 P48:P49 L94 L8 L48:L49 T94 T8 T48:T49" xr:uid="{F663B623-29FA-436A-BB3E-010D779B47A9}">
      <formula1>0</formula1>
      <formula2>100000</formula2>
    </dataValidation>
    <dataValidation allowBlank="1" showErrorMessage="1" sqref="H87:H88 P87:P88 L87:L88 T87:T88" xr:uid="{480F3AE7-1F23-4F7B-909C-1755974816A2}"/>
    <dataValidation type="list" allowBlank="1" showInputMessage="1" showErrorMessage="1" sqref="C63 C42 C35:C38 C22 C48:C49 C84:C86 C89:C90 C94:C104 C31:C32 C28:C29 C15:C16 C20 C66:C69 C71" xr:uid="{3BE8EBFA-0B59-49EE-A7FE-6B01EB452FDE}">
      <formula1>#REF!</formula1>
    </dataValidation>
  </dataValidations>
  <printOptions horizontalCentered="1"/>
  <pageMargins left="0.25" right="0.25" top="0.75" bottom="0.75" header="0.3" footer="0.3"/>
  <pageSetup paperSize="9" scale="17" fitToHeight="0" orientation="landscape" r:id="rId1"/>
  <headerFooter>
    <oddFooter>Page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BCB4-798C-4712-8C65-F39D6CD32124}">
  <dimension ref="A1:O99"/>
  <sheetViews>
    <sheetView topLeftCell="C3" zoomScale="71" zoomScaleNormal="71" workbookViewId="0">
      <selection activeCell="P11" sqref="P11"/>
    </sheetView>
  </sheetViews>
  <sheetFormatPr defaultColWidth="8.85546875" defaultRowHeight="15" x14ac:dyDescent="0.25"/>
  <cols>
    <col min="1" max="1" width="13" style="145" customWidth="1"/>
    <col min="2" max="2" width="50.85546875" style="145" customWidth="1"/>
    <col min="3" max="3" width="32.42578125" style="145" customWidth="1"/>
    <col min="4" max="4" width="22.85546875" style="145" customWidth="1"/>
    <col min="5" max="5" width="18.140625" style="145" customWidth="1"/>
    <col min="6" max="6" width="18.140625" style="145" hidden="1" customWidth="1"/>
    <col min="7" max="7" width="23.42578125" style="145" customWidth="1"/>
    <col min="8" max="8" width="25.42578125" style="145" customWidth="1"/>
    <col min="9" max="13" width="27.140625" style="145" customWidth="1"/>
    <col min="14" max="14" width="31.140625" style="145" customWidth="1"/>
    <col min="15" max="15" width="29.28515625" style="145" customWidth="1"/>
    <col min="16" max="16" width="35" style="145" customWidth="1"/>
    <col min="17" max="16384" width="8.85546875" style="145"/>
  </cols>
  <sheetData>
    <row r="1" spans="1:15" ht="12.6" hidden="1" customHeight="1" x14ac:dyDescent="0.25">
      <c r="I1" s="243"/>
      <c r="J1" s="244"/>
      <c r="K1" s="244"/>
      <c r="L1" s="244"/>
      <c r="M1" s="244"/>
      <c r="N1" s="244"/>
      <c r="O1" s="244"/>
    </row>
    <row r="2" spans="1:15" hidden="1" x14ac:dyDescent="0.25"/>
    <row r="3" spans="1:15" ht="20.25" x14ac:dyDescent="0.3">
      <c r="A3" s="245" t="s">
        <v>917</v>
      </c>
      <c r="B3" s="245"/>
      <c r="C3" s="245"/>
      <c r="D3" s="245"/>
      <c r="E3" s="245"/>
      <c r="F3" s="245"/>
      <c r="G3" s="245"/>
      <c r="H3" s="245"/>
      <c r="I3" s="245"/>
      <c r="J3" s="245"/>
      <c r="K3" s="245"/>
      <c r="L3" s="245"/>
      <c r="M3" s="245"/>
      <c r="N3" s="245"/>
      <c r="O3" s="245"/>
    </row>
    <row r="5" spans="1:15" ht="18.75" x14ac:dyDescent="0.25">
      <c r="A5" s="246" t="s">
        <v>918</v>
      </c>
      <c r="B5" s="246" t="s">
        <v>241</v>
      </c>
      <c r="C5" s="246" t="s">
        <v>919</v>
      </c>
      <c r="D5" s="246" t="s">
        <v>920</v>
      </c>
      <c r="E5" s="246" t="s">
        <v>921</v>
      </c>
      <c r="F5" s="146"/>
      <c r="G5" s="247" t="s">
        <v>922</v>
      </c>
      <c r="H5" s="247"/>
      <c r="I5" s="247"/>
      <c r="J5" s="247"/>
      <c r="K5" s="247"/>
      <c r="L5" s="247"/>
      <c r="M5" s="247"/>
      <c r="N5" s="247"/>
      <c r="O5" s="247"/>
    </row>
    <row r="6" spans="1:15" ht="47.25" x14ac:dyDescent="0.25">
      <c r="A6" s="246"/>
      <c r="B6" s="246"/>
      <c r="C6" s="246"/>
      <c r="D6" s="246"/>
      <c r="E6" s="246"/>
      <c r="F6" s="146" t="s">
        <v>923</v>
      </c>
      <c r="G6" s="146" t="s">
        <v>924</v>
      </c>
      <c r="H6" s="146" t="s">
        <v>925</v>
      </c>
      <c r="I6" s="146" t="s">
        <v>926</v>
      </c>
      <c r="J6" s="146" t="s">
        <v>927</v>
      </c>
      <c r="K6" s="146" t="s">
        <v>928</v>
      </c>
      <c r="L6" s="146" t="s">
        <v>929</v>
      </c>
      <c r="M6" s="146" t="s">
        <v>930</v>
      </c>
      <c r="N6" s="146" t="s">
        <v>1533</v>
      </c>
      <c r="O6" s="146" t="s">
        <v>931</v>
      </c>
    </row>
    <row r="7" spans="1:15" x14ac:dyDescent="0.25">
      <c r="A7" s="147">
        <v>1</v>
      </c>
      <c r="B7" s="147">
        <v>2</v>
      </c>
      <c r="C7" s="147">
        <v>3</v>
      </c>
      <c r="D7" s="147">
        <v>4</v>
      </c>
      <c r="E7" s="147">
        <v>5</v>
      </c>
      <c r="F7" s="147"/>
      <c r="G7" s="147">
        <v>6</v>
      </c>
      <c r="H7" s="147">
        <v>7</v>
      </c>
      <c r="I7" s="147">
        <v>8</v>
      </c>
      <c r="J7" s="147">
        <v>9</v>
      </c>
      <c r="K7" s="147"/>
      <c r="L7" s="147"/>
      <c r="M7" s="147"/>
      <c r="N7" s="147"/>
      <c r="O7" s="147">
        <v>10</v>
      </c>
    </row>
    <row r="8" spans="1:15" ht="15.75" x14ac:dyDescent="0.25">
      <c r="A8" s="148" t="s">
        <v>932</v>
      </c>
      <c r="B8" s="148" t="s">
        <v>933</v>
      </c>
      <c r="C8" s="148" t="s">
        <v>21</v>
      </c>
      <c r="D8" s="148" t="s">
        <v>21</v>
      </c>
      <c r="E8" s="148" t="s">
        <v>295</v>
      </c>
      <c r="F8" s="148" t="s">
        <v>934</v>
      </c>
      <c r="G8" s="149">
        <v>0</v>
      </c>
      <c r="H8" s="149">
        <v>0</v>
      </c>
      <c r="I8" s="149">
        <v>0</v>
      </c>
      <c r="J8" s="149">
        <v>0</v>
      </c>
      <c r="K8" s="149">
        <v>192.56</v>
      </c>
      <c r="L8" s="149">
        <v>0</v>
      </c>
      <c r="M8" s="150">
        <v>10565.63</v>
      </c>
      <c r="N8" s="150">
        <v>84552.492859999998</v>
      </c>
      <c r="O8" s="151">
        <v>95310.682860000001</v>
      </c>
    </row>
    <row r="9" spans="1:15" ht="31.5" x14ac:dyDescent="0.25">
      <c r="A9" s="248" t="s">
        <v>935</v>
      </c>
      <c r="B9" s="248" t="s">
        <v>936</v>
      </c>
      <c r="C9" s="148" t="s">
        <v>937</v>
      </c>
      <c r="D9" s="148" t="s">
        <v>21</v>
      </c>
      <c r="E9" s="148" t="s">
        <v>797</v>
      </c>
      <c r="F9" s="148" t="s">
        <v>938</v>
      </c>
      <c r="G9" s="149">
        <v>0</v>
      </c>
      <c r="H9" s="149">
        <v>0</v>
      </c>
      <c r="I9" s="149">
        <v>0</v>
      </c>
      <c r="J9" s="149">
        <v>0</v>
      </c>
      <c r="K9" s="149">
        <v>4.1100000000000003</v>
      </c>
      <c r="L9" s="149">
        <v>0</v>
      </c>
      <c r="M9" s="150">
        <v>41.1</v>
      </c>
      <c r="N9" s="150">
        <v>11.439999999999998</v>
      </c>
      <c r="O9" s="152">
        <v>56.65</v>
      </c>
    </row>
    <row r="10" spans="1:15" ht="15.75" x14ac:dyDescent="0.25">
      <c r="A10" s="248"/>
      <c r="B10" s="248"/>
      <c r="C10" s="148" t="s">
        <v>939</v>
      </c>
      <c r="D10" s="148" t="s">
        <v>21</v>
      </c>
      <c r="E10" s="148" t="s">
        <v>797</v>
      </c>
      <c r="F10" s="148" t="s">
        <v>940</v>
      </c>
      <c r="G10" s="149">
        <v>0</v>
      </c>
      <c r="H10" s="149">
        <v>0</v>
      </c>
      <c r="I10" s="149">
        <v>0</v>
      </c>
      <c r="J10" s="149">
        <v>0</v>
      </c>
      <c r="K10" s="149">
        <v>0</v>
      </c>
      <c r="L10" s="149">
        <v>0</v>
      </c>
      <c r="M10" s="150">
        <v>0</v>
      </c>
      <c r="N10" s="150">
        <v>0</v>
      </c>
      <c r="O10" s="152">
        <v>0</v>
      </c>
    </row>
    <row r="11" spans="1:15" ht="31.5" x14ac:dyDescent="0.25">
      <c r="A11" s="248" t="s">
        <v>941</v>
      </c>
      <c r="B11" s="248" t="s">
        <v>942</v>
      </c>
      <c r="C11" s="148" t="s">
        <v>943</v>
      </c>
      <c r="D11" s="148" t="s">
        <v>21</v>
      </c>
      <c r="E11" s="148" t="s">
        <v>944</v>
      </c>
      <c r="F11" s="148"/>
      <c r="G11" s="149">
        <v>0</v>
      </c>
      <c r="H11" s="149">
        <v>0</v>
      </c>
      <c r="I11" s="149">
        <v>0</v>
      </c>
      <c r="J11" s="149">
        <v>0</v>
      </c>
      <c r="K11" s="149">
        <v>0</v>
      </c>
      <c r="L11" s="149">
        <v>0</v>
      </c>
      <c r="M11" s="150">
        <v>0</v>
      </c>
      <c r="N11" s="150">
        <v>0</v>
      </c>
      <c r="O11" s="152">
        <v>0</v>
      </c>
    </row>
    <row r="12" spans="1:15" ht="31.5" x14ac:dyDescent="0.25">
      <c r="A12" s="248"/>
      <c r="B12" s="248"/>
      <c r="C12" s="148" t="s">
        <v>945</v>
      </c>
      <c r="D12" s="148" t="s">
        <v>21</v>
      </c>
      <c r="E12" s="148" t="s">
        <v>944</v>
      </c>
      <c r="F12" s="148"/>
      <c r="G12" s="149">
        <v>0</v>
      </c>
      <c r="H12" s="149">
        <v>0</v>
      </c>
      <c r="I12" s="149">
        <v>0</v>
      </c>
      <c r="J12" s="149">
        <v>0</v>
      </c>
      <c r="K12" s="149">
        <v>0</v>
      </c>
      <c r="L12" s="149">
        <v>0</v>
      </c>
      <c r="M12" s="150">
        <v>0</v>
      </c>
      <c r="N12" s="150">
        <v>0</v>
      </c>
      <c r="O12" s="152">
        <v>0</v>
      </c>
    </row>
    <row r="13" spans="1:15" ht="31.5" x14ac:dyDescent="0.25">
      <c r="A13" s="248"/>
      <c r="B13" s="248"/>
      <c r="C13" s="148" t="s">
        <v>946</v>
      </c>
      <c r="D13" s="148" t="s">
        <v>21</v>
      </c>
      <c r="E13" s="148" t="s">
        <v>944</v>
      </c>
      <c r="F13" s="148"/>
      <c r="G13" s="149">
        <v>0</v>
      </c>
      <c r="H13" s="149">
        <v>0</v>
      </c>
      <c r="I13" s="149">
        <v>0</v>
      </c>
      <c r="J13" s="149">
        <v>0</v>
      </c>
      <c r="K13" s="149">
        <v>0</v>
      </c>
      <c r="L13" s="149">
        <v>0</v>
      </c>
      <c r="M13" s="150">
        <v>0</v>
      </c>
      <c r="N13" s="150">
        <v>0</v>
      </c>
      <c r="O13" s="152">
        <v>0</v>
      </c>
    </row>
    <row r="14" spans="1:15" ht="47.25" x14ac:dyDescent="0.25">
      <c r="A14" s="148" t="s">
        <v>947</v>
      </c>
      <c r="B14" s="148" t="s">
        <v>948</v>
      </c>
      <c r="C14" s="148" t="s">
        <v>21</v>
      </c>
      <c r="D14" s="148" t="s">
        <v>21</v>
      </c>
      <c r="E14" s="148" t="s">
        <v>949</v>
      </c>
      <c r="F14" s="148" t="s">
        <v>1531</v>
      </c>
      <c r="G14" s="149">
        <v>0</v>
      </c>
      <c r="H14" s="149">
        <v>0</v>
      </c>
      <c r="I14" s="149">
        <v>0</v>
      </c>
      <c r="J14" s="149">
        <v>0</v>
      </c>
      <c r="K14" s="149">
        <v>0</v>
      </c>
      <c r="L14" s="149">
        <v>0</v>
      </c>
      <c r="M14" s="150">
        <v>0</v>
      </c>
      <c r="N14" s="150">
        <v>0</v>
      </c>
      <c r="O14" s="152">
        <v>0</v>
      </c>
    </row>
    <row r="15" spans="1:15" ht="31.5" x14ac:dyDescent="0.25">
      <c r="A15" s="148" t="s">
        <v>950</v>
      </c>
      <c r="B15" s="148" t="s">
        <v>951</v>
      </c>
      <c r="C15" s="148" t="s">
        <v>21</v>
      </c>
      <c r="D15" s="148" t="s">
        <v>21</v>
      </c>
      <c r="E15" s="148" t="s">
        <v>952</v>
      </c>
      <c r="F15" s="148"/>
      <c r="G15" s="149">
        <v>0</v>
      </c>
      <c r="H15" s="149">
        <v>0</v>
      </c>
      <c r="I15" s="149">
        <v>0</v>
      </c>
      <c r="J15" s="149">
        <v>0</v>
      </c>
      <c r="K15" s="149">
        <v>0</v>
      </c>
      <c r="L15" s="149">
        <v>0</v>
      </c>
      <c r="M15" s="150">
        <v>0</v>
      </c>
      <c r="N15" s="150">
        <v>0</v>
      </c>
      <c r="O15" s="152">
        <v>0</v>
      </c>
    </row>
    <row r="16" spans="1:15" ht="31.5" x14ac:dyDescent="0.25">
      <c r="A16" s="248" t="s">
        <v>953</v>
      </c>
      <c r="B16" s="248" t="s">
        <v>954</v>
      </c>
      <c r="C16" s="248" t="s">
        <v>955</v>
      </c>
      <c r="D16" s="148" t="s">
        <v>956</v>
      </c>
      <c r="E16" s="148" t="s">
        <v>957</v>
      </c>
      <c r="F16" s="148" t="s">
        <v>958</v>
      </c>
      <c r="G16" s="149">
        <v>0</v>
      </c>
      <c r="H16" s="149">
        <v>0</v>
      </c>
      <c r="I16" s="149">
        <v>0</v>
      </c>
      <c r="J16" s="149">
        <v>0</v>
      </c>
      <c r="K16" s="149">
        <v>24</v>
      </c>
      <c r="L16" s="149">
        <v>0</v>
      </c>
      <c r="M16" s="150">
        <v>43</v>
      </c>
      <c r="N16" s="150">
        <v>437</v>
      </c>
      <c r="O16" s="152">
        <v>504</v>
      </c>
    </row>
    <row r="17" spans="1:15" ht="15.75" x14ac:dyDescent="0.25">
      <c r="A17" s="248"/>
      <c r="B17" s="248"/>
      <c r="C17" s="248"/>
      <c r="D17" s="148" t="s">
        <v>959</v>
      </c>
      <c r="E17" s="148" t="s">
        <v>957</v>
      </c>
      <c r="F17" s="148" t="s">
        <v>960</v>
      </c>
      <c r="G17" s="149">
        <v>0</v>
      </c>
      <c r="H17" s="149">
        <v>0</v>
      </c>
      <c r="I17" s="149">
        <v>0</v>
      </c>
      <c r="J17" s="149">
        <v>0</v>
      </c>
      <c r="K17" s="149">
        <v>5</v>
      </c>
      <c r="L17" s="149">
        <v>0</v>
      </c>
      <c r="M17" s="150">
        <v>3</v>
      </c>
      <c r="N17" s="150">
        <v>58</v>
      </c>
      <c r="O17" s="152">
        <v>66</v>
      </c>
    </row>
    <row r="18" spans="1:15" ht="15.75" x14ac:dyDescent="0.25">
      <c r="A18" s="248"/>
      <c r="B18" s="248"/>
      <c r="C18" s="248"/>
      <c r="D18" s="148" t="s">
        <v>961</v>
      </c>
      <c r="E18" s="148" t="s">
        <v>957</v>
      </c>
      <c r="F18" s="148" t="s">
        <v>962</v>
      </c>
      <c r="G18" s="149">
        <v>0</v>
      </c>
      <c r="H18" s="149">
        <v>0</v>
      </c>
      <c r="I18" s="149">
        <v>0</v>
      </c>
      <c r="J18" s="149">
        <v>0</v>
      </c>
      <c r="K18" s="149">
        <v>9</v>
      </c>
      <c r="L18" s="149">
        <v>0</v>
      </c>
      <c r="M18" s="150">
        <v>9</v>
      </c>
      <c r="N18" s="150">
        <v>59</v>
      </c>
      <c r="O18" s="152">
        <v>77</v>
      </c>
    </row>
    <row r="19" spans="1:15" ht="31.5" x14ac:dyDescent="0.25">
      <c r="A19" s="248"/>
      <c r="B19" s="248"/>
      <c r="C19" s="248" t="s">
        <v>963</v>
      </c>
      <c r="D19" s="148" t="s">
        <v>956</v>
      </c>
      <c r="E19" s="148" t="s">
        <v>957</v>
      </c>
      <c r="F19" s="148" t="s">
        <v>964</v>
      </c>
      <c r="G19" s="149">
        <v>0</v>
      </c>
      <c r="H19" s="149">
        <v>0</v>
      </c>
      <c r="I19" s="149">
        <v>0</v>
      </c>
      <c r="J19" s="149">
        <v>0</v>
      </c>
      <c r="K19" s="149">
        <v>11</v>
      </c>
      <c r="L19" s="149">
        <v>83</v>
      </c>
      <c r="M19" s="150">
        <v>16</v>
      </c>
      <c r="N19" s="150">
        <v>2243</v>
      </c>
      <c r="O19" s="152">
        <v>2353</v>
      </c>
    </row>
    <row r="20" spans="1:15" ht="15.75" x14ac:dyDescent="0.25">
      <c r="A20" s="248"/>
      <c r="B20" s="248"/>
      <c r="C20" s="248"/>
      <c r="D20" s="148" t="s">
        <v>959</v>
      </c>
      <c r="E20" s="148" t="s">
        <v>957</v>
      </c>
      <c r="F20" s="148" t="s">
        <v>965</v>
      </c>
      <c r="G20" s="149">
        <v>0</v>
      </c>
      <c r="H20" s="149">
        <v>0</v>
      </c>
      <c r="I20" s="149">
        <v>0</v>
      </c>
      <c r="J20" s="149">
        <v>0</v>
      </c>
      <c r="K20" s="149">
        <v>0</v>
      </c>
      <c r="L20" s="149">
        <v>31</v>
      </c>
      <c r="M20" s="150">
        <v>13</v>
      </c>
      <c r="N20" s="150">
        <v>299</v>
      </c>
      <c r="O20" s="152">
        <v>343</v>
      </c>
    </row>
    <row r="21" spans="1:15" ht="15.75" x14ac:dyDescent="0.25">
      <c r="A21" s="248"/>
      <c r="B21" s="248"/>
      <c r="C21" s="248"/>
      <c r="D21" s="148" t="s">
        <v>961</v>
      </c>
      <c r="E21" s="148" t="s">
        <v>957</v>
      </c>
      <c r="F21" s="148" t="s">
        <v>966</v>
      </c>
      <c r="G21" s="149">
        <v>0</v>
      </c>
      <c r="H21" s="149">
        <v>0</v>
      </c>
      <c r="I21" s="149">
        <v>0</v>
      </c>
      <c r="J21" s="149">
        <v>0</v>
      </c>
      <c r="K21" s="149">
        <v>10</v>
      </c>
      <c r="L21" s="149">
        <v>15</v>
      </c>
      <c r="M21" s="150">
        <v>12</v>
      </c>
      <c r="N21" s="150">
        <v>90</v>
      </c>
      <c r="O21" s="152">
        <v>127</v>
      </c>
    </row>
    <row r="22" spans="1:15" ht="31.5" x14ac:dyDescent="0.25">
      <c r="A22" s="148" t="s">
        <v>967</v>
      </c>
      <c r="B22" s="148" t="s">
        <v>968</v>
      </c>
      <c r="C22" s="148" t="s">
        <v>21</v>
      </c>
      <c r="D22" s="148" t="s">
        <v>21</v>
      </c>
      <c r="E22" s="148" t="s">
        <v>969</v>
      </c>
      <c r="F22" s="148" t="s">
        <v>970</v>
      </c>
      <c r="G22" s="149">
        <v>0</v>
      </c>
      <c r="H22" s="149">
        <v>0</v>
      </c>
      <c r="I22" s="149">
        <v>0</v>
      </c>
      <c r="J22" s="149">
        <v>858</v>
      </c>
      <c r="K22" s="149">
        <v>1400</v>
      </c>
      <c r="L22" s="149">
        <v>1600</v>
      </c>
      <c r="M22" s="150">
        <v>4770</v>
      </c>
      <c r="N22" s="150">
        <v>136987</v>
      </c>
      <c r="O22" s="152">
        <v>145615</v>
      </c>
    </row>
    <row r="23" spans="1:15" ht="31.5" x14ac:dyDescent="0.25">
      <c r="A23" s="248" t="s">
        <v>971</v>
      </c>
      <c r="B23" s="248" t="s">
        <v>972</v>
      </c>
      <c r="C23" s="148" t="s">
        <v>973</v>
      </c>
      <c r="D23" s="148" t="s">
        <v>21</v>
      </c>
      <c r="E23" s="148" t="s">
        <v>974</v>
      </c>
      <c r="F23" s="153" t="s">
        <v>975</v>
      </c>
      <c r="G23" s="149">
        <v>0</v>
      </c>
      <c r="H23" s="149">
        <v>0</v>
      </c>
      <c r="I23" s="149">
        <v>0</v>
      </c>
      <c r="J23" s="149">
        <v>0</v>
      </c>
      <c r="K23" s="149">
        <v>0</v>
      </c>
      <c r="L23" s="149">
        <v>0</v>
      </c>
      <c r="M23" s="150">
        <v>32.258099999999999</v>
      </c>
      <c r="N23" s="150">
        <v>46.141900000000007</v>
      </c>
      <c r="O23" s="152">
        <v>78.400000000000006</v>
      </c>
    </row>
    <row r="24" spans="1:15" ht="31.5" x14ac:dyDescent="0.25">
      <c r="A24" s="248"/>
      <c r="B24" s="248"/>
      <c r="C24" s="148" t="s">
        <v>976</v>
      </c>
      <c r="D24" s="148" t="s">
        <v>21</v>
      </c>
      <c r="E24" s="148" t="s">
        <v>974</v>
      </c>
      <c r="F24" s="153" t="s">
        <v>977</v>
      </c>
      <c r="G24" s="149">
        <v>0</v>
      </c>
      <c r="H24" s="149">
        <v>0</v>
      </c>
      <c r="I24" s="149">
        <v>0</v>
      </c>
      <c r="J24" s="149">
        <v>0</v>
      </c>
      <c r="K24" s="149">
        <v>0</v>
      </c>
      <c r="L24" s="149">
        <v>0</v>
      </c>
      <c r="M24" s="150">
        <v>46.006799999999991</v>
      </c>
      <c r="N24" s="150">
        <v>30.573200000000007</v>
      </c>
      <c r="O24" s="152">
        <v>76.58</v>
      </c>
    </row>
    <row r="25" spans="1:15" ht="31.5" x14ac:dyDescent="0.25">
      <c r="A25" s="248"/>
      <c r="B25" s="248"/>
      <c r="C25" s="148" t="s">
        <v>978</v>
      </c>
      <c r="D25" s="148" t="s">
        <v>21</v>
      </c>
      <c r="E25" s="148" t="s">
        <v>974</v>
      </c>
      <c r="F25" s="148"/>
      <c r="G25" s="149">
        <v>0</v>
      </c>
      <c r="H25" s="149">
        <v>0</v>
      </c>
      <c r="I25" s="149">
        <v>0</v>
      </c>
      <c r="J25" s="149">
        <v>0</v>
      </c>
      <c r="K25" s="149">
        <v>0</v>
      </c>
      <c r="L25" s="149">
        <v>0</v>
      </c>
      <c r="M25" s="150">
        <v>0</v>
      </c>
      <c r="N25" s="150">
        <v>0</v>
      </c>
      <c r="O25" s="152">
        <v>0</v>
      </c>
    </row>
    <row r="26" spans="1:15" ht="15.75" x14ac:dyDescent="0.25">
      <c r="A26" s="248" t="s">
        <v>979</v>
      </c>
      <c r="B26" s="248" t="s">
        <v>980</v>
      </c>
      <c r="C26" s="148" t="s">
        <v>956</v>
      </c>
      <c r="D26" s="148" t="s">
        <v>21</v>
      </c>
      <c r="E26" s="148" t="s">
        <v>957</v>
      </c>
      <c r="F26" s="148" t="s">
        <v>981</v>
      </c>
      <c r="G26" s="149">
        <v>0</v>
      </c>
      <c r="H26" s="149">
        <v>0</v>
      </c>
      <c r="I26" s="149">
        <v>0</v>
      </c>
      <c r="J26" s="149">
        <v>11</v>
      </c>
      <c r="K26" s="149">
        <v>70</v>
      </c>
      <c r="L26" s="149">
        <v>108</v>
      </c>
      <c r="M26" s="150">
        <v>231</v>
      </c>
      <c r="N26" s="150">
        <v>2764</v>
      </c>
      <c r="O26" s="152">
        <v>3184</v>
      </c>
    </row>
    <row r="27" spans="1:15" ht="15.75" x14ac:dyDescent="0.25">
      <c r="A27" s="248"/>
      <c r="B27" s="248"/>
      <c r="C27" s="148" t="s">
        <v>959</v>
      </c>
      <c r="D27" s="148" t="s">
        <v>21</v>
      </c>
      <c r="E27" s="148" t="s">
        <v>957</v>
      </c>
      <c r="F27" s="148" t="s">
        <v>982</v>
      </c>
      <c r="G27" s="149">
        <v>0</v>
      </c>
      <c r="H27" s="149">
        <v>0</v>
      </c>
      <c r="I27" s="149">
        <v>0</v>
      </c>
      <c r="J27" s="149">
        <v>4</v>
      </c>
      <c r="K27" s="149">
        <v>25</v>
      </c>
      <c r="L27" s="149">
        <v>42</v>
      </c>
      <c r="M27" s="150">
        <v>61</v>
      </c>
      <c r="N27" s="150">
        <v>403</v>
      </c>
      <c r="O27" s="152">
        <v>535</v>
      </c>
    </row>
    <row r="28" spans="1:15" ht="15.75" x14ac:dyDescent="0.25">
      <c r="A28" s="248"/>
      <c r="B28" s="248"/>
      <c r="C28" s="148" t="s">
        <v>961</v>
      </c>
      <c r="D28" s="148" t="s">
        <v>21</v>
      </c>
      <c r="E28" s="148" t="s">
        <v>957</v>
      </c>
      <c r="F28" s="148" t="s">
        <v>983</v>
      </c>
      <c r="G28" s="149">
        <v>0</v>
      </c>
      <c r="H28" s="149">
        <v>0</v>
      </c>
      <c r="I28" s="149">
        <v>0</v>
      </c>
      <c r="J28" s="149">
        <v>3</v>
      </c>
      <c r="K28" s="149">
        <v>32</v>
      </c>
      <c r="L28" s="149">
        <v>26</v>
      </c>
      <c r="M28" s="150">
        <v>70</v>
      </c>
      <c r="N28" s="150">
        <v>186</v>
      </c>
      <c r="O28" s="152">
        <v>317</v>
      </c>
    </row>
    <row r="29" spans="1:15" ht="15.75" x14ac:dyDescent="0.25">
      <c r="A29" s="248" t="s">
        <v>984</v>
      </c>
      <c r="B29" s="248" t="s">
        <v>985</v>
      </c>
      <c r="C29" s="148" t="s">
        <v>986</v>
      </c>
      <c r="D29" s="148" t="s">
        <v>21</v>
      </c>
      <c r="E29" s="148" t="s">
        <v>949</v>
      </c>
      <c r="F29" s="148" t="s">
        <v>987</v>
      </c>
      <c r="G29" s="149">
        <v>0</v>
      </c>
      <c r="H29" s="149">
        <v>0</v>
      </c>
      <c r="I29" s="149">
        <v>0</v>
      </c>
      <c r="J29" s="149">
        <v>0</v>
      </c>
      <c r="K29" s="149">
        <v>3</v>
      </c>
      <c r="L29" s="149">
        <v>2</v>
      </c>
      <c r="M29" s="150">
        <v>10</v>
      </c>
      <c r="N29" s="150">
        <v>90</v>
      </c>
      <c r="O29" s="152">
        <v>105</v>
      </c>
    </row>
    <row r="30" spans="1:15" ht="31.5" x14ac:dyDescent="0.25">
      <c r="A30" s="248"/>
      <c r="B30" s="248"/>
      <c r="C30" s="148" t="s">
        <v>988</v>
      </c>
      <c r="D30" s="148" t="s">
        <v>21</v>
      </c>
      <c r="E30" s="148" t="s">
        <v>949</v>
      </c>
      <c r="F30" s="148" t="s">
        <v>989</v>
      </c>
      <c r="G30" s="149">
        <v>0</v>
      </c>
      <c r="H30" s="149">
        <v>0</v>
      </c>
      <c r="I30" s="149">
        <v>0</v>
      </c>
      <c r="J30" s="149">
        <v>0</v>
      </c>
      <c r="K30" s="149">
        <v>0</v>
      </c>
      <c r="L30" s="149">
        <v>0</v>
      </c>
      <c r="M30" s="150">
        <v>1</v>
      </c>
      <c r="N30" s="150">
        <v>11</v>
      </c>
      <c r="O30" s="152">
        <v>12</v>
      </c>
    </row>
    <row r="31" spans="1:15" ht="15.75" x14ac:dyDescent="0.25">
      <c r="A31" s="248"/>
      <c r="B31" s="248"/>
      <c r="C31" s="148" t="s">
        <v>990</v>
      </c>
      <c r="D31" s="148" t="s">
        <v>21</v>
      </c>
      <c r="E31" s="148" t="s">
        <v>949</v>
      </c>
      <c r="F31" s="148" t="s">
        <v>991</v>
      </c>
      <c r="G31" s="149">
        <v>0</v>
      </c>
      <c r="H31" s="149">
        <v>0</v>
      </c>
      <c r="I31" s="149">
        <v>0</v>
      </c>
      <c r="J31" s="149">
        <v>0</v>
      </c>
      <c r="K31" s="149">
        <v>33</v>
      </c>
      <c r="L31" s="149">
        <v>129</v>
      </c>
      <c r="M31" s="150">
        <v>1336</v>
      </c>
      <c r="N31" s="150">
        <v>1561</v>
      </c>
      <c r="O31" s="152">
        <v>3059</v>
      </c>
    </row>
    <row r="32" spans="1:15" ht="31.5" x14ac:dyDescent="0.25">
      <c r="A32" s="248"/>
      <c r="B32" s="248"/>
      <c r="C32" s="148" t="s">
        <v>988</v>
      </c>
      <c r="D32" s="148" t="s">
        <v>21</v>
      </c>
      <c r="E32" s="148" t="s">
        <v>949</v>
      </c>
      <c r="F32" s="148" t="s">
        <v>992</v>
      </c>
      <c r="G32" s="149">
        <v>0</v>
      </c>
      <c r="H32" s="149">
        <v>0</v>
      </c>
      <c r="I32" s="149">
        <v>0</v>
      </c>
      <c r="J32" s="149">
        <v>0</v>
      </c>
      <c r="K32" s="149">
        <v>0</v>
      </c>
      <c r="L32" s="149">
        <v>0</v>
      </c>
      <c r="M32" s="150">
        <v>551</v>
      </c>
      <c r="N32" s="150">
        <v>1137</v>
      </c>
      <c r="O32" s="152">
        <v>1688</v>
      </c>
    </row>
    <row r="33" spans="1:15" ht="15.75" x14ac:dyDescent="0.25">
      <c r="A33" s="248"/>
      <c r="B33" s="248"/>
      <c r="C33" s="148" t="s">
        <v>993</v>
      </c>
      <c r="D33" s="148" t="s">
        <v>21</v>
      </c>
      <c r="E33" s="148" t="s">
        <v>949</v>
      </c>
      <c r="F33" s="148" t="s">
        <v>994</v>
      </c>
      <c r="G33" s="149">
        <v>0</v>
      </c>
      <c r="H33" s="149">
        <v>0</v>
      </c>
      <c r="I33" s="149">
        <v>0</v>
      </c>
      <c r="J33" s="149">
        <v>2</v>
      </c>
      <c r="K33" s="149">
        <v>198</v>
      </c>
      <c r="L33" s="149">
        <v>1494</v>
      </c>
      <c r="M33" s="150">
        <v>5190</v>
      </c>
      <c r="N33" s="150">
        <v>6359</v>
      </c>
      <c r="O33" s="152">
        <v>13243</v>
      </c>
    </row>
    <row r="34" spans="1:15" ht="31.5" x14ac:dyDescent="0.25">
      <c r="A34" s="248"/>
      <c r="B34" s="248"/>
      <c r="C34" s="148" t="s">
        <v>988</v>
      </c>
      <c r="D34" s="148" t="s">
        <v>21</v>
      </c>
      <c r="E34" s="148" t="s">
        <v>949</v>
      </c>
      <c r="F34" s="148" t="s">
        <v>995</v>
      </c>
      <c r="G34" s="149">
        <v>0</v>
      </c>
      <c r="H34" s="149">
        <v>0</v>
      </c>
      <c r="I34" s="149">
        <v>0</v>
      </c>
      <c r="J34" s="149">
        <v>0</v>
      </c>
      <c r="K34" s="149">
        <v>0</v>
      </c>
      <c r="L34" s="149">
        <v>9</v>
      </c>
      <c r="M34" s="150">
        <v>1342</v>
      </c>
      <c r="N34" s="150">
        <v>5765</v>
      </c>
      <c r="O34" s="152">
        <v>7116</v>
      </c>
    </row>
    <row r="35" spans="1:15" ht="15.75" x14ac:dyDescent="0.25">
      <c r="A35" s="248"/>
      <c r="B35" s="248"/>
      <c r="C35" s="148" t="s">
        <v>996</v>
      </c>
      <c r="D35" s="148" t="s">
        <v>21</v>
      </c>
      <c r="E35" s="148" t="s">
        <v>949</v>
      </c>
      <c r="F35" s="148" t="s">
        <v>997</v>
      </c>
      <c r="G35" s="149">
        <v>0</v>
      </c>
      <c r="H35" s="149">
        <v>0</v>
      </c>
      <c r="I35" s="149">
        <v>0</v>
      </c>
      <c r="J35" s="149">
        <v>0</v>
      </c>
      <c r="K35" s="149">
        <v>83</v>
      </c>
      <c r="L35" s="149">
        <v>417</v>
      </c>
      <c r="M35" s="150">
        <v>1140</v>
      </c>
      <c r="N35" s="150">
        <v>1388</v>
      </c>
      <c r="O35" s="152">
        <v>3028</v>
      </c>
    </row>
    <row r="36" spans="1:15" ht="31.5" x14ac:dyDescent="0.25">
      <c r="A36" s="248"/>
      <c r="B36" s="248"/>
      <c r="C36" s="148" t="s">
        <v>988</v>
      </c>
      <c r="D36" s="148" t="s">
        <v>21</v>
      </c>
      <c r="E36" s="148" t="s">
        <v>949</v>
      </c>
      <c r="F36" s="148" t="s">
        <v>998</v>
      </c>
      <c r="G36" s="149">
        <v>0</v>
      </c>
      <c r="H36" s="149">
        <v>0</v>
      </c>
      <c r="I36" s="149">
        <v>0</v>
      </c>
      <c r="J36" s="149">
        <v>0</v>
      </c>
      <c r="K36" s="149">
        <v>0</v>
      </c>
      <c r="L36" s="149">
        <v>2</v>
      </c>
      <c r="M36" s="150">
        <v>234</v>
      </c>
      <c r="N36" s="150">
        <v>1446</v>
      </c>
      <c r="O36" s="152">
        <v>1682</v>
      </c>
    </row>
    <row r="37" spans="1:15" ht="15.75" x14ac:dyDescent="0.25">
      <c r="A37" s="248"/>
      <c r="B37" s="248"/>
      <c r="C37" s="148" t="s">
        <v>999</v>
      </c>
      <c r="D37" s="148" t="s">
        <v>21</v>
      </c>
      <c r="E37" s="148" t="s">
        <v>949</v>
      </c>
      <c r="F37" s="148" t="s">
        <v>1000</v>
      </c>
      <c r="G37" s="149">
        <v>0</v>
      </c>
      <c r="H37" s="149">
        <v>0</v>
      </c>
      <c r="I37" s="149">
        <v>0</v>
      </c>
      <c r="J37" s="149">
        <v>0</v>
      </c>
      <c r="K37" s="149">
        <v>0</v>
      </c>
      <c r="L37" s="149">
        <v>2</v>
      </c>
      <c r="M37" s="150">
        <v>16</v>
      </c>
      <c r="N37" s="150">
        <v>94</v>
      </c>
      <c r="O37" s="152">
        <v>112</v>
      </c>
    </row>
    <row r="38" spans="1:15" ht="31.5" x14ac:dyDescent="0.25">
      <c r="A38" s="248"/>
      <c r="B38" s="248"/>
      <c r="C38" s="148" t="s">
        <v>988</v>
      </c>
      <c r="D38" s="148" t="s">
        <v>21</v>
      </c>
      <c r="E38" s="148" t="s">
        <v>949</v>
      </c>
      <c r="F38" s="148" t="s">
        <v>1001</v>
      </c>
      <c r="G38" s="149">
        <v>0</v>
      </c>
      <c r="H38" s="149">
        <v>0</v>
      </c>
      <c r="I38" s="149">
        <v>0</v>
      </c>
      <c r="J38" s="149">
        <v>0</v>
      </c>
      <c r="K38" s="149">
        <v>0</v>
      </c>
      <c r="L38" s="149">
        <v>0</v>
      </c>
      <c r="M38" s="150">
        <v>5</v>
      </c>
      <c r="N38" s="150">
        <v>15</v>
      </c>
      <c r="O38" s="152">
        <v>20</v>
      </c>
    </row>
    <row r="39" spans="1:15" ht="15.75" x14ac:dyDescent="0.25">
      <c r="A39" s="248"/>
      <c r="B39" s="248"/>
      <c r="C39" s="148" t="s">
        <v>1002</v>
      </c>
      <c r="D39" s="148" t="s">
        <v>21</v>
      </c>
      <c r="E39" s="148" t="s">
        <v>949</v>
      </c>
      <c r="F39" s="148" t="s">
        <v>1003</v>
      </c>
      <c r="G39" s="149">
        <v>0</v>
      </c>
      <c r="H39" s="149">
        <v>0</v>
      </c>
      <c r="I39" s="149">
        <v>0</v>
      </c>
      <c r="J39" s="149">
        <v>1</v>
      </c>
      <c r="K39" s="149">
        <v>80</v>
      </c>
      <c r="L39" s="149">
        <v>503</v>
      </c>
      <c r="M39" s="150">
        <v>2096</v>
      </c>
      <c r="N39" s="150">
        <v>2963</v>
      </c>
      <c r="O39" s="152">
        <v>5643</v>
      </c>
    </row>
    <row r="40" spans="1:15" ht="31.5" x14ac:dyDescent="0.25">
      <c r="A40" s="248"/>
      <c r="B40" s="248"/>
      <c r="C40" s="148" t="s">
        <v>988</v>
      </c>
      <c r="D40" s="148" t="s">
        <v>21</v>
      </c>
      <c r="E40" s="148" t="s">
        <v>949</v>
      </c>
      <c r="F40" s="148" t="s">
        <v>1004</v>
      </c>
      <c r="G40" s="149">
        <v>0</v>
      </c>
      <c r="H40" s="149">
        <v>0</v>
      </c>
      <c r="I40" s="149">
        <v>0</v>
      </c>
      <c r="J40" s="149">
        <v>0</v>
      </c>
      <c r="K40" s="149">
        <v>0</v>
      </c>
      <c r="L40" s="149">
        <v>0</v>
      </c>
      <c r="M40" s="150">
        <v>697</v>
      </c>
      <c r="N40" s="150">
        <v>2744</v>
      </c>
      <c r="O40" s="152">
        <v>3441</v>
      </c>
    </row>
    <row r="41" spans="1:15" ht="15.75" x14ac:dyDescent="0.25">
      <c r="A41" s="248"/>
      <c r="B41" s="248"/>
      <c r="C41" s="148" t="s">
        <v>1005</v>
      </c>
      <c r="D41" s="148" t="s">
        <v>21</v>
      </c>
      <c r="E41" s="148" t="s">
        <v>949</v>
      </c>
      <c r="F41" s="148" t="s">
        <v>1006</v>
      </c>
      <c r="G41" s="149">
        <v>0</v>
      </c>
      <c r="H41" s="149">
        <v>0</v>
      </c>
      <c r="I41" s="149">
        <v>0</v>
      </c>
      <c r="J41" s="149">
        <v>5</v>
      </c>
      <c r="K41" s="149">
        <v>934</v>
      </c>
      <c r="L41" s="149">
        <v>8511</v>
      </c>
      <c r="M41" s="150">
        <v>19232</v>
      </c>
      <c r="N41" s="150">
        <v>22247</v>
      </c>
      <c r="O41" s="152">
        <v>50929</v>
      </c>
    </row>
    <row r="42" spans="1:15" ht="31.5" x14ac:dyDescent="0.25">
      <c r="A42" s="248"/>
      <c r="B42" s="248"/>
      <c r="C42" s="148" t="s">
        <v>988</v>
      </c>
      <c r="D42" s="148" t="s">
        <v>21</v>
      </c>
      <c r="E42" s="148" t="s">
        <v>949</v>
      </c>
      <c r="F42" s="148" t="s">
        <v>1007</v>
      </c>
      <c r="G42" s="149">
        <v>0</v>
      </c>
      <c r="H42" s="149">
        <v>0</v>
      </c>
      <c r="I42" s="149">
        <v>0</v>
      </c>
      <c r="J42" s="149">
        <v>0</v>
      </c>
      <c r="K42" s="149">
        <v>0</v>
      </c>
      <c r="L42" s="149">
        <v>9</v>
      </c>
      <c r="M42" s="150">
        <v>2815</v>
      </c>
      <c r="N42" s="150">
        <v>27404</v>
      </c>
      <c r="O42" s="152">
        <v>30228</v>
      </c>
    </row>
    <row r="43" spans="1:15" ht="15.75" x14ac:dyDescent="0.25">
      <c r="A43" s="248"/>
      <c r="B43" s="248"/>
      <c r="C43" s="148" t="s">
        <v>1008</v>
      </c>
      <c r="D43" s="148" t="s">
        <v>21</v>
      </c>
      <c r="E43" s="148" t="s">
        <v>949</v>
      </c>
      <c r="F43" s="148" t="s">
        <v>1009</v>
      </c>
      <c r="G43" s="149">
        <v>0</v>
      </c>
      <c r="H43" s="149">
        <v>0</v>
      </c>
      <c r="I43" s="149">
        <v>0</v>
      </c>
      <c r="J43" s="149">
        <v>0</v>
      </c>
      <c r="K43" s="149">
        <v>245</v>
      </c>
      <c r="L43" s="149">
        <v>3079</v>
      </c>
      <c r="M43" s="150">
        <v>5993</v>
      </c>
      <c r="N43" s="150">
        <v>6195</v>
      </c>
      <c r="O43" s="152">
        <v>15512</v>
      </c>
    </row>
    <row r="44" spans="1:15" ht="31.5" x14ac:dyDescent="0.25">
      <c r="A44" s="248"/>
      <c r="B44" s="248"/>
      <c r="C44" s="148" t="s">
        <v>988</v>
      </c>
      <c r="D44" s="148" t="s">
        <v>21</v>
      </c>
      <c r="E44" s="148" t="s">
        <v>949</v>
      </c>
      <c r="F44" s="148" t="s">
        <v>1010</v>
      </c>
      <c r="G44" s="149">
        <v>0</v>
      </c>
      <c r="H44" s="149">
        <v>0</v>
      </c>
      <c r="I44" s="149">
        <v>0</v>
      </c>
      <c r="J44" s="149">
        <v>0</v>
      </c>
      <c r="K44" s="149">
        <v>0</v>
      </c>
      <c r="L44" s="149">
        <v>1</v>
      </c>
      <c r="M44" s="150">
        <v>733</v>
      </c>
      <c r="N44" s="150">
        <v>8476</v>
      </c>
      <c r="O44" s="152">
        <v>9210</v>
      </c>
    </row>
    <row r="45" spans="1:15" ht="15.75" x14ac:dyDescent="0.25">
      <c r="A45" s="248"/>
      <c r="B45" s="248"/>
      <c r="C45" s="148" t="s">
        <v>1011</v>
      </c>
      <c r="D45" s="148" t="s">
        <v>21</v>
      </c>
      <c r="E45" s="148" t="s">
        <v>949</v>
      </c>
      <c r="F45" s="148"/>
      <c r="G45" s="149">
        <v>0</v>
      </c>
      <c r="H45" s="149">
        <v>0</v>
      </c>
      <c r="I45" s="149">
        <v>0</v>
      </c>
      <c r="J45" s="149">
        <v>0</v>
      </c>
      <c r="K45" s="149">
        <v>0</v>
      </c>
      <c r="L45" s="149">
        <v>0</v>
      </c>
      <c r="M45" s="150">
        <v>0</v>
      </c>
      <c r="N45" s="150">
        <v>0</v>
      </c>
      <c r="O45" s="152">
        <v>0</v>
      </c>
    </row>
    <row r="46" spans="1:15" ht="31.5" x14ac:dyDescent="0.25">
      <c r="A46" s="248"/>
      <c r="B46" s="248"/>
      <c r="C46" s="148" t="s">
        <v>988</v>
      </c>
      <c r="D46" s="148" t="s">
        <v>21</v>
      </c>
      <c r="E46" s="148" t="s">
        <v>949</v>
      </c>
      <c r="F46" s="148"/>
      <c r="G46" s="149">
        <v>0</v>
      </c>
      <c r="H46" s="149">
        <v>0</v>
      </c>
      <c r="I46" s="149">
        <v>0</v>
      </c>
      <c r="J46" s="149">
        <v>0</v>
      </c>
      <c r="K46" s="149">
        <v>0</v>
      </c>
      <c r="L46" s="149">
        <v>0</v>
      </c>
      <c r="M46" s="150">
        <v>0</v>
      </c>
      <c r="N46" s="150">
        <v>0</v>
      </c>
      <c r="O46" s="152">
        <v>0</v>
      </c>
    </row>
    <row r="47" spans="1:15" ht="15.75" x14ac:dyDescent="0.25">
      <c r="A47" s="248"/>
      <c r="B47" s="248"/>
      <c r="C47" s="148" t="s">
        <v>1012</v>
      </c>
      <c r="D47" s="148" t="s">
        <v>21</v>
      </c>
      <c r="E47" s="148" t="s">
        <v>949</v>
      </c>
      <c r="F47" s="148"/>
      <c r="G47" s="149">
        <v>0</v>
      </c>
      <c r="H47" s="149">
        <v>0</v>
      </c>
      <c r="I47" s="149">
        <v>0</v>
      </c>
      <c r="J47" s="149">
        <v>0</v>
      </c>
      <c r="K47" s="149">
        <v>0</v>
      </c>
      <c r="L47" s="149">
        <v>0</v>
      </c>
      <c r="M47" s="150">
        <v>0</v>
      </c>
      <c r="N47" s="150">
        <v>0</v>
      </c>
      <c r="O47" s="152">
        <v>0</v>
      </c>
    </row>
    <row r="48" spans="1:15" ht="31.5" x14ac:dyDescent="0.25">
      <c r="A48" s="248"/>
      <c r="B48" s="248"/>
      <c r="C48" s="148" t="s">
        <v>988</v>
      </c>
      <c r="D48" s="148" t="s">
        <v>21</v>
      </c>
      <c r="E48" s="148" t="s">
        <v>949</v>
      </c>
      <c r="F48" s="148"/>
      <c r="G48" s="149">
        <v>0</v>
      </c>
      <c r="H48" s="149">
        <v>0</v>
      </c>
      <c r="I48" s="149">
        <v>0</v>
      </c>
      <c r="J48" s="149">
        <v>0</v>
      </c>
      <c r="K48" s="149">
        <v>0</v>
      </c>
      <c r="L48" s="149">
        <v>0</v>
      </c>
      <c r="M48" s="150">
        <v>0</v>
      </c>
      <c r="N48" s="150">
        <v>0</v>
      </c>
      <c r="O48" s="152">
        <v>0</v>
      </c>
    </row>
    <row r="49" spans="1:15" ht="15.75" x14ac:dyDescent="0.25">
      <c r="A49" s="248"/>
      <c r="B49" s="248"/>
      <c r="C49" s="148" t="s">
        <v>1013</v>
      </c>
      <c r="D49" s="148" t="s">
        <v>21</v>
      </c>
      <c r="E49" s="148" t="s">
        <v>949</v>
      </c>
      <c r="F49" s="148"/>
      <c r="G49" s="149">
        <v>0</v>
      </c>
      <c r="H49" s="149">
        <v>0</v>
      </c>
      <c r="I49" s="149">
        <v>0</v>
      </c>
      <c r="J49" s="149">
        <v>0</v>
      </c>
      <c r="K49" s="149">
        <v>0</v>
      </c>
      <c r="L49" s="149">
        <v>0</v>
      </c>
      <c r="M49" s="150">
        <v>0</v>
      </c>
      <c r="N49" s="150">
        <v>0</v>
      </c>
      <c r="O49" s="152">
        <v>0</v>
      </c>
    </row>
    <row r="50" spans="1:15" ht="31.5" x14ac:dyDescent="0.25">
      <c r="A50" s="248"/>
      <c r="B50" s="248"/>
      <c r="C50" s="148" t="s">
        <v>988</v>
      </c>
      <c r="D50" s="148" t="s">
        <v>21</v>
      </c>
      <c r="E50" s="148" t="s">
        <v>949</v>
      </c>
      <c r="F50" s="148"/>
      <c r="G50" s="149">
        <v>0</v>
      </c>
      <c r="H50" s="149">
        <v>0</v>
      </c>
      <c r="I50" s="149">
        <v>0</v>
      </c>
      <c r="J50" s="149">
        <v>0</v>
      </c>
      <c r="K50" s="149">
        <v>0</v>
      </c>
      <c r="L50" s="149">
        <v>0</v>
      </c>
      <c r="M50" s="150">
        <v>0</v>
      </c>
      <c r="N50" s="150">
        <v>0</v>
      </c>
      <c r="O50" s="152">
        <v>0</v>
      </c>
    </row>
    <row r="51" spans="1:15" ht="15.75" x14ac:dyDescent="0.25">
      <c r="A51" s="248"/>
      <c r="B51" s="248"/>
      <c r="C51" s="148" t="s">
        <v>1014</v>
      </c>
      <c r="D51" s="148" t="s">
        <v>21</v>
      </c>
      <c r="E51" s="148" t="s">
        <v>949</v>
      </c>
      <c r="F51" s="148"/>
      <c r="G51" s="149">
        <v>0</v>
      </c>
      <c r="H51" s="149">
        <v>0</v>
      </c>
      <c r="I51" s="149">
        <v>0</v>
      </c>
      <c r="J51" s="149">
        <v>0</v>
      </c>
      <c r="K51" s="149">
        <v>0</v>
      </c>
      <c r="L51" s="149">
        <v>0</v>
      </c>
      <c r="M51" s="150">
        <v>0</v>
      </c>
      <c r="N51" s="150">
        <v>0</v>
      </c>
      <c r="O51" s="152">
        <v>0</v>
      </c>
    </row>
    <row r="52" spans="1:15" ht="31.5" x14ac:dyDescent="0.25">
      <c r="A52" s="248"/>
      <c r="B52" s="248"/>
      <c r="C52" s="148" t="s">
        <v>988</v>
      </c>
      <c r="D52" s="148" t="s">
        <v>21</v>
      </c>
      <c r="E52" s="148" t="s">
        <v>949</v>
      </c>
      <c r="F52" s="148"/>
      <c r="G52" s="149">
        <v>0</v>
      </c>
      <c r="H52" s="149">
        <v>0</v>
      </c>
      <c r="I52" s="149">
        <v>0</v>
      </c>
      <c r="J52" s="149">
        <v>0</v>
      </c>
      <c r="K52" s="149">
        <v>0</v>
      </c>
      <c r="L52" s="149">
        <v>0</v>
      </c>
      <c r="M52" s="150">
        <v>0</v>
      </c>
      <c r="N52" s="150">
        <v>0</v>
      </c>
      <c r="O52" s="152">
        <v>0</v>
      </c>
    </row>
    <row r="53" spans="1:15" ht="15.75" x14ac:dyDescent="0.25">
      <c r="A53" s="248" t="s">
        <v>1015</v>
      </c>
      <c r="B53" s="248" t="s">
        <v>1016</v>
      </c>
      <c r="C53" s="148" t="s">
        <v>986</v>
      </c>
      <c r="D53" s="148" t="s">
        <v>21</v>
      </c>
      <c r="E53" s="148" t="s">
        <v>949</v>
      </c>
      <c r="F53" s="148" t="s">
        <v>1017</v>
      </c>
      <c r="G53" s="149">
        <v>0</v>
      </c>
      <c r="H53" s="149">
        <v>0</v>
      </c>
      <c r="I53" s="149">
        <v>0</v>
      </c>
      <c r="J53" s="149">
        <v>0</v>
      </c>
      <c r="K53" s="149">
        <v>3</v>
      </c>
      <c r="L53" s="149">
        <v>0</v>
      </c>
      <c r="M53" s="150">
        <v>5</v>
      </c>
      <c r="N53" s="150">
        <v>11</v>
      </c>
      <c r="O53" s="152">
        <v>19</v>
      </c>
    </row>
    <row r="54" spans="1:15" ht="15.75" x14ac:dyDescent="0.25">
      <c r="A54" s="248"/>
      <c r="B54" s="248"/>
      <c r="C54" s="148" t="s">
        <v>990</v>
      </c>
      <c r="D54" s="148" t="s">
        <v>21</v>
      </c>
      <c r="E54" s="148" t="s">
        <v>949</v>
      </c>
      <c r="F54" s="148" t="s">
        <v>1018</v>
      </c>
      <c r="G54" s="149">
        <v>0</v>
      </c>
      <c r="H54" s="149">
        <v>0</v>
      </c>
      <c r="I54" s="149">
        <v>0</v>
      </c>
      <c r="J54" s="149">
        <v>0</v>
      </c>
      <c r="K54" s="149">
        <v>11</v>
      </c>
      <c r="L54" s="149">
        <v>0</v>
      </c>
      <c r="M54" s="150">
        <v>446</v>
      </c>
      <c r="N54" s="150">
        <v>478</v>
      </c>
      <c r="O54" s="152">
        <v>935</v>
      </c>
    </row>
    <row r="55" spans="1:15" ht="15.75" x14ac:dyDescent="0.25">
      <c r="A55" s="248"/>
      <c r="B55" s="248"/>
      <c r="C55" s="148" t="s">
        <v>993</v>
      </c>
      <c r="D55" s="148" t="s">
        <v>21</v>
      </c>
      <c r="E55" s="148" t="s">
        <v>949</v>
      </c>
      <c r="F55" s="148" t="s">
        <v>1019</v>
      </c>
      <c r="G55" s="149">
        <v>0</v>
      </c>
      <c r="H55" s="149">
        <v>0</v>
      </c>
      <c r="I55" s="149">
        <v>0</v>
      </c>
      <c r="J55" s="149">
        <v>0</v>
      </c>
      <c r="K55" s="149">
        <v>51</v>
      </c>
      <c r="L55" s="149">
        <v>0</v>
      </c>
      <c r="M55" s="150">
        <v>1414</v>
      </c>
      <c r="N55" s="150">
        <v>1459</v>
      </c>
      <c r="O55" s="152">
        <v>2924</v>
      </c>
    </row>
    <row r="56" spans="1:15" ht="15.75" x14ac:dyDescent="0.25">
      <c r="A56" s="248"/>
      <c r="B56" s="248"/>
      <c r="C56" s="148" t="s">
        <v>1020</v>
      </c>
      <c r="D56" s="148" t="s">
        <v>21</v>
      </c>
      <c r="E56" s="148" t="s">
        <v>949</v>
      </c>
      <c r="F56" s="148" t="s">
        <v>1021</v>
      </c>
      <c r="G56" s="149">
        <v>0</v>
      </c>
      <c r="H56" s="149">
        <v>0</v>
      </c>
      <c r="I56" s="149">
        <v>0</v>
      </c>
      <c r="J56" s="149">
        <v>0</v>
      </c>
      <c r="K56" s="149">
        <v>46</v>
      </c>
      <c r="L56" s="149">
        <v>0</v>
      </c>
      <c r="M56" s="150">
        <v>314</v>
      </c>
      <c r="N56" s="150">
        <v>319</v>
      </c>
      <c r="O56" s="152">
        <v>679</v>
      </c>
    </row>
    <row r="57" spans="1:15" ht="15.75" x14ac:dyDescent="0.25">
      <c r="A57" s="248"/>
      <c r="B57" s="248"/>
      <c r="C57" s="148" t="s">
        <v>999</v>
      </c>
      <c r="D57" s="148" t="s">
        <v>21</v>
      </c>
      <c r="E57" s="148" t="s">
        <v>949</v>
      </c>
      <c r="F57" s="148" t="s">
        <v>1022</v>
      </c>
      <c r="G57" s="149">
        <v>0</v>
      </c>
      <c r="H57" s="149">
        <v>0</v>
      </c>
      <c r="I57" s="149">
        <v>0</v>
      </c>
      <c r="J57" s="149">
        <v>0</v>
      </c>
      <c r="K57" s="149">
        <v>0</v>
      </c>
      <c r="L57" s="149">
        <v>0</v>
      </c>
      <c r="M57" s="150">
        <v>4</v>
      </c>
      <c r="N57" s="150">
        <v>2</v>
      </c>
      <c r="O57" s="152">
        <v>6</v>
      </c>
    </row>
    <row r="58" spans="1:15" ht="15.75" x14ac:dyDescent="0.25">
      <c r="A58" s="248"/>
      <c r="B58" s="248"/>
      <c r="C58" s="148" t="s">
        <v>1002</v>
      </c>
      <c r="D58" s="148" t="s">
        <v>21</v>
      </c>
      <c r="E58" s="148" t="s">
        <v>949</v>
      </c>
      <c r="F58" s="148" t="s">
        <v>1023</v>
      </c>
      <c r="G58" s="149">
        <v>0</v>
      </c>
      <c r="H58" s="149">
        <v>0</v>
      </c>
      <c r="I58" s="149">
        <v>0</v>
      </c>
      <c r="J58" s="149">
        <v>0</v>
      </c>
      <c r="K58" s="149">
        <v>27</v>
      </c>
      <c r="L58" s="149">
        <v>0</v>
      </c>
      <c r="M58" s="150">
        <v>545</v>
      </c>
      <c r="N58" s="150">
        <v>608</v>
      </c>
      <c r="O58" s="152">
        <v>1180</v>
      </c>
    </row>
    <row r="59" spans="1:15" ht="15.75" x14ac:dyDescent="0.25">
      <c r="A59" s="248"/>
      <c r="B59" s="248"/>
      <c r="C59" s="148" t="s">
        <v>1005</v>
      </c>
      <c r="D59" s="148" t="s">
        <v>21</v>
      </c>
      <c r="E59" s="148" t="s">
        <v>949</v>
      </c>
      <c r="F59" s="148" t="s">
        <v>1024</v>
      </c>
      <c r="G59" s="149">
        <v>0</v>
      </c>
      <c r="H59" s="149">
        <v>0</v>
      </c>
      <c r="I59" s="149">
        <v>0</v>
      </c>
      <c r="J59" s="149">
        <v>0</v>
      </c>
      <c r="K59" s="149">
        <v>145</v>
      </c>
      <c r="L59" s="149">
        <v>0</v>
      </c>
      <c r="M59" s="150">
        <v>2421</v>
      </c>
      <c r="N59" s="150">
        <v>2572</v>
      </c>
      <c r="O59" s="152">
        <v>5138</v>
      </c>
    </row>
    <row r="60" spans="1:15" ht="15.75" x14ac:dyDescent="0.25">
      <c r="A60" s="248"/>
      <c r="B60" s="248"/>
      <c r="C60" s="148" t="s">
        <v>1025</v>
      </c>
      <c r="D60" s="148" t="s">
        <v>21</v>
      </c>
      <c r="E60" s="148" t="s">
        <v>949</v>
      </c>
      <c r="F60" s="148" t="s">
        <v>1026</v>
      </c>
      <c r="G60" s="149">
        <v>0</v>
      </c>
      <c r="H60" s="149">
        <v>0</v>
      </c>
      <c r="I60" s="149">
        <v>0</v>
      </c>
      <c r="J60" s="149">
        <v>0</v>
      </c>
      <c r="K60" s="149">
        <v>65</v>
      </c>
      <c r="L60" s="149">
        <v>0</v>
      </c>
      <c r="M60" s="150">
        <v>691</v>
      </c>
      <c r="N60" s="150">
        <v>772</v>
      </c>
      <c r="O60" s="152">
        <v>1528</v>
      </c>
    </row>
    <row r="61" spans="1:15" ht="15.75" x14ac:dyDescent="0.25">
      <c r="A61" s="248"/>
      <c r="B61" s="248"/>
      <c r="C61" s="148" t="s">
        <v>1011</v>
      </c>
      <c r="D61" s="148" t="s">
        <v>21</v>
      </c>
      <c r="E61" s="148" t="s">
        <v>949</v>
      </c>
      <c r="F61" s="148"/>
      <c r="G61" s="149">
        <v>0</v>
      </c>
      <c r="H61" s="149">
        <v>0</v>
      </c>
      <c r="I61" s="149">
        <v>0</v>
      </c>
      <c r="J61" s="149">
        <v>0</v>
      </c>
      <c r="K61" s="149">
        <v>0</v>
      </c>
      <c r="L61" s="149">
        <v>0</v>
      </c>
      <c r="M61" s="150">
        <v>0</v>
      </c>
      <c r="N61" s="150">
        <v>0</v>
      </c>
      <c r="O61" s="152">
        <v>0</v>
      </c>
    </row>
    <row r="62" spans="1:15" ht="15.75" x14ac:dyDescent="0.25">
      <c r="A62" s="248"/>
      <c r="B62" s="248"/>
      <c r="C62" s="148" t="s">
        <v>1012</v>
      </c>
      <c r="D62" s="148" t="s">
        <v>21</v>
      </c>
      <c r="E62" s="148" t="s">
        <v>949</v>
      </c>
      <c r="F62" s="148"/>
      <c r="G62" s="149">
        <v>0</v>
      </c>
      <c r="H62" s="149">
        <v>0</v>
      </c>
      <c r="I62" s="149">
        <v>0</v>
      </c>
      <c r="J62" s="149">
        <v>0</v>
      </c>
      <c r="K62" s="149">
        <v>0</v>
      </c>
      <c r="L62" s="149">
        <v>0</v>
      </c>
      <c r="M62" s="150">
        <v>0</v>
      </c>
      <c r="N62" s="150">
        <v>0</v>
      </c>
      <c r="O62" s="152">
        <v>0</v>
      </c>
    </row>
    <row r="63" spans="1:15" ht="15.75" x14ac:dyDescent="0.25">
      <c r="A63" s="248"/>
      <c r="B63" s="248"/>
      <c r="C63" s="148" t="s">
        <v>1013</v>
      </c>
      <c r="D63" s="148" t="s">
        <v>21</v>
      </c>
      <c r="E63" s="148" t="s">
        <v>949</v>
      </c>
      <c r="F63" s="148"/>
      <c r="G63" s="149">
        <v>0</v>
      </c>
      <c r="H63" s="149">
        <v>0</v>
      </c>
      <c r="I63" s="149">
        <v>0</v>
      </c>
      <c r="J63" s="149">
        <v>0</v>
      </c>
      <c r="K63" s="149">
        <v>0</v>
      </c>
      <c r="L63" s="149">
        <v>0</v>
      </c>
      <c r="M63" s="150">
        <v>0</v>
      </c>
      <c r="N63" s="150">
        <v>0</v>
      </c>
      <c r="O63" s="152">
        <v>0</v>
      </c>
    </row>
    <row r="64" spans="1:15" ht="15.75" x14ac:dyDescent="0.25">
      <c r="A64" s="248"/>
      <c r="B64" s="248"/>
      <c r="C64" s="148" t="s">
        <v>1027</v>
      </c>
      <c r="D64" s="148" t="s">
        <v>21</v>
      </c>
      <c r="E64" s="148" t="s">
        <v>949</v>
      </c>
      <c r="F64" s="148"/>
      <c r="G64" s="149">
        <v>0</v>
      </c>
      <c r="H64" s="149">
        <v>0</v>
      </c>
      <c r="I64" s="149">
        <v>0</v>
      </c>
      <c r="J64" s="149">
        <v>0</v>
      </c>
      <c r="K64" s="149">
        <v>0</v>
      </c>
      <c r="L64" s="149">
        <v>0</v>
      </c>
      <c r="M64" s="150">
        <v>0</v>
      </c>
      <c r="N64" s="150">
        <v>0</v>
      </c>
      <c r="O64" s="152">
        <v>0</v>
      </c>
    </row>
    <row r="65" spans="1:15" ht="15.75" x14ac:dyDescent="0.25">
      <c r="A65" s="148" t="s">
        <v>1028</v>
      </c>
      <c r="B65" s="148" t="s">
        <v>1029</v>
      </c>
      <c r="C65" s="148" t="s">
        <v>21</v>
      </c>
      <c r="D65" s="148" t="s">
        <v>21</v>
      </c>
      <c r="E65" s="148" t="s">
        <v>1030</v>
      </c>
      <c r="F65" s="148" t="s">
        <v>1031</v>
      </c>
      <c r="G65" s="149">
        <v>0</v>
      </c>
      <c r="H65" s="149">
        <v>0</v>
      </c>
      <c r="I65" s="149">
        <v>239</v>
      </c>
      <c r="J65" s="149">
        <v>0</v>
      </c>
      <c r="K65" s="149">
        <v>0</v>
      </c>
      <c r="L65" s="149">
        <v>0</v>
      </c>
      <c r="M65" s="150">
        <v>200623</v>
      </c>
      <c r="N65" s="150">
        <v>319792</v>
      </c>
      <c r="O65" s="152">
        <v>520654</v>
      </c>
    </row>
    <row r="66" spans="1:15" ht="31.5" x14ac:dyDescent="0.25">
      <c r="A66" s="148" t="s">
        <v>1032</v>
      </c>
      <c r="B66" s="148" t="s">
        <v>1033</v>
      </c>
      <c r="C66" s="148" t="s">
        <v>21</v>
      </c>
      <c r="D66" s="148" t="s">
        <v>21</v>
      </c>
      <c r="E66" s="148" t="s">
        <v>949</v>
      </c>
      <c r="F66" s="148" t="s">
        <v>1532</v>
      </c>
      <c r="G66" s="149">
        <v>0</v>
      </c>
      <c r="H66" s="149">
        <v>0</v>
      </c>
      <c r="I66" s="149">
        <v>0</v>
      </c>
      <c r="J66" s="149">
        <v>0</v>
      </c>
      <c r="K66" s="149">
        <v>0</v>
      </c>
      <c r="L66" s="149">
        <v>0</v>
      </c>
      <c r="M66" s="150">
        <v>0</v>
      </c>
      <c r="N66" s="150">
        <v>0</v>
      </c>
      <c r="O66" s="152">
        <v>0</v>
      </c>
    </row>
    <row r="67" spans="1:15" ht="15.75" x14ac:dyDescent="0.25">
      <c r="A67" s="248" t="s">
        <v>1034</v>
      </c>
      <c r="B67" s="248" t="s">
        <v>1035</v>
      </c>
      <c r="C67" s="148" t="s">
        <v>1036</v>
      </c>
      <c r="D67" s="148" t="s">
        <v>21</v>
      </c>
      <c r="E67" s="148" t="s">
        <v>949</v>
      </c>
      <c r="F67" s="148" t="s">
        <v>1037</v>
      </c>
      <c r="G67" s="149">
        <v>0</v>
      </c>
      <c r="H67" s="149">
        <v>0</v>
      </c>
      <c r="I67" s="149">
        <v>0</v>
      </c>
      <c r="J67" s="149">
        <v>0</v>
      </c>
      <c r="K67" s="149">
        <v>27</v>
      </c>
      <c r="L67" s="149">
        <v>0</v>
      </c>
      <c r="M67" s="150">
        <v>676</v>
      </c>
      <c r="N67" s="150">
        <v>802</v>
      </c>
      <c r="O67" s="152">
        <v>1505</v>
      </c>
    </row>
    <row r="68" spans="1:15" ht="15.75" x14ac:dyDescent="0.25">
      <c r="A68" s="248"/>
      <c r="B68" s="248"/>
      <c r="C68" s="148" t="s">
        <v>973</v>
      </c>
      <c r="D68" s="148" t="s">
        <v>21</v>
      </c>
      <c r="E68" s="148" t="s">
        <v>949</v>
      </c>
      <c r="F68" s="148" t="s">
        <v>1038</v>
      </c>
      <c r="G68" s="149">
        <v>0</v>
      </c>
      <c r="H68" s="149">
        <v>0</v>
      </c>
      <c r="I68" s="149">
        <v>0</v>
      </c>
      <c r="J68" s="149">
        <v>0</v>
      </c>
      <c r="K68" s="149">
        <v>46</v>
      </c>
      <c r="L68" s="149">
        <v>0</v>
      </c>
      <c r="M68" s="150">
        <v>1028</v>
      </c>
      <c r="N68" s="150">
        <v>1488</v>
      </c>
      <c r="O68" s="152">
        <v>2562</v>
      </c>
    </row>
    <row r="69" spans="1:15" ht="15.75" x14ac:dyDescent="0.25">
      <c r="A69" s="248"/>
      <c r="B69" s="248"/>
      <c r="C69" s="148" t="s">
        <v>978</v>
      </c>
      <c r="D69" s="148" t="s">
        <v>21</v>
      </c>
      <c r="E69" s="148" t="s">
        <v>949</v>
      </c>
      <c r="F69" s="148"/>
      <c r="G69" s="149">
        <v>0</v>
      </c>
      <c r="H69" s="149">
        <v>0</v>
      </c>
      <c r="I69" s="149">
        <v>0</v>
      </c>
      <c r="J69" s="149">
        <v>0</v>
      </c>
      <c r="K69" s="149">
        <v>0</v>
      </c>
      <c r="L69" s="149">
        <v>0</v>
      </c>
      <c r="M69" s="150">
        <v>0</v>
      </c>
      <c r="N69" s="150">
        <v>0</v>
      </c>
      <c r="O69" s="152">
        <v>0</v>
      </c>
    </row>
    <row r="70" spans="1:15" ht="15" customHeight="1" x14ac:dyDescent="0.25">
      <c r="A70" s="154" t="s">
        <v>1039</v>
      </c>
      <c r="B70" s="154"/>
      <c r="C70" s="154"/>
      <c r="D70" s="154"/>
      <c r="E70" s="154"/>
      <c r="F70" s="154"/>
      <c r="G70" s="154"/>
      <c r="H70" s="154"/>
      <c r="I70" s="154"/>
      <c r="J70" s="154"/>
      <c r="K70" s="154"/>
      <c r="L70" s="154"/>
      <c r="M70" s="155"/>
      <c r="N70" s="156"/>
      <c r="O70" s="154"/>
    </row>
    <row r="71" spans="1:15" x14ac:dyDescent="0.25">
      <c r="B71" s="157"/>
      <c r="C71" s="157"/>
      <c r="D71" s="157"/>
    </row>
    <row r="72" spans="1:15" ht="20.25" x14ac:dyDescent="0.3">
      <c r="A72" s="127"/>
      <c r="B72" s="157"/>
      <c r="C72" s="158"/>
      <c r="D72" s="157"/>
      <c r="O72" s="159"/>
    </row>
    <row r="73" spans="1:15" ht="18.75" x14ac:dyDescent="0.25">
      <c r="A73" s="127"/>
      <c r="B73" s="157"/>
      <c r="C73" s="157"/>
      <c r="D73" s="157"/>
    </row>
    <row r="74" spans="1:15" x14ac:dyDescent="0.25">
      <c r="A74" s="160"/>
      <c r="B74" s="157"/>
      <c r="C74" s="157"/>
      <c r="D74" s="157"/>
    </row>
    <row r="75" spans="1:15" x14ac:dyDescent="0.25">
      <c r="A75" s="81"/>
      <c r="B75" s="157"/>
      <c r="C75" s="157"/>
      <c r="D75" s="157"/>
    </row>
    <row r="76" spans="1:15" x14ac:dyDescent="0.25">
      <c r="B76" s="157"/>
      <c r="C76" s="157"/>
      <c r="D76" s="157"/>
    </row>
    <row r="77" spans="1:15" x14ac:dyDescent="0.25">
      <c r="B77" s="157"/>
      <c r="C77" s="157"/>
      <c r="D77" s="157"/>
    </row>
    <row r="78" spans="1:15" x14ac:dyDescent="0.25">
      <c r="B78" s="157"/>
      <c r="C78" s="157"/>
      <c r="D78" s="157"/>
    </row>
    <row r="79" spans="1:15" x14ac:dyDescent="0.25">
      <c r="B79" s="157"/>
      <c r="C79" s="157"/>
      <c r="D79" s="157"/>
    </row>
    <row r="80" spans="1:15" x14ac:dyDescent="0.25">
      <c r="B80" s="157"/>
      <c r="C80" s="157"/>
      <c r="D80" s="157"/>
    </row>
    <row r="81" spans="2:4" x14ac:dyDescent="0.25">
      <c r="B81" s="157"/>
      <c r="C81" s="157"/>
      <c r="D81" s="157"/>
    </row>
    <row r="82" spans="2:4" x14ac:dyDescent="0.25">
      <c r="B82" s="157"/>
      <c r="C82" s="157"/>
      <c r="D82" s="157"/>
    </row>
    <row r="83" spans="2:4" x14ac:dyDescent="0.25">
      <c r="B83" s="157"/>
      <c r="C83" s="157"/>
      <c r="D83" s="157"/>
    </row>
    <row r="84" spans="2:4" x14ac:dyDescent="0.25">
      <c r="B84" s="157"/>
      <c r="C84" s="157"/>
      <c r="D84" s="157"/>
    </row>
    <row r="85" spans="2:4" x14ac:dyDescent="0.25">
      <c r="B85" s="157"/>
      <c r="C85" s="157"/>
      <c r="D85" s="157"/>
    </row>
    <row r="86" spans="2:4" x14ac:dyDescent="0.25">
      <c r="B86" s="157"/>
      <c r="C86" s="157"/>
      <c r="D86" s="157"/>
    </row>
    <row r="87" spans="2:4" x14ac:dyDescent="0.25">
      <c r="B87" s="157"/>
      <c r="C87" s="157"/>
      <c r="D87" s="157"/>
    </row>
    <row r="88" spans="2:4" x14ac:dyDescent="0.25">
      <c r="B88" s="157"/>
      <c r="C88" s="157"/>
      <c r="D88" s="157"/>
    </row>
    <row r="89" spans="2:4" x14ac:dyDescent="0.25">
      <c r="B89" s="157"/>
      <c r="C89" s="157"/>
      <c r="D89" s="157"/>
    </row>
    <row r="90" spans="2:4" x14ac:dyDescent="0.25">
      <c r="B90" s="157"/>
      <c r="C90" s="157"/>
      <c r="D90" s="157"/>
    </row>
    <row r="91" spans="2:4" x14ac:dyDescent="0.25">
      <c r="B91" s="157"/>
      <c r="C91" s="157"/>
      <c r="D91" s="157"/>
    </row>
    <row r="92" spans="2:4" x14ac:dyDescent="0.25">
      <c r="B92" s="157"/>
      <c r="C92" s="157"/>
      <c r="D92" s="157"/>
    </row>
    <row r="93" spans="2:4" x14ac:dyDescent="0.25">
      <c r="B93" s="157"/>
      <c r="C93" s="157"/>
      <c r="D93" s="157"/>
    </row>
    <row r="94" spans="2:4" x14ac:dyDescent="0.25">
      <c r="B94" s="157"/>
      <c r="C94" s="157"/>
      <c r="D94" s="157"/>
    </row>
    <row r="95" spans="2:4" x14ac:dyDescent="0.25">
      <c r="B95" s="157"/>
      <c r="C95" s="157"/>
      <c r="D95" s="157"/>
    </row>
    <row r="96" spans="2:4" x14ac:dyDescent="0.25">
      <c r="B96" s="157"/>
      <c r="C96" s="157"/>
      <c r="D96" s="157"/>
    </row>
    <row r="97" spans="2:4" x14ac:dyDescent="0.25">
      <c r="B97" s="157"/>
      <c r="C97" s="157"/>
      <c r="D97" s="157"/>
    </row>
    <row r="98" spans="2:4" x14ac:dyDescent="0.25">
      <c r="B98" s="157"/>
      <c r="C98" s="157"/>
      <c r="D98" s="157"/>
    </row>
    <row r="99" spans="2:4" x14ac:dyDescent="0.25">
      <c r="B99" s="157"/>
      <c r="C99" s="157"/>
      <c r="D99" s="157"/>
    </row>
  </sheetData>
  <mergeCells count="26">
    <mergeCell ref="A29:A52"/>
    <mergeCell ref="B29:B52"/>
    <mergeCell ref="A53:A64"/>
    <mergeCell ref="B53:B64"/>
    <mergeCell ref="A67:A69"/>
    <mergeCell ref="B67:B69"/>
    <mergeCell ref="C16:C18"/>
    <mergeCell ref="C19:C21"/>
    <mergeCell ref="A23:A25"/>
    <mergeCell ref="B23:B25"/>
    <mergeCell ref="A26:A28"/>
    <mergeCell ref="B26:B28"/>
    <mergeCell ref="A9:A10"/>
    <mergeCell ref="B9:B10"/>
    <mergeCell ref="A11:A13"/>
    <mergeCell ref="B11:B13"/>
    <mergeCell ref="A16:A21"/>
    <mergeCell ref="B16:B21"/>
    <mergeCell ref="I1:O1"/>
    <mergeCell ref="A3:O3"/>
    <mergeCell ref="A5:A6"/>
    <mergeCell ref="B5:B6"/>
    <mergeCell ref="C5:C6"/>
    <mergeCell ref="D5:D6"/>
    <mergeCell ref="E5:E6"/>
    <mergeCell ref="G5:O5"/>
  </mergeCells>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Atskaites punkti &amp; mērķi</vt:lpstr>
      <vt:lpstr>AF citi fin. avoti</vt:lpstr>
      <vt:lpstr>Kopējie rādītāji</vt:lpstr>
      <vt:lpstr>'AF citi fin. avoti'!Print_Titles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 Greiškāne</dc:creator>
  <cp:lastModifiedBy>Ints Pelnis</cp:lastModifiedBy>
  <dcterms:created xsi:type="dcterms:W3CDTF">2025-01-31T12:26:03Z</dcterms:created>
  <dcterms:modified xsi:type="dcterms:W3CDTF">2025-10-16T07:08:11Z</dcterms:modified>
</cp:coreProperties>
</file>