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ni\Documents\Darbs\2024\7_Jūlijs\15_Jaunais budžets_30072024\2_Publicēšanai\"/>
    </mc:Choice>
  </mc:AlternateContent>
  <xr:revisionPtr revIDLastSave="0" documentId="13_ncr:1_{B3878CF7-C643-4CF9-80AF-67B02357CCA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_AF_budžets_05.07.2024" sheetId="9" state="hidden" r:id="rId1"/>
    <sheet name="2_AF_budžets_30.07.2024" sheetId="1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'2_AF_budžets_05.07.2024'!$A$7:$BL$79</definedName>
    <definedName name="_xlnm._FilterDatabase" localSheetId="1" hidden="1">'2_AF_budžets_30.07.2024'!$A$7:$BM$79</definedName>
    <definedName name="kopa">'[1]MP iesniegšanas prognozes'!$BJ:$BJ</definedName>
    <definedName name="Pr.Nr">[2]atlases_status!$D:$D</definedName>
    <definedName name="_xlnm.Print_Area" localSheetId="0">'2_AF_budžets_05.07.2024'!$A$1:$BL$81</definedName>
    <definedName name="_xlnm.Print_Area" localSheetId="1">'2_AF_budžets_30.07.2024'!$A$1:$BM$81</definedName>
    <definedName name="_xlnm.Print_Titles" localSheetId="0">'2_AF_budžets_05.07.2024'!$5:$7</definedName>
    <definedName name="_xlnm.Print_Titles" localSheetId="1">'2_AF_budžets_30.07.2024'!$5:$7</definedName>
    <definedName name="SAMP_kārt">[3]atlases_status!$D:$D</definedName>
    <definedName name="Statuss">[2]atlases_status!$C:$C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79" i="12" l="1"/>
  <c r="BK79" i="12"/>
  <c r="BJ79" i="12"/>
  <c r="BI79" i="12"/>
  <c r="BH79" i="12"/>
  <c r="BG79" i="12"/>
  <c r="BE79" i="12"/>
  <c r="AW79" i="12"/>
  <c r="AN79" i="12"/>
  <c r="AM79" i="12"/>
  <c r="AL79" i="12"/>
  <c r="AK79" i="12"/>
  <c r="AJ79" i="12"/>
  <c r="AI79" i="12"/>
  <c r="AH79" i="12"/>
  <c r="X79" i="12"/>
  <c r="BL78" i="12"/>
  <c r="BK78" i="12"/>
  <c r="BJ78" i="12"/>
  <c r="BI78" i="12"/>
  <c r="BH78" i="12"/>
  <c r="BG78" i="12"/>
  <c r="BE78" i="12"/>
  <c r="AW78" i="12"/>
  <c r="AN78" i="12"/>
  <c r="AM78" i="12"/>
  <c r="AL78" i="12"/>
  <c r="AK78" i="12"/>
  <c r="AJ78" i="12"/>
  <c r="AI78" i="12"/>
  <c r="AH78" i="12"/>
  <c r="X78" i="12"/>
  <c r="Z78" i="12" s="1"/>
  <c r="C78" i="12"/>
  <c r="BL77" i="12"/>
  <c r="BK77" i="12"/>
  <c r="BJ77" i="12"/>
  <c r="BI77" i="12"/>
  <c r="BH77" i="12"/>
  <c r="BG77" i="12"/>
  <c r="BE77" i="12"/>
  <c r="AW77" i="12"/>
  <c r="AN77" i="12"/>
  <c r="AM77" i="12"/>
  <c r="AL77" i="12"/>
  <c r="AK77" i="12"/>
  <c r="AJ77" i="12"/>
  <c r="AI77" i="12"/>
  <c r="AH77" i="12"/>
  <c r="X77" i="12"/>
  <c r="Z77" i="12" s="1"/>
  <c r="C77" i="12"/>
  <c r="BL76" i="12"/>
  <c r="BK76" i="12"/>
  <c r="BJ76" i="12"/>
  <c r="BI76" i="12"/>
  <c r="BH76" i="12"/>
  <c r="BG76" i="12"/>
  <c r="BE76" i="12"/>
  <c r="AW76" i="12"/>
  <c r="AN76" i="12"/>
  <c r="AM76" i="12"/>
  <c r="AL76" i="12"/>
  <c r="AK76" i="12"/>
  <c r="AJ76" i="12"/>
  <c r="AI76" i="12"/>
  <c r="AH76" i="12"/>
  <c r="X76" i="12"/>
  <c r="Z76" i="12" s="1"/>
  <c r="C76" i="12"/>
  <c r="BK75" i="12"/>
  <c r="BJ75" i="12"/>
  <c r="BI75" i="12"/>
  <c r="BH75" i="12"/>
  <c r="BG75" i="12"/>
  <c r="BE75" i="12"/>
  <c r="AW75" i="12"/>
  <c r="AN75" i="12"/>
  <c r="AM75" i="12"/>
  <c r="AL75" i="12"/>
  <c r="AK75" i="12"/>
  <c r="AJ75" i="12"/>
  <c r="AI75" i="12"/>
  <c r="AH75" i="12"/>
  <c r="X75" i="12"/>
  <c r="Z75" i="12" s="1"/>
  <c r="P75" i="12"/>
  <c r="C75" i="12"/>
  <c r="BL74" i="12"/>
  <c r="BK74" i="12"/>
  <c r="BJ74" i="12"/>
  <c r="BI74" i="12"/>
  <c r="BH74" i="12"/>
  <c r="BG74" i="12"/>
  <c r="BE74" i="12"/>
  <c r="AW74" i="12"/>
  <c r="AN74" i="12"/>
  <c r="AM74" i="12"/>
  <c r="AL74" i="12"/>
  <c r="AK74" i="12"/>
  <c r="AJ74" i="12"/>
  <c r="AI74" i="12"/>
  <c r="AH74" i="12"/>
  <c r="X74" i="12"/>
  <c r="Z74" i="12" s="1"/>
  <c r="P74" i="12"/>
  <c r="C74" i="12"/>
  <c r="BL73" i="12"/>
  <c r="BK73" i="12"/>
  <c r="BJ73" i="12"/>
  <c r="BI73" i="12"/>
  <c r="BH73" i="12"/>
  <c r="BG73" i="12"/>
  <c r="BE73" i="12"/>
  <c r="AW73" i="12"/>
  <c r="AN73" i="12"/>
  <c r="AM73" i="12"/>
  <c r="AL73" i="12"/>
  <c r="AK73" i="12"/>
  <c r="AJ73" i="12"/>
  <c r="AI73" i="12"/>
  <c r="AH73" i="12"/>
  <c r="X73" i="12"/>
  <c r="Z73" i="12" s="1"/>
  <c r="P73" i="12"/>
  <c r="C73" i="12"/>
  <c r="BL72" i="12"/>
  <c r="BK72" i="12"/>
  <c r="BJ72" i="12"/>
  <c r="BI72" i="12"/>
  <c r="BH72" i="12"/>
  <c r="BG72" i="12"/>
  <c r="BE72" i="12"/>
  <c r="AW72" i="12"/>
  <c r="AN72" i="12"/>
  <c r="AM72" i="12"/>
  <c r="AL72" i="12"/>
  <c r="AK72" i="12"/>
  <c r="AJ72" i="12"/>
  <c r="AI72" i="12"/>
  <c r="AH72" i="12"/>
  <c r="X72" i="12"/>
  <c r="Z72" i="12" s="1"/>
  <c r="P72" i="12"/>
  <c r="C72" i="12"/>
  <c r="BL71" i="12"/>
  <c r="BK71" i="12"/>
  <c r="BJ71" i="12"/>
  <c r="BI71" i="12"/>
  <c r="BH71" i="12"/>
  <c r="BG71" i="12"/>
  <c r="BE71" i="12"/>
  <c r="AW71" i="12"/>
  <c r="AN71" i="12"/>
  <c r="AM71" i="12"/>
  <c r="AL71" i="12"/>
  <c r="AK71" i="12"/>
  <c r="AJ71" i="12"/>
  <c r="AI71" i="12"/>
  <c r="AH71" i="12"/>
  <c r="X71" i="12"/>
  <c r="Z71" i="12" s="1"/>
  <c r="P71" i="12"/>
  <c r="C71" i="12"/>
  <c r="BL70" i="12"/>
  <c r="BK70" i="12"/>
  <c r="BJ70" i="12"/>
  <c r="BI70" i="12"/>
  <c r="BH70" i="12"/>
  <c r="BG70" i="12"/>
  <c r="BE70" i="12"/>
  <c r="AW70" i="12"/>
  <c r="AN70" i="12"/>
  <c r="AM70" i="12"/>
  <c r="AL70" i="12"/>
  <c r="AK70" i="12"/>
  <c r="AJ70" i="12"/>
  <c r="AI70" i="12"/>
  <c r="AH70" i="12"/>
  <c r="X70" i="12"/>
  <c r="Z70" i="12" s="1"/>
  <c r="P70" i="12"/>
  <c r="C70" i="12"/>
  <c r="BL69" i="12"/>
  <c r="BK69" i="12"/>
  <c r="BJ69" i="12"/>
  <c r="BI69" i="12"/>
  <c r="BH69" i="12"/>
  <c r="BG69" i="12"/>
  <c r="BA69" i="12"/>
  <c r="BE69" i="12" s="1"/>
  <c r="AW69" i="12"/>
  <c r="AN69" i="12"/>
  <c r="AM69" i="12"/>
  <c r="AL69" i="12"/>
  <c r="AK69" i="12"/>
  <c r="AJ69" i="12"/>
  <c r="AI69" i="12"/>
  <c r="AH69" i="12"/>
  <c r="X69" i="12"/>
  <c r="Z69" i="12" s="1"/>
  <c r="P69" i="12"/>
  <c r="C69" i="12"/>
  <c r="BL68" i="12"/>
  <c r="BK68" i="12"/>
  <c r="BJ68" i="12"/>
  <c r="BI68" i="12"/>
  <c r="BH68" i="12"/>
  <c r="BG68" i="12"/>
  <c r="BE68" i="12"/>
  <c r="AW68" i="12"/>
  <c r="AN68" i="12"/>
  <c r="AM68" i="12"/>
  <c r="AL68" i="12"/>
  <c r="AK68" i="12"/>
  <c r="AJ68" i="12"/>
  <c r="AI68" i="12"/>
  <c r="AH68" i="12"/>
  <c r="X68" i="12"/>
  <c r="Z68" i="12" s="1"/>
  <c r="P68" i="12"/>
  <c r="C68" i="12"/>
  <c r="BL67" i="12"/>
  <c r="BK67" i="12"/>
  <c r="BJ67" i="12"/>
  <c r="BI67" i="12"/>
  <c r="BH67" i="12"/>
  <c r="BG67" i="12"/>
  <c r="BE67" i="12"/>
  <c r="AW67" i="12"/>
  <c r="AN67" i="12"/>
  <c r="AM67" i="12"/>
  <c r="AL67" i="12"/>
  <c r="AK67" i="12"/>
  <c r="AJ67" i="12"/>
  <c r="AI67" i="12"/>
  <c r="AH67" i="12"/>
  <c r="X67" i="12"/>
  <c r="Z67" i="12" s="1"/>
  <c r="P67" i="12"/>
  <c r="C67" i="12"/>
  <c r="BL66" i="12"/>
  <c r="BK66" i="12"/>
  <c r="BJ66" i="12"/>
  <c r="BI66" i="12"/>
  <c r="BH66" i="12"/>
  <c r="BG66" i="12"/>
  <c r="BE66" i="12"/>
  <c r="AW66" i="12"/>
  <c r="AN66" i="12"/>
  <c r="AM66" i="12"/>
  <c r="AL66" i="12"/>
  <c r="AK66" i="12"/>
  <c r="AJ66" i="12"/>
  <c r="AI66" i="12"/>
  <c r="AH66" i="12"/>
  <c r="X66" i="12"/>
  <c r="Z66" i="12" s="1"/>
  <c r="P66" i="12"/>
  <c r="C66" i="12"/>
  <c r="BL65" i="12"/>
  <c r="BK65" i="12"/>
  <c r="BJ65" i="12"/>
  <c r="BI65" i="12"/>
  <c r="BH65" i="12"/>
  <c r="BG65" i="12"/>
  <c r="BE65" i="12"/>
  <c r="AW65" i="12"/>
  <c r="AN65" i="12"/>
  <c r="AM65" i="12"/>
  <c r="AL65" i="12"/>
  <c r="AK65" i="12"/>
  <c r="AJ65" i="12"/>
  <c r="AI65" i="12"/>
  <c r="AH65" i="12"/>
  <c r="X65" i="12"/>
  <c r="Z65" i="12" s="1"/>
  <c r="P65" i="12"/>
  <c r="C65" i="12"/>
  <c r="BL64" i="12"/>
  <c r="BK64" i="12"/>
  <c r="BJ64" i="12"/>
  <c r="BI64" i="12"/>
  <c r="BH64" i="12"/>
  <c r="BG64" i="12"/>
  <c r="BE64" i="12"/>
  <c r="AW64" i="12"/>
  <c r="AN64" i="12"/>
  <c r="AM64" i="12"/>
  <c r="AL64" i="12"/>
  <c r="AK64" i="12"/>
  <c r="AJ64" i="12"/>
  <c r="AI64" i="12"/>
  <c r="AH64" i="12"/>
  <c r="X64" i="12"/>
  <c r="Z64" i="12" s="1"/>
  <c r="P64" i="12"/>
  <c r="C64" i="12"/>
  <c r="BL63" i="12"/>
  <c r="BK63" i="12"/>
  <c r="BI63" i="12"/>
  <c r="BH63" i="12"/>
  <c r="BG63" i="12"/>
  <c r="BB63" i="12"/>
  <c r="BE63" i="12" s="1"/>
  <c r="AT63" i="12"/>
  <c r="AW63" i="12" s="1"/>
  <c r="AN63" i="12"/>
  <c r="AM63" i="12"/>
  <c r="AL63" i="12"/>
  <c r="AK63" i="12"/>
  <c r="AJ63" i="12"/>
  <c r="AI63" i="12"/>
  <c r="AH63" i="12"/>
  <c r="X63" i="12"/>
  <c r="Z63" i="12" s="1"/>
  <c r="P63" i="12"/>
  <c r="C63" i="12"/>
  <c r="BL62" i="12"/>
  <c r="BK62" i="12"/>
  <c r="BJ62" i="12"/>
  <c r="BH62" i="12"/>
  <c r="BG62" i="12"/>
  <c r="BA62" i="12"/>
  <c r="BE62" i="12" s="1"/>
  <c r="AS62" i="12"/>
  <c r="AN62" i="12"/>
  <c r="AM62" i="12"/>
  <c r="AL62" i="12"/>
  <c r="AK62" i="12"/>
  <c r="AJ62" i="12"/>
  <c r="AI62" i="12"/>
  <c r="AH62" i="12"/>
  <c r="X62" i="12"/>
  <c r="Z62" i="12" s="1"/>
  <c r="P62" i="12"/>
  <c r="C62" i="12"/>
  <c r="BL61" i="12"/>
  <c r="BK61" i="12"/>
  <c r="BJ61" i="12"/>
  <c r="BI61" i="12"/>
  <c r="BH61" i="12"/>
  <c r="BG61" i="12"/>
  <c r="BE61" i="12"/>
  <c r="AW61" i="12"/>
  <c r="AN61" i="12"/>
  <c r="AM61" i="12"/>
  <c r="AL61" i="12"/>
  <c r="AK61" i="12"/>
  <c r="AJ61" i="12"/>
  <c r="AI61" i="12"/>
  <c r="AH61" i="12"/>
  <c r="X61" i="12"/>
  <c r="Z61" i="12" s="1"/>
  <c r="P61" i="12"/>
  <c r="C61" i="12"/>
  <c r="BL60" i="12"/>
  <c r="BK60" i="12"/>
  <c r="BJ60" i="12"/>
  <c r="BI60" i="12"/>
  <c r="BH60" i="12"/>
  <c r="BG60" i="12"/>
  <c r="BE60" i="12"/>
  <c r="AW60" i="12"/>
  <c r="AN60" i="12"/>
  <c r="AM60" i="12"/>
  <c r="AL60" i="12"/>
  <c r="AK60" i="12"/>
  <c r="AJ60" i="12"/>
  <c r="AI60" i="12"/>
  <c r="AH60" i="12"/>
  <c r="X60" i="12"/>
  <c r="Z60" i="12" s="1"/>
  <c r="P60" i="12"/>
  <c r="C60" i="12"/>
  <c r="BL59" i="12"/>
  <c r="BK59" i="12"/>
  <c r="BJ59" i="12"/>
  <c r="BI59" i="12"/>
  <c r="BH59" i="12"/>
  <c r="BG59" i="12"/>
  <c r="BE59" i="12"/>
  <c r="AW59" i="12"/>
  <c r="AN59" i="12"/>
  <c r="AM59" i="12"/>
  <c r="AL59" i="12"/>
  <c r="AK59" i="12"/>
  <c r="AJ59" i="12"/>
  <c r="AI59" i="12"/>
  <c r="AH59" i="12"/>
  <c r="X59" i="12"/>
  <c r="Z59" i="12" s="1"/>
  <c r="P59" i="12"/>
  <c r="C59" i="12"/>
  <c r="BL58" i="12"/>
  <c r="BK58" i="12"/>
  <c r="BJ58" i="12"/>
  <c r="BI58" i="12"/>
  <c r="BH58" i="12"/>
  <c r="BG58" i="12"/>
  <c r="BE58" i="12"/>
  <c r="AW58" i="12"/>
  <c r="AN58" i="12"/>
  <c r="AM58" i="12"/>
  <c r="AL58" i="12"/>
  <c r="AK58" i="12"/>
  <c r="AJ58" i="12"/>
  <c r="AI58" i="12"/>
  <c r="AH58" i="12"/>
  <c r="X58" i="12"/>
  <c r="Z58" i="12" s="1"/>
  <c r="P58" i="12"/>
  <c r="C58" i="12"/>
  <c r="BL57" i="12"/>
  <c r="BK57" i="12"/>
  <c r="BJ57" i="12"/>
  <c r="BI57" i="12"/>
  <c r="BH57" i="12"/>
  <c r="BG57" i="12"/>
  <c r="BE57" i="12"/>
  <c r="AW57" i="12"/>
  <c r="AN57" i="12"/>
  <c r="AM57" i="12"/>
  <c r="AL57" i="12"/>
  <c r="AK57" i="12"/>
  <c r="AJ57" i="12"/>
  <c r="AI57" i="12"/>
  <c r="AH57" i="12"/>
  <c r="X57" i="12"/>
  <c r="Z57" i="12" s="1"/>
  <c r="P57" i="12"/>
  <c r="C57" i="12"/>
  <c r="BL56" i="12"/>
  <c r="BK56" i="12"/>
  <c r="BJ56" i="12"/>
  <c r="BI56" i="12"/>
  <c r="BH56" i="12"/>
  <c r="BG56" i="12"/>
  <c r="BE56" i="12"/>
  <c r="AW56" i="12"/>
  <c r="AN56" i="12"/>
  <c r="AM56" i="12"/>
  <c r="AL56" i="12"/>
  <c r="AK56" i="12"/>
  <c r="AJ56" i="12"/>
  <c r="AI56" i="12"/>
  <c r="AH56" i="12"/>
  <c r="X56" i="12"/>
  <c r="Z56" i="12" s="1"/>
  <c r="P56" i="12"/>
  <c r="C56" i="12"/>
  <c r="BL55" i="12"/>
  <c r="BK55" i="12"/>
  <c r="BJ55" i="12"/>
  <c r="BI55" i="12"/>
  <c r="BH55" i="12"/>
  <c r="BG55" i="12"/>
  <c r="BE55" i="12"/>
  <c r="AW55" i="12"/>
  <c r="AN55" i="12"/>
  <c r="AM55" i="12"/>
  <c r="AL55" i="12"/>
  <c r="AK55" i="12"/>
  <c r="AJ55" i="12"/>
  <c r="AI55" i="12"/>
  <c r="AH55" i="12"/>
  <c r="X55" i="12"/>
  <c r="Z55" i="12" s="1"/>
  <c r="P55" i="12"/>
  <c r="C55" i="12"/>
  <c r="BL54" i="12"/>
  <c r="BK54" i="12"/>
  <c r="BJ54" i="12"/>
  <c r="BI54" i="12"/>
  <c r="BH54" i="12"/>
  <c r="BG54" i="12"/>
  <c r="BE54" i="12"/>
  <c r="AW54" i="12"/>
  <c r="AN54" i="12"/>
  <c r="AM54" i="12"/>
  <c r="AL54" i="12"/>
  <c r="AK54" i="12"/>
  <c r="AJ54" i="12"/>
  <c r="AI54" i="12"/>
  <c r="AH54" i="12"/>
  <c r="X54" i="12"/>
  <c r="Z54" i="12" s="1"/>
  <c r="P54" i="12"/>
  <c r="C54" i="12"/>
  <c r="BL53" i="12"/>
  <c r="BK53" i="12"/>
  <c r="BJ53" i="12"/>
  <c r="BI53" i="12"/>
  <c r="BH53" i="12"/>
  <c r="BG53" i="12"/>
  <c r="BE53" i="12"/>
  <c r="AW53" i="12"/>
  <c r="AN53" i="12"/>
  <c r="AM53" i="12"/>
  <c r="AL53" i="12"/>
  <c r="AK53" i="12"/>
  <c r="AJ53" i="12"/>
  <c r="AI53" i="12"/>
  <c r="AH53" i="12"/>
  <c r="X53" i="12"/>
  <c r="Z53" i="12" s="1"/>
  <c r="P53" i="12"/>
  <c r="C53" i="12"/>
  <c r="BL52" i="12"/>
  <c r="BK52" i="12"/>
  <c r="BJ52" i="12"/>
  <c r="BI52" i="12"/>
  <c r="BH52" i="12"/>
  <c r="BG52" i="12"/>
  <c r="BE52" i="12"/>
  <c r="AW52" i="12"/>
  <c r="AN52" i="12"/>
  <c r="AM52" i="12"/>
  <c r="AL52" i="12"/>
  <c r="AK52" i="12"/>
  <c r="AJ52" i="12"/>
  <c r="AI52" i="12"/>
  <c r="AH52" i="12"/>
  <c r="X52" i="12"/>
  <c r="Z52" i="12" s="1"/>
  <c r="P52" i="12"/>
  <c r="C52" i="12"/>
  <c r="BL51" i="12"/>
  <c r="BK51" i="12"/>
  <c r="BJ51" i="12"/>
  <c r="BI51" i="12"/>
  <c r="BH51" i="12"/>
  <c r="BG51" i="12"/>
  <c r="BE51" i="12"/>
  <c r="AW51" i="12"/>
  <c r="AN51" i="12"/>
  <c r="AM51" i="12"/>
  <c r="AL51" i="12"/>
  <c r="AK51" i="12"/>
  <c r="AJ51" i="12"/>
  <c r="AI51" i="12"/>
  <c r="AH51" i="12"/>
  <c r="X51" i="12"/>
  <c r="Z51" i="12" s="1"/>
  <c r="P51" i="12"/>
  <c r="C51" i="12"/>
  <c r="BL50" i="12"/>
  <c r="BK50" i="12"/>
  <c r="BJ50" i="12"/>
  <c r="BI50" i="12"/>
  <c r="BH50" i="12"/>
  <c r="BG50" i="12"/>
  <c r="BE50" i="12"/>
  <c r="AW50" i="12"/>
  <c r="AN50" i="12"/>
  <c r="AM50" i="12"/>
  <c r="AL50" i="12"/>
  <c r="AK50" i="12"/>
  <c r="AJ50" i="12"/>
  <c r="AI50" i="12"/>
  <c r="AH50" i="12"/>
  <c r="X50" i="12"/>
  <c r="Z50" i="12" s="1"/>
  <c r="P50" i="12"/>
  <c r="C50" i="12"/>
  <c r="BL49" i="12"/>
  <c r="BK49" i="12"/>
  <c r="BJ49" i="12"/>
  <c r="BI49" i="12"/>
  <c r="BH49" i="12"/>
  <c r="BG49" i="12"/>
  <c r="BE49" i="12"/>
  <c r="AW49" i="12"/>
  <c r="AN49" i="12"/>
  <c r="AM49" i="12"/>
  <c r="AL49" i="12"/>
  <c r="AK49" i="12"/>
  <c r="AJ49" i="12"/>
  <c r="AI49" i="12"/>
  <c r="AH49" i="12"/>
  <c r="X49" i="12"/>
  <c r="Z49" i="12" s="1"/>
  <c r="P49" i="12"/>
  <c r="C49" i="12"/>
  <c r="BL48" i="12"/>
  <c r="BK48" i="12"/>
  <c r="BJ48" i="12"/>
  <c r="BI48" i="12"/>
  <c r="BH48" i="12"/>
  <c r="BG48" i="12"/>
  <c r="BE48" i="12"/>
  <c r="AW48" i="12"/>
  <c r="AN48" i="12"/>
  <c r="AM48" i="12"/>
  <c r="AL48" i="12"/>
  <c r="AK48" i="12"/>
  <c r="AJ48" i="12"/>
  <c r="AI48" i="12"/>
  <c r="AH48" i="12"/>
  <c r="X48" i="12"/>
  <c r="Z48" i="12" s="1"/>
  <c r="P48" i="12"/>
  <c r="C48" i="12"/>
  <c r="BL47" i="12"/>
  <c r="BK47" i="12"/>
  <c r="BJ47" i="12"/>
  <c r="BI47" i="12"/>
  <c r="BH47" i="12"/>
  <c r="BG47" i="12"/>
  <c r="BE47" i="12"/>
  <c r="AW47" i="12"/>
  <c r="AN47" i="12"/>
  <c r="AM47" i="12"/>
  <c r="AL47" i="12"/>
  <c r="AK47" i="12"/>
  <c r="AJ47" i="12"/>
  <c r="AI47" i="12"/>
  <c r="AH47" i="12"/>
  <c r="X47" i="12"/>
  <c r="Z47" i="12" s="1"/>
  <c r="P47" i="12"/>
  <c r="C47" i="12"/>
  <c r="BL46" i="12"/>
  <c r="BK46" i="12"/>
  <c r="BJ46" i="12"/>
  <c r="BI46" i="12"/>
  <c r="BH46" i="12"/>
  <c r="BG46" i="12"/>
  <c r="BE46" i="12"/>
  <c r="AW46" i="12"/>
  <c r="AN46" i="12"/>
  <c r="AM46" i="12"/>
  <c r="AL46" i="12"/>
  <c r="AK46" i="12"/>
  <c r="AJ46" i="12"/>
  <c r="AI46" i="12"/>
  <c r="AH46" i="12"/>
  <c r="X46" i="12"/>
  <c r="Z46" i="12" s="1"/>
  <c r="P46" i="12"/>
  <c r="C46" i="12"/>
  <c r="BL45" i="12"/>
  <c r="BK45" i="12"/>
  <c r="BJ45" i="12"/>
  <c r="BI45" i="12"/>
  <c r="BH45" i="12"/>
  <c r="BG45" i="12"/>
  <c r="BE45" i="12"/>
  <c r="AW45" i="12"/>
  <c r="AN45" i="12"/>
  <c r="AM45" i="12"/>
  <c r="AL45" i="12"/>
  <c r="AK45" i="12"/>
  <c r="AJ45" i="12"/>
  <c r="AI45" i="12"/>
  <c r="AH45" i="12"/>
  <c r="X45" i="12"/>
  <c r="Z45" i="12" s="1"/>
  <c r="P45" i="12"/>
  <c r="C45" i="12"/>
  <c r="BL44" i="12"/>
  <c r="BK44" i="12"/>
  <c r="BJ44" i="12"/>
  <c r="BI44" i="12"/>
  <c r="BH44" i="12"/>
  <c r="BG44" i="12"/>
  <c r="BE44" i="12"/>
  <c r="AW44" i="12"/>
  <c r="AN44" i="12"/>
  <c r="AM44" i="12"/>
  <c r="AL44" i="12"/>
  <c r="AK44" i="12"/>
  <c r="AJ44" i="12"/>
  <c r="AI44" i="12"/>
  <c r="AH44" i="12"/>
  <c r="X44" i="12"/>
  <c r="Z44" i="12" s="1"/>
  <c r="P44" i="12"/>
  <c r="C44" i="12"/>
  <c r="BL43" i="12"/>
  <c r="BK43" i="12"/>
  <c r="BJ43" i="12"/>
  <c r="BI43" i="12"/>
  <c r="BH43" i="12"/>
  <c r="BG43" i="12"/>
  <c r="BE43" i="12"/>
  <c r="AW43" i="12"/>
  <c r="AN43" i="12"/>
  <c r="AM43" i="12"/>
  <c r="AL43" i="12"/>
  <c r="AK43" i="12"/>
  <c r="AJ43" i="12"/>
  <c r="AI43" i="12"/>
  <c r="AH43" i="12"/>
  <c r="X43" i="12"/>
  <c r="Z43" i="12" s="1"/>
  <c r="P43" i="12"/>
  <c r="C43" i="12"/>
  <c r="BL42" i="12"/>
  <c r="BK42" i="12"/>
  <c r="BJ42" i="12"/>
  <c r="BI42" i="12"/>
  <c r="BH42" i="12"/>
  <c r="BG42" i="12"/>
  <c r="BE42" i="12"/>
  <c r="AW42" i="12"/>
  <c r="AN42" i="12"/>
  <c r="AM42" i="12"/>
  <c r="AL42" i="12"/>
  <c r="AK42" i="12"/>
  <c r="AJ42" i="12"/>
  <c r="AI42" i="12"/>
  <c r="AH42" i="12"/>
  <c r="X42" i="12"/>
  <c r="Z42" i="12" s="1"/>
  <c r="P42" i="12"/>
  <c r="C42" i="12"/>
  <c r="BL41" i="12"/>
  <c r="BK41" i="12"/>
  <c r="BJ41" i="12"/>
  <c r="BI41" i="12"/>
  <c r="BH41" i="12"/>
  <c r="BG41" i="12"/>
  <c r="BE41" i="12"/>
  <c r="AW41" i="12"/>
  <c r="AN41" i="12"/>
  <c r="AM41" i="12"/>
  <c r="AL41" i="12"/>
  <c r="AK41" i="12"/>
  <c r="AJ41" i="12"/>
  <c r="AI41" i="12"/>
  <c r="AH41" i="12"/>
  <c r="X41" i="12"/>
  <c r="Z41" i="12" s="1"/>
  <c r="P41" i="12"/>
  <c r="C41" i="12"/>
  <c r="BL40" i="12"/>
  <c r="BK40" i="12"/>
  <c r="BJ40" i="12"/>
  <c r="BI40" i="12"/>
  <c r="BH40" i="12"/>
  <c r="BG40" i="12"/>
  <c r="BE40" i="12"/>
  <c r="AW40" i="12"/>
  <c r="AN40" i="12"/>
  <c r="AM40" i="12"/>
  <c r="AL40" i="12"/>
  <c r="AK40" i="12"/>
  <c r="AJ40" i="12"/>
  <c r="AI40" i="12"/>
  <c r="AH40" i="12"/>
  <c r="X40" i="12"/>
  <c r="Z40" i="12" s="1"/>
  <c r="P40" i="12"/>
  <c r="C40" i="12"/>
  <c r="BL39" i="12"/>
  <c r="BK39" i="12"/>
  <c r="BJ39" i="12"/>
  <c r="BI39" i="12"/>
  <c r="BH39" i="12"/>
  <c r="BG39" i="12"/>
  <c r="BE39" i="12"/>
  <c r="AW39" i="12"/>
  <c r="AN39" i="12"/>
  <c r="AM39" i="12"/>
  <c r="AL39" i="12"/>
  <c r="AK39" i="12"/>
  <c r="AJ39" i="12"/>
  <c r="AI39" i="12"/>
  <c r="AH39" i="12"/>
  <c r="X39" i="12"/>
  <c r="Z39" i="12" s="1"/>
  <c r="P39" i="12"/>
  <c r="C39" i="12"/>
  <c r="BL38" i="12"/>
  <c r="BK38" i="12"/>
  <c r="BJ38" i="12"/>
  <c r="BI38" i="12"/>
  <c r="BH38" i="12"/>
  <c r="BG38" i="12"/>
  <c r="BE38" i="12"/>
  <c r="AW38" i="12"/>
  <c r="AN38" i="12"/>
  <c r="AM38" i="12"/>
  <c r="AL38" i="12"/>
  <c r="AK38" i="12"/>
  <c r="AJ38" i="12"/>
  <c r="AI38" i="12"/>
  <c r="AH38" i="12"/>
  <c r="X38" i="12"/>
  <c r="Z38" i="12" s="1"/>
  <c r="P38" i="12"/>
  <c r="C38" i="12"/>
  <c r="BL37" i="12"/>
  <c r="BK37" i="12"/>
  <c r="BJ37" i="12"/>
  <c r="BI37" i="12"/>
  <c r="BH37" i="12"/>
  <c r="BG37" i="12"/>
  <c r="BE37" i="12"/>
  <c r="AW37" i="12"/>
  <c r="AN37" i="12"/>
  <c r="AM37" i="12"/>
  <c r="AL37" i="12"/>
  <c r="AK37" i="12"/>
  <c r="AJ37" i="12"/>
  <c r="AI37" i="12"/>
  <c r="AH37" i="12"/>
  <c r="X37" i="12"/>
  <c r="Z37" i="12" s="1"/>
  <c r="P37" i="12"/>
  <c r="C37" i="12"/>
  <c r="BL36" i="12"/>
  <c r="BK36" i="12"/>
  <c r="BJ36" i="12"/>
  <c r="BI36" i="12"/>
  <c r="BH36" i="12"/>
  <c r="BG36" i="12"/>
  <c r="BE36" i="12"/>
  <c r="AW36" i="12"/>
  <c r="AN36" i="12"/>
  <c r="AM36" i="12"/>
  <c r="AL36" i="12"/>
  <c r="AK36" i="12"/>
  <c r="AJ36" i="12"/>
  <c r="AI36" i="12"/>
  <c r="AH36" i="12"/>
  <c r="X36" i="12"/>
  <c r="Z36" i="12" s="1"/>
  <c r="P36" i="12"/>
  <c r="C36" i="12"/>
  <c r="BL35" i="12"/>
  <c r="BK35" i="12"/>
  <c r="BJ35" i="12"/>
  <c r="BH35" i="12"/>
  <c r="BG35" i="12"/>
  <c r="BA35" i="12"/>
  <c r="BE35" i="12" s="1"/>
  <c r="AW35" i="12"/>
  <c r="AN35" i="12"/>
  <c r="AM35" i="12"/>
  <c r="AL35" i="12"/>
  <c r="AK35" i="12"/>
  <c r="AJ35" i="12"/>
  <c r="AI35" i="12"/>
  <c r="AH35" i="12"/>
  <c r="X35" i="12"/>
  <c r="Z35" i="12" s="1"/>
  <c r="P35" i="12"/>
  <c r="C35" i="12"/>
  <c r="BL34" i="12"/>
  <c r="BK34" i="12"/>
  <c r="BJ34" i="12"/>
  <c r="BH34" i="12"/>
  <c r="BG34" i="12"/>
  <c r="BA34" i="12"/>
  <c r="AW34" i="12"/>
  <c r="AN34" i="12"/>
  <c r="AM34" i="12"/>
  <c r="AL34" i="12"/>
  <c r="AK34" i="12"/>
  <c r="AJ34" i="12"/>
  <c r="AI34" i="12"/>
  <c r="AH34" i="12"/>
  <c r="X34" i="12"/>
  <c r="Z34" i="12" s="1"/>
  <c r="P34" i="12"/>
  <c r="C34" i="12"/>
  <c r="BL33" i="12"/>
  <c r="BK33" i="12"/>
  <c r="BJ33" i="12"/>
  <c r="BI33" i="12"/>
  <c r="BH33" i="12"/>
  <c r="BG33" i="12"/>
  <c r="BE33" i="12"/>
  <c r="AW33" i="12"/>
  <c r="AN33" i="12"/>
  <c r="AM33" i="12"/>
  <c r="AL33" i="12"/>
  <c r="AK33" i="12"/>
  <c r="AJ33" i="12"/>
  <c r="AI33" i="12"/>
  <c r="AH33" i="12"/>
  <c r="X33" i="12"/>
  <c r="Z33" i="12" s="1"/>
  <c r="P33" i="12"/>
  <c r="C33" i="12"/>
  <c r="BL32" i="12"/>
  <c r="BK32" i="12"/>
  <c r="BJ32" i="12"/>
  <c r="BI32" i="12"/>
  <c r="BH32" i="12"/>
  <c r="BG32" i="12"/>
  <c r="BE32" i="12"/>
  <c r="AW32" i="12"/>
  <c r="AN32" i="12"/>
  <c r="AM32" i="12"/>
  <c r="AL32" i="12"/>
  <c r="AK32" i="12"/>
  <c r="AJ32" i="12"/>
  <c r="AI32" i="12"/>
  <c r="AH32" i="12"/>
  <c r="X32" i="12"/>
  <c r="Z32" i="12" s="1"/>
  <c r="P32" i="12"/>
  <c r="C32" i="12"/>
  <c r="BL31" i="12"/>
  <c r="BK31" i="12"/>
  <c r="BJ31" i="12"/>
  <c r="BI31" i="12"/>
  <c r="BH31" i="12"/>
  <c r="BG31" i="12"/>
  <c r="BE31" i="12"/>
  <c r="AW31" i="12"/>
  <c r="AN31" i="12"/>
  <c r="AM31" i="12"/>
  <c r="AL31" i="12"/>
  <c r="AK31" i="12"/>
  <c r="AJ31" i="12"/>
  <c r="AI31" i="12"/>
  <c r="AH31" i="12"/>
  <c r="X31" i="12"/>
  <c r="Z31" i="12" s="1"/>
  <c r="P31" i="12"/>
  <c r="C31" i="12"/>
  <c r="BL30" i="12"/>
  <c r="BK30" i="12"/>
  <c r="BJ30" i="12"/>
  <c r="BI30" i="12"/>
  <c r="BH30" i="12"/>
  <c r="BG30" i="12"/>
  <c r="BE30" i="12"/>
  <c r="AW30" i="12"/>
  <c r="AN30" i="12"/>
  <c r="AM30" i="12"/>
  <c r="AL30" i="12"/>
  <c r="AK30" i="12"/>
  <c r="AJ30" i="12"/>
  <c r="AI30" i="12"/>
  <c r="AH30" i="12"/>
  <c r="X30" i="12"/>
  <c r="Z30" i="12" s="1"/>
  <c r="P30" i="12"/>
  <c r="C30" i="12"/>
  <c r="BL29" i="12"/>
  <c r="BK29" i="12"/>
  <c r="BJ29" i="12"/>
  <c r="BI29" i="12"/>
  <c r="BH29" i="12"/>
  <c r="BG29" i="12"/>
  <c r="BE29" i="12"/>
  <c r="AW29" i="12"/>
  <c r="AN29" i="12"/>
  <c r="AM29" i="12"/>
  <c r="AL29" i="12"/>
  <c r="AK29" i="12"/>
  <c r="AJ29" i="12"/>
  <c r="AI29" i="12"/>
  <c r="AH29" i="12"/>
  <c r="X29" i="12"/>
  <c r="Z29" i="12" s="1"/>
  <c r="P29" i="12"/>
  <c r="C29" i="12"/>
  <c r="BL28" i="12"/>
  <c r="BK28" i="12"/>
  <c r="BJ28" i="12"/>
  <c r="BI28" i="12"/>
  <c r="BH28" i="12"/>
  <c r="BG28" i="12"/>
  <c r="BE28" i="12"/>
  <c r="AW28" i="12"/>
  <c r="AN28" i="12"/>
  <c r="AM28" i="12"/>
  <c r="AL28" i="12"/>
  <c r="AK28" i="12"/>
  <c r="AJ28" i="12"/>
  <c r="AI28" i="12"/>
  <c r="AH28" i="12"/>
  <c r="X28" i="12"/>
  <c r="Z28" i="12" s="1"/>
  <c r="P28" i="12"/>
  <c r="C28" i="12"/>
  <c r="BL27" i="12"/>
  <c r="BK27" i="12"/>
  <c r="BJ27" i="12"/>
  <c r="BI27" i="12"/>
  <c r="BH27" i="12"/>
  <c r="BG27" i="12"/>
  <c r="BE27" i="12"/>
  <c r="AW27" i="12"/>
  <c r="AN27" i="12"/>
  <c r="AM27" i="12"/>
  <c r="AL27" i="12"/>
  <c r="AK27" i="12"/>
  <c r="AJ27" i="12"/>
  <c r="AI27" i="12"/>
  <c r="AH27" i="12"/>
  <c r="X27" i="12"/>
  <c r="Z27" i="12" s="1"/>
  <c r="P27" i="12"/>
  <c r="C27" i="12"/>
  <c r="BL26" i="12"/>
  <c r="BK26" i="12"/>
  <c r="BJ26" i="12"/>
  <c r="BI26" i="12"/>
  <c r="BH26" i="12"/>
  <c r="BG26" i="12"/>
  <c r="BE26" i="12"/>
  <c r="AW26" i="12"/>
  <c r="AN26" i="12"/>
  <c r="AM26" i="12"/>
  <c r="AL26" i="12"/>
  <c r="AK26" i="12"/>
  <c r="AJ26" i="12"/>
  <c r="AI26" i="12"/>
  <c r="AH26" i="12"/>
  <c r="X26" i="12"/>
  <c r="Z26" i="12" s="1"/>
  <c r="P26" i="12"/>
  <c r="C26" i="12"/>
  <c r="BL25" i="12"/>
  <c r="BK25" i="12"/>
  <c r="BJ25" i="12"/>
  <c r="BI25" i="12"/>
  <c r="BH25" i="12"/>
  <c r="BG25" i="12"/>
  <c r="BE25" i="12"/>
  <c r="AW25" i="12"/>
  <c r="AN25" i="12"/>
  <c r="AM25" i="12"/>
  <c r="AL25" i="12"/>
  <c r="AK25" i="12"/>
  <c r="AJ25" i="12"/>
  <c r="AI25" i="12"/>
  <c r="AH25" i="12"/>
  <c r="X25" i="12"/>
  <c r="Z25" i="12" s="1"/>
  <c r="P25" i="12"/>
  <c r="C25" i="12"/>
  <c r="BL24" i="12"/>
  <c r="BK24" i="12"/>
  <c r="BJ24" i="12"/>
  <c r="BI24" i="12"/>
  <c r="BH24" i="12"/>
  <c r="BG24" i="12"/>
  <c r="BE24" i="12"/>
  <c r="AW24" i="12"/>
  <c r="AN24" i="12"/>
  <c r="AM24" i="12"/>
  <c r="AL24" i="12"/>
  <c r="AK24" i="12"/>
  <c r="AJ24" i="12"/>
  <c r="AI24" i="12"/>
  <c r="AH24" i="12"/>
  <c r="X24" i="12"/>
  <c r="Z24" i="12" s="1"/>
  <c r="P24" i="12"/>
  <c r="C24" i="12"/>
  <c r="BL23" i="12"/>
  <c r="BK23" i="12"/>
  <c r="BJ23" i="12"/>
  <c r="BI23" i="12"/>
  <c r="BH23" i="12"/>
  <c r="BG23" i="12"/>
  <c r="BE23" i="12"/>
  <c r="AW23" i="12"/>
  <c r="AN23" i="12"/>
  <c r="AM23" i="12"/>
  <c r="AL23" i="12"/>
  <c r="AK23" i="12"/>
  <c r="AJ23" i="12"/>
  <c r="AI23" i="12"/>
  <c r="AH23" i="12"/>
  <c r="X23" i="12"/>
  <c r="Z23" i="12" s="1"/>
  <c r="P23" i="12"/>
  <c r="C23" i="12"/>
  <c r="BL22" i="12"/>
  <c r="BK22" i="12"/>
  <c r="BJ22" i="12"/>
  <c r="BI22" i="12"/>
  <c r="BH22" i="12"/>
  <c r="BG22" i="12"/>
  <c r="BE22" i="12"/>
  <c r="AW22" i="12"/>
  <c r="AN22" i="12"/>
  <c r="AM22" i="12"/>
  <c r="AL22" i="12"/>
  <c r="AK22" i="12"/>
  <c r="AJ22" i="12"/>
  <c r="AI22" i="12"/>
  <c r="AH22" i="12"/>
  <c r="X22" i="12"/>
  <c r="Z22" i="12" s="1"/>
  <c r="P22" i="12"/>
  <c r="C22" i="12"/>
  <c r="BL21" i="12"/>
  <c r="BK21" i="12"/>
  <c r="BJ21" i="12"/>
  <c r="BI21" i="12"/>
  <c r="BH21" i="12"/>
  <c r="BG21" i="12"/>
  <c r="BE21" i="12"/>
  <c r="AW21" i="12"/>
  <c r="AN21" i="12"/>
  <c r="AM21" i="12"/>
  <c r="AL21" i="12"/>
  <c r="AK21" i="12"/>
  <c r="AJ21" i="12"/>
  <c r="AI21" i="12"/>
  <c r="AH21" i="12"/>
  <c r="X21" i="12"/>
  <c r="Z21" i="12" s="1"/>
  <c r="P21" i="12"/>
  <c r="C21" i="12"/>
  <c r="BL20" i="12"/>
  <c r="BK20" i="12"/>
  <c r="BJ20" i="12"/>
  <c r="BI20" i="12"/>
  <c r="BH20" i="12"/>
  <c r="BG20" i="12"/>
  <c r="BE20" i="12"/>
  <c r="AW20" i="12"/>
  <c r="AN20" i="12"/>
  <c r="AM20" i="12"/>
  <c r="AL20" i="12"/>
  <c r="AK20" i="12"/>
  <c r="AJ20" i="12"/>
  <c r="AI20" i="12"/>
  <c r="AH20" i="12"/>
  <c r="X20" i="12"/>
  <c r="Z20" i="12" s="1"/>
  <c r="P20" i="12"/>
  <c r="C20" i="12"/>
  <c r="BL19" i="12"/>
  <c r="BK19" i="12"/>
  <c r="BJ19" i="12"/>
  <c r="BI19" i="12"/>
  <c r="BH19" i="12"/>
  <c r="BG19" i="12"/>
  <c r="BE19" i="12"/>
  <c r="AW19" i="12"/>
  <c r="AN19" i="12"/>
  <c r="AM19" i="12"/>
  <c r="AL19" i="12"/>
  <c r="AK19" i="12"/>
  <c r="AJ19" i="12"/>
  <c r="AI19" i="12"/>
  <c r="AH19" i="12"/>
  <c r="X19" i="12"/>
  <c r="Z19" i="12" s="1"/>
  <c r="P19" i="12"/>
  <c r="C19" i="12"/>
  <c r="BL18" i="12"/>
  <c r="BK18" i="12"/>
  <c r="BJ18" i="12"/>
  <c r="BI18" i="12"/>
  <c r="BH18" i="12"/>
  <c r="BG18" i="12"/>
  <c r="BE18" i="12"/>
  <c r="AW18" i="12"/>
  <c r="AN18" i="12"/>
  <c r="AM18" i="12"/>
  <c r="AL18" i="12"/>
  <c r="AK18" i="12"/>
  <c r="AJ18" i="12"/>
  <c r="AI18" i="12"/>
  <c r="AH18" i="12"/>
  <c r="X18" i="12"/>
  <c r="Z18" i="12" s="1"/>
  <c r="P18" i="12"/>
  <c r="C18" i="12"/>
  <c r="BL17" i="12"/>
  <c r="BK17" i="12"/>
  <c r="BJ17" i="12"/>
  <c r="BI17" i="12"/>
  <c r="BH17" i="12"/>
  <c r="BG17" i="12"/>
  <c r="BE17" i="12"/>
  <c r="AW17" i="12"/>
  <c r="AN17" i="12"/>
  <c r="AM17" i="12"/>
  <c r="AL17" i="12"/>
  <c r="AK17" i="12"/>
  <c r="AJ17" i="12"/>
  <c r="AI17" i="12"/>
  <c r="AH17" i="12"/>
  <c r="X17" i="12"/>
  <c r="Z17" i="12" s="1"/>
  <c r="P17" i="12"/>
  <c r="C17" i="12"/>
  <c r="BL16" i="12"/>
  <c r="BK16" i="12"/>
  <c r="BJ16" i="12"/>
  <c r="BI16" i="12"/>
  <c r="BH16" i="12"/>
  <c r="BG16" i="12"/>
  <c r="BE16" i="12"/>
  <c r="AW16" i="12"/>
  <c r="AN16" i="12"/>
  <c r="AM16" i="12"/>
  <c r="AL16" i="12"/>
  <c r="AK16" i="12"/>
  <c r="AJ16" i="12"/>
  <c r="AI16" i="12"/>
  <c r="AH16" i="12"/>
  <c r="X16" i="12"/>
  <c r="Z16" i="12" s="1"/>
  <c r="P16" i="12"/>
  <c r="C16" i="12"/>
  <c r="BL15" i="12"/>
  <c r="BK15" i="12"/>
  <c r="BJ15" i="12"/>
  <c r="BI15" i="12"/>
  <c r="BH15" i="12"/>
  <c r="BG15" i="12"/>
  <c r="BE15" i="12"/>
  <c r="AW15" i="12"/>
  <c r="AN15" i="12"/>
  <c r="AM15" i="12"/>
  <c r="AL15" i="12"/>
  <c r="AK15" i="12"/>
  <c r="AJ15" i="12"/>
  <c r="AI15" i="12"/>
  <c r="AH15" i="12"/>
  <c r="X15" i="12"/>
  <c r="Z15" i="12" s="1"/>
  <c r="P15" i="12"/>
  <c r="C15" i="12"/>
  <c r="BL14" i="12"/>
  <c r="BK14" i="12"/>
  <c r="BJ14" i="12"/>
  <c r="BI14" i="12"/>
  <c r="BH14" i="12"/>
  <c r="BG14" i="12"/>
  <c r="BE14" i="12"/>
  <c r="AW14" i="12"/>
  <c r="AN14" i="12"/>
  <c r="AM14" i="12"/>
  <c r="AL14" i="12"/>
  <c r="AK14" i="12"/>
  <c r="AJ14" i="12"/>
  <c r="AI14" i="12"/>
  <c r="AH14" i="12"/>
  <c r="X14" i="12"/>
  <c r="Z14" i="12" s="1"/>
  <c r="P14" i="12"/>
  <c r="C14" i="12"/>
  <c r="BL13" i="12"/>
  <c r="BK13" i="12"/>
  <c r="BJ13" i="12"/>
  <c r="BI13" i="12"/>
  <c r="BE13" i="12"/>
  <c r="AW13" i="12"/>
  <c r="AN13" i="12"/>
  <c r="AM13" i="12"/>
  <c r="AL13" i="12"/>
  <c r="AK13" i="12"/>
  <c r="AH13" i="12"/>
  <c r="X13" i="12"/>
  <c r="Z13" i="12" s="1"/>
  <c r="P13" i="12"/>
  <c r="C13" i="12"/>
  <c r="BL12" i="12"/>
  <c r="BK12" i="12"/>
  <c r="BJ12" i="12"/>
  <c r="BI12" i="12"/>
  <c r="BH12" i="12"/>
  <c r="BG12" i="12"/>
  <c r="BE12" i="12"/>
  <c r="AW12" i="12"/>
  <c r="AN12" i="12"/>
  <c r="AM12" i="12"/>
  <c r="AL12" i="12"/>
  <c r="AK12" i="12"/>
  <c r="AJ12" i="12"/>
  <c r="AI12" i="12"/>
  <c r="AH12" i="12"/>
  <c r="X12" i="12"/>
  <c r="Z12" i="12" s="1"/>
  <c r="P12" i="12"/>
  <c r="C12" i="12"/>
  <c r="BL11" i="12"/>
  <c r="BK11" i="12"/>
  <c r="BJ11" i="12"/>
  <c r="BI11" i="12"/>
  <c r="BH11" i="12"/>
  <c r="BG11" i="12"/>
  <c r="BE11" i="12"/>
  <c r="AW11" i="12"/>
  <c r="AN11" i="12"/>
  <c r="AM11" i="12"/>
  <c r="AL11" i="12"/>
  <c r="AK11" i="12"/>
  <c r="AJ11" i="12"/>
  <c r="AI11" i="12"/>
  <c r="AH11" i="12"/>
  <c r="X11" i="12"/>
  <c r="Z11" i="12" s="1"/>
  <c r="P11" i="12"/>
  <c r="C11" i="12"/>
  <c r="BL10" i="12"/>
  <c r="BK10" i="12"/>
  <c r="BJ10" i="12"/>
  <c r="BI10" i="12"/>
  <c r="BE10" i="12"/>
  <c r="AW10" i="12"/>
  <c r="AN10" i="12"/>
  <c r="AM10" i="12"/>
  <c r="AL10" i="12"/>
  <c r="AK10" i="12"/>
  <c r="AH10" i="12"/>
  <c r="X10" i="12"/>
  <c r="Z10" i="12" s="1"/>
  <c r="P10" i="12"/>
  <c r="C10" i="12"/>
  <c r="BL9" i="12"/>
  <c r="BK9" i="12"/>
  <c r="BJ9" i="12"/>
  <c r="BI9" i="12"/>
  <c r="BH9" i="12"/>
  <c r="BG9" i="12"/>
  <c r="BE9" i="12"/>
  <c r="AW9" i="12"/>
  <c r="AN9" i="12"/>
  <c r="AM9" i="12"/>
  <c r="AL9" i="12"/>
  <c r="AK9" i="12"/>
  <c r="AJ9" i="12"/>
  <c r="AI9" i="12"/>
  <c r="AH9" i="12"/>
  <c r="X9" i="12"/>
  <c r="Z9" i="12" s="1"/>
  <c r="P9" i="12"/>
  <c r="C9" i="12"/>
  <c r="BL8" i="12"/>
  <c r="BK8" i="12"/>
  <c r="BJ8" i="12"/>
  <c r="BI8" i="12"/>
  <c r="BH8" i="12"/>
  <c r="BG8" i="12"/>
  <c r="BE8" i="12"/>
  <c r="AW8" i="12"/>
  <c r="AN8" i="12"/>
  <c r="AM8" i="12"/>
  <c r="AK8" i="12"/>
  <c r="AJ8" i="12"/>
  <c r="AI8" i="12"/>
  <c r="AH8" i="12"/>
  <c r="X8" i="12"/>
  <c r="Z8" i="12" s="1"/>
  <c r="P8" i="12"/>
  <c r="C8" i="12"/>
  <c r="BF6" i="12"/>
  <c r="BD6" i="12"/>
  <c r="BC6" i="12"/>
  <c r="AZ6" i="12"/>
  <c r="AY6" i="12"/>
  <c r="AX6" i="12"/>
  <c r="AV6" i="12"/>
  <c r="AU6" i="12"/>
  <c r="AT6" i="12"/>
  <c r="AS6" i="12"/>
  <c r="AR6" i="12"/>
  <c r="AQ6" i="12"/>
  <c r="AP6" i="12"/>
  <c r="AG6" i="12"/>
  <c r="AF6" i="12"/>
  <c r="AE6" i="12"/>
  <c r="AD6" i="12"/>
  <c r="AC6" i="12"/>
  <c r="AB6" i="12"/>
  <c r="AA6" i="12"/>
  <c r="W6" i="12"/>
  <c r="V6" i="12"/>
  <c r="U6" i="12"/>
  <c r="T6" i="12"/>
  <c r="S6" i="12"/>
  <c r="R6" i="12"/>
  <c r="Q6" i="12"/>
  <c r="O6" i="12"/>
  <c r="N6" i="12"/>
  <c r="M6" i="12"/>
  <c r="L6" i="12"/>
  <c r="K6" i="12"/>
  <c r="J6" i="12"/>
  <c r="I6" i="12"/>
  <c r="AW6" i="9"/>
  <c r="AX6" i="9"/>
  <c r="AY6" i="9"/>
  <c r="BB6" i="9"/>
  <c r="BC6" i="9"/>
  <c r="BE6" i="9"/>
  <c r="AZ35" i="9"/>
  <c r="AZ34" i="9"/>
  <c r="BA6" i="12" l="1"/>
  <c r="BB6" i="12"/>
  <c r="BI35" i="12"/>
  <c r="BM35" i="12" s="1"/>
  <c r="BJ63" i="12"/>
  <c r="BI62" i="12"/>
  <c r="BM62" i="12" s="1"/>
  <c r="BG2" i="12"/>
  <c r="AO65" i="12"/>
  <c r="AO25" i="12"/>
  <c r="AO50" i="12"/>
  <c r="AO55" i="12"/>
  <c r="AM6" i="12"/>
  <c r="AO20" i="12"/>
  <c r="AO75" i="12"/>
  <c r="AO9" i="12"/>
  <c r="AO11" i="12"/>
  <c r="AO64" i="12"/>
  <c r="AO41" i="12"/>
  <c r="AO53" i="12"/>
  <c r="AJ6" i="12"/>
  <c r="AO60" i="12"/>
  <c r="AO68" i="12"/>
  <c r="BH6" i="12"/>
  <c r="AO10" i="12"/>
  <c r="AO12" i="12"/>
  <c r="AO32" i="12"/>
  <c r="AO33" i="12"/>
  <c r="AO38" i="12"/>
  <c r="AO44" i="12"/>
  <c r="AO47" i="12"/>
  <c r="BM9" i="12"/>
  <c r="P6" i="12"/>
  <c r="AN6" i="12"/>
  <c r="AO70" i="12"/>
  <c r="AO71" i="12"/>
  <c r="AO43" i="12"/>
  <c r="AO58" i="12"/>
  <c r="AH6" i="12"/>
  <c r="AO8" i="12"/>
  <c r="AO34" i="12"/>
  <c r="AO49" i="12"/>
  <c r="AO57" i="12"/>
  <c r="AO66" i="12"/>
  <c r="AO23" i="12"/>
  <c r="AO78" i="12"/>
  <c r="AK6" i="12"/>
  <c r="AO15" i="12"/>
  <c r="AO17" i="12"/>
  <c r="AO22" i="12"/>
  <c r="AO72" i="12"/>
  <c r="AO73" i="12"/>
  <c r="AO77" i="12"/>
  <c r="AO39" i="12"/>
  <c r="AO45" i="12"/>
  <c r="AO51" i="12"/>
  <c r="AL6" i="12"/>
  <c r="BM12" i="12"/>
  <c r="AO14" i="12"/>
  <c r="AO19" i="12"/>
  <c r="AO30" i="12"/>
  <c r="AO31" i="12"/>
  <c r="AO36" i="12"/>
  <c r="AO42" i="12"/>
  <c r="AO59" i="12"/>
  <c r="AO21" i="12"/>
  <c r="AO27" i="12"/>
  <c r="AO56" i="12"/>
  <c r="AO62" i="12"/>
  <c r="BM77" i="12"/>
  <c r="BM38" i="12"/>
  <c r="BM8" i="12"/>
  <c r="BM57" i="12"/>
  <c r="BM13" i="12"/>
  <c r="BM44" i="12"/>
  <c r="BM19" i="12"/>
  <c r="BM29" i="12"/>
  <c r="BM43" i="12"/>
  <c r="BM54" i="12"/>
  <c r="BM10" i="12"/>
  <c r="BM37" i="12"/>
  <c r="BM22" i="12"/>
  <c r="BM33" i="12"/>
  <c r="BM70" i="12"/>
  <c r="BM46" i="12"/>
  <c r="BM65" i="12"/>
  <c r="BM61" i="12"/>
  <c r="BM27" i="12"/>
  <c r="BM42" i="12"/>
  <c r="BM59" i="12"/>
  <c r="BM31" i="12"/>
  <c r="BM40" i="12"/>
  <c r="BM25" i="12"/>
  <c r="BM21" i="12"/>
  <c r="BM49" i="12"/>
  <c r="BM20" i="12"/>
  <c r="BM28" i="12"/>
  <c r="BM52" i="12"/>
  <c r="BM55" i="12"/>
  <c r="BK6" i="12"/>
  <c r="BM72" i="12"/>
  <c r="AI6" i="12"/>
  <c r="AO37" i="12"/>
  <c r="AO46" i="12"/>
  <c r="AO52" i="12"/>
  <c r="AO61" i="12"/>
  <c r="AO67" i="12"/>
  <c r="BH2" i="12"/>
  <c r="BM15" i="12"/>
  <c r="BM30" i="12"/>
  <c r="BM32" i="12"/>
  <c r="BM50" i="12"/>
  <c r="BM56" i="12"/>
  <c r="BM64" i="12"/>
  <c r="BM76" i="12"/>
  <c r="X6" i="12"/>
  <c r="BK2" i="12"/>
  <c r="AO24" i="12"/>
  <c r="BM24" i="12"/>
  <c r="BM26" i="12"/>
  <c r="AO35" i="12"/>
  <c r="BM60" i="12"/>
  <c r="BM66" i="12"/>
  <c r="AO76" i="12"/>
  <c r="BM79" i="12"/>
  <c r="AO28" i="12"/>
  <c r="AO40" i="12"/>
  <c r="BM48" i="12"/>
  <c r="BM58" i="12"/>
  <c r="BM74" i="12"/>
  <c r="BM17" i="12"/>
  <c r="BG6" i="12"/>
  <c r="BM11" i="12"/>
  <c r="BM14" i="12"/>
  <c r="AO26" i="12"/>
  <c r="AO29" i="12"/>
  <c r="BM47" i="12"/>
  <c r="BM53" i="12"/>
  <c r="AW62" i="12"/>
  <c r="AO74" i="12"/>
  <c r="AO48" i="12"/>
  <c r="AO54" i="12"/>
  <c r="AO79" i="12"/>
  <c r="BM41" i="12"/>
  <c r="BM69" i="12"/>
  <c r="BM73" i="12"/>
  <c r="AO16" i="12"/>
  <c r="BM16" i="12"/>
  <c r="BM23" i="12"/>
  <c r="BM39" i="12"/>
  <c r="AO63" i="12"/>
  <c r="BM67" i="12"/>
  <c r="BM71" i="12"/>
  <c r="BL75" i="12"/>
  <c r="BL6" i="12" s="1"/>
  <c r="AO13" i="12"/>
  <c r="AO18" i="12"/>
  <c r="BM18" i="12"/>
  <c r="BI34" i="12"/>
  <c r="BE34" i="12"/>
  <c r="BE6" i="12" s="1"/>
  <c r="BM36" i="12"/>
  <c r="BM45" i="12"/>
  <c r="BM51" i="12"/>
  <c r="BM68" i="12"/>
  <c r="AO69" i="12"/>
  <c r="BM78" i="12"/>
  <c r="AZ69" i="9"/>
  <c r="BJ2" i="12" l="1"/>
  <c r="BM63" i="12"/>
  <c r="BJ6" i="12"/>
  <c r="BI6" i="12"/>
  <c r="AO6" i="12"/>
  <c r="BM75" i="12"/>
  <c r="AW6" i="12"/>
  <c r="BL2" i="12"/>
  <c r="BM34" i="12"/>
  <c r="BI2" i="12"/>
  <c r="AZ62" i="9"/>
  <c r="AZ6" i="9" s="1"/>
  <c r="AR62" i="9"/>
  <c r="BA63" i="9"/>
  <c r="BA6" i="9" s="1"/>
  <c r="AS63" i="9"/>
  <c r="BM2" i="12" l="1"/>
  <c r="BM6" i="12"/>
  <c r="AU75" i="9"/>
  <c r="AU6" i="9" s="1"/>
  <c r="BK79" i="9" l="1"/>
  <c r="BJ79" i="9"/>
  <c r="BI79" i="9"/>
  <c r="BH79" i="9"/>
  <c r="BF79" i="9"/>
  <c r="BG79" i="9"/>
  <c r="AV79" i="9"/>
  <c r="BK78" i="9"/>
  <c r="BJ78" i="9"/>
  <c r="BI78" i="9"/>
  <c r="BH78" i="9"/>
  <c r="BG78" i="9"/>
  <c r="BF78" i="9"/>
  <c r="BD78" i="9"/>
  <c r="AV78" i="9"/>
  <c r="BK77" i="9"/>
  <c r="BJ77" i="9"/>
  <c r="BI77" i="9"/>
  <c r="BH77" i="9"/>
  <c r="BG77" i="9"/>
  <c r="BF77" i="9"/>
  <c r="BD77" i="9"/>
  <c r="AV77" i="9"/>
  <c r="BK76" i="9"/>
  <c r="BJ76" i="9"/>
  <c r="BI76" i="9"/>
  <c r="BH76" i="9"/>
  <c r="BG76" i="9"/>
  <c r="BF76" i="9"/>
  <c r="BD76" i="9"/>
  <c r="AV76" i="9"/>
  <c r="BK75" i="9"/>
  <c r="BJ75" i="9"/>
  <c r="BI75" i="9"/>
  <c r="BH75" i="9"/>
  <c r="BG75" i="9"/>
  <c r="BF75" i="9"/>
  <c r="BD75" i="9"/>
  <c r="AV75" i="9"/>
  <c r="BK74" i="9"/>
  <c r="BJ74" i="9"/>
  <c r="BI74" i="9"/>
  <c r="BH74" i="9"/>
  <c r="BF74" i="9"/>
  <c r="BD74" i="9"/>
  <c r="AV74" i="9"/>
  <c r="BK73" i="9"/>
  <c r="BJ73" i="9"/>
  <c r="BI73" i="9"/>
  <c r="BH73" i="9"/>
  <c r="BF73" i="9"/>
  <c r="BD73" i="9"/>
  <c r="AV73" i="9"/>
  <c r="BK72" i="9"/>
  <c r="BJ72" i="9"/>
  <c r="BI72" i="9"/>
  <c r="BH72" i="9"/>
  <c r="BF72" i="9"/>
  <c r="BG72" i="9"/>
  <c r="AV72" i="9"/>
  <c r="BK71" i="9"/>
  <c r="BJ71" i="9"/>
  <c r="BI71" i="9"/>
  <c r="BH71" i="9"/>
  <c r="BF71" i="9"/>
  <c r="BG71" i="9"/>
  <c r="AV71" i="9"/>
  <c r="BK70" i="9"/>
  <c r="BJ70" i="9"/>
  <c r="BI70" i="9"/>
  <c r="BH70" i="9"/>
  <c r="BG70" i="9"/>
  <c r="BF70" i="9"/>
  <c r="BD70" i="9"/>
  <c r="AV70" i="9"/>
  <c r="BK69" i="9"/>
  <c r="BJ69" i="9"/>
  <c r="BI69" i="9"/>
  <c r="BH69" i="9"/>
  <c r="BG69" i="9"/>
  <c r="BF69" i="9"/>
  <c r="BD69" i="9"/>
  <c r="AV69" i="9"/>
  <c r="BK68" i="9"/>
  <c r="BJ68" i="9"/>
  <c r="BI68" i="9"/>
  <c r="BH68" i="9"/>
  <c r="BG68" i="9"/>
  <c r="BF68" i="9"/>
  <c r="BD68" i="9"/>
  <c r="AV68" i="9"/>
  <c r="BK67" i="9"/>
  <c r="BJ67" i="9"/>
  <c r="BI67" i="9"/>
  <c r="BH67" i="9"/>
  <c r="BF67" i="9"/>
  <c r="BG67" i="9"/>
  <c r="AV67" i="9"/>
  <c r="BK66" i="9"/>
  <c r="BJ66" i="9"/>
  <c r="BI66" i="9"/>
  <c r="BH66" i="9"/>
  <c r="BF66" i="9"/>
  <c r="BG66" i="9"/>
  <c r="AV66" i="9"/>
  <c r="BK65" i="9"/>
  <c r="BJ65" i="9"/>
  <c r="BI65" i="9"/>
  <c r="BH65" i="9"/>
  <c r="BG65" i="9"/>
  <c r="BF65" i="9"/>
  <c r="BD65" i="9"/>
  <c r="AV65" i="9"/>
  <c r="BK64" i="9"/>
  <c r="BJ64" i="9"/>
  <c r="BI64" i="9"/>
  <c r="BH64" i="9"/>
  <c r="BG64" i="9"/>
  <c r="BF64" i="9"/>
  <c r="BD64" i="9"/>
  <c r="AV64" i="9"/>
  <c r="BK63" i="9"/>
  <c r="BJ63" i="9"/>
  <c r="BI63" i="9"/>
  <c r="BH63" i="9"/>
  <c r="BG63" i="9"/>
  <c r="BF63" i="9"/>
  <c r="BD63" i="9"/>
  <c r="AV63" i="9"/>
  <c r="BK62" i="9"/>
  <c r="BJ62" i="9"/>
  <c r="BI62" i="9"/>
  <c r="BH62" i="9"/>
  <c r="BF62" i="9"/>
  <c r="BD62" i="9"/>
  <c r="AV62" i="9"/>
  <c r="BK61" i="9"/>
  <c r="BJ61" i="9"/>
  <c r="BI61" i="9"/>
  <c r="BH61" i="9"/>
  <c r="BF61" i="9"/>
  <c r="BD61" i="9"/>
  <c r="AV61" i="9"/>
  <c r="BK60" i="9"/>
  <c r="BJ60" i="9"/>
  <c r="BI60" i="9"/>
  <c r="BH60" i="9"/>
  <c r="BF60" i="9"/>
  <c r="BG60" i="9"/>
  <c r="AV60" i="9"/>
  <c r="BK59" i="9"/>
  <c r="BJ59" i="9"/>
  <c r="BI59" i="9"/>
  <c r="BH59" i="9"/>
  <c r="BF59" i="9"/>
  <c r="BG59" i="9"/>
  <c r="AV59" i="9"/>
  <c r="BK58" i="9"/>
  <c r="BJ58" i="9"/>
  <c r="BI58" i="9"/>
  <c r="BH58" i="9"/>
  <c r="BG58" i="9"/>
  <c r="BF58" i="9"/>
  <c r="BD58" i="9"/>
  <c r="AV58" i="9"/>
  <c r="BK57" i="9"/>
  <c r="BJ57" i="9"/>
  <c r="BI57" i="9"/>
  <c r="BH57" i="9"/>
  <c r="BG57" i="9"/>
  <c r="BF57" i="9"/>
  <c r="BD57" i="9"/>
  <c r="AV57" i="9"/>
  <c r="BK56" i="9"/>
  <c r="BJ56" i="9"/>
  <c r="BI56" i="9"/>
  <c r="BH56" i="9"/>
  <c r="BG56" i="9"/>
  <c r="BF56" i="9"/>
  <c r="BD56" i="9"/>
  <c r="AV56" i="9"/>
  <c r="BK55" i="9"/>
  <c r="BJ55" i="9"/>
  <c r="BI55" i="9"/>
  <c r="BH55" i="9"/>
  <c r="BF55" i="9"/>
  <c r="BG55" i="9"/>
  <c r="AV55" i="9"/>
  <c r="BK54" i="9"/>
  <c r="BJ54" i="9"/>
  <c r="BI54" i="9"/>
  <c r="BH54" i="9"/>
  <c r="BG54" i="9"/>
  <c r="BF54" i="9"/>
  <c r="BD54" i="9"/>
  <c r="AV54" i="9"/>
  <c r="BK53" i="9"/>
  <c r="BJ53" i="9"/>
  <c r="BI53" i="9"/>
  <c r="BH53" i="9"/>
  <c r="BG53" i="9"/>
  <c r="BF53" i="9"/>
  <c r="BD53" i="9"/>
  <c r="AV53" i="9"/>
  <c r="BK52" i="9"/>
  <c r="BJ52" i="9"/>
  <c r="BI52" i="9"/>
  <c r="BH52" i="9"/>
  <c r="BG52" i="9"/>
  <c r="BF52" i="9"/>
  <c r="BD52" i="9"/>
  <c r="AV52" i="9"/>
  <c r="BK51" i="9"/>
  <c r="BJ51" i="9"/>
  <c r="BI51" i="9"/>
  <c r="BH51" i="9"/>
  <c r="BG51" i="9"/>
  <c r="BF51" i="9"/>
  <c r="BD51" i="9"/>
  <c r="AV51" i="9"/>
  <c r="BK50" i="9"/>
  <c r="BJ50" i="9"/>
  <c r="BI50" i="9"/>
  <c r="BH50" i="9"/>
  <c r="BF50" i="9"/>
  <c r="BD50" i="9"/>
  <c r="AV50" i="9"/>
  <c r="BK49" i="9"/>
  <c r="BJ49" i="9"/>
  <c r="BI49" i="9"/>
  <c r="BH49" i="9"/>
  <c r="BF49" i="9"/>
  <c r="BD49" i="9"/>
  <c r="AV49" i="9"/>
  <c r="BK48" i="9"/>
  <c r="BJ48" i="9"/>
  <c r="BI48" i="9"/>
  <c r="BH48" i="9"/>
  <c r="BF48" i="9"/>
  <c r="BG48" i="9"/>
  <c r="AV48" i="9"/>
  <c r="BK47" i="9"/>
  <c r="BJ47" i="9"/>
  <c r="BI47" i="9"/>
  <c r="BH47" i="9"/>
  <c r="BF47" i="9"/>
  <c r="BG47" i="9"/>
  <c r="AV47" i="9"/>
  <c r="BK46" i="9"/>
  <c r="BJ46" i="9"/>
  <c r="BI46" i="9"/>
  <c r="BH46" i="9"/>
  <c r="BG46" i="9"/>
  <c r="BF46" i="9"/>
  <c r="BD46" i="9"/>
  <c r="AV46" i="9"/>
  <c r="BK45" i="9"/>
  <c r="BJ45" i="9"/>
  <c r="BI45" i="9"/>
  <c r="BH45" i="9"/>
  <c r="BG45" i="9"/>
  <c r="BF45" i="9"/>
  <c r="BD45" i="9"/>
  <c r="AV45" i="9"/>
  <c r="BK44" i="9"/>
  <c r="BJ44" i="9"/>
  <c r="BI44" i="9"/>
  <c r="BH44" i="9"/>
  <c r="BG44" i="9"/>
  <c r="BF44" i="9"/>
  <c r="BD44" i="9"/>
  <c r="AV44" i="9"/>
  <c r="BK43" i="9"/>
  <c r="BJ43" i="9"/>
  <c r="BI43" i="9"/>
  <c r="BH43" i="9"/>
  <c r="BF43" i="9"/>
  <c r="BG43" i="9"/>
  <c r="AV43" i="9"/>
  <c r="BK42" i="9"/>
  <c r="BJ42" i="9"/>
  <c r="BI42" i="9"/>
  <c r="BH42" i="9"/>
  <c r="BG42" i="9"/>
  <c r="BF42" i="9"/>
  <c r="BD42" i="9"/>
  <c r="AV42" i="9"/>
  <c r="BK41" i="9"/>
  <c r="BJ41" i="9"/>
  <c r="BI41" i="9"/>
  <c r="BH41" i="9"/>
  <c r="BG41" i="9"/>
  <c r="BF41" i="9"/>
  <c r="BD41" i="9"/>
  <c r="AV41" i="9"/>
  <c r="BK40" i="9"/>
  <c r="BJ40" i="9"/>
  <c r="BI40" i="9"/>
  <c r="BH40" i="9"/>
  <c r="BG40" i="9"/>
  <c r="BF40" i="9"/>
  <c r="BD40" i="9"/>
  <c r="AV40" i="9"/>
  <c r="BK39" i="9"/>
  <c r="BJ39" i="9"/>
  <c r="BI39" i="9"/>
  <c r="BH39" i="9"/>
  <c r="BG39" i="9"/>
  <c r="BF39" i="9"/>
  <c r="BD39" i="9"/>
  <c r="AV39" i="9"/>
  <c r="BK38" i="9"/>
  <c r="BJ38" i="9"/>
  <c r="BI38" i="9"/>
  <c r="BH38" i="9"/>
  <c r="BF38" i="9"/>
  <c r="BG38" i="9"/>
  <c r="AV38" i="9"/>
  <c r="BK37" i="9"/>
  <c r="BJ37" i="9"/>
  <c r="BI37" i="9"/>
  <c r="BH37" i="9"/>
  <c r="BF37" i="9"/>
  <c r="BD37" i="9"/>
  <c r="AV37" i="9"/>
  <c r="BK36" i="9"/>
  <c r="BJ36" i="9"/>
  <c r="BI36" i="9"/>
  <c r="BH36" i="9"/>
  <c r="BF36" i="9"/>
  <c r="BG36" i="9"/>
  <c r="AV36" i="9"/>
  <c r="BK35" i="9"/>
  <c r="BJ35" i="9"/>
  <c r="BI35" i="9"/>
  <c r="BH35" i="9"/>
  <c r="BF35" i="9"/>
  <c r="BG35" i="9"/>
  <c r="AV35" i="9"/>
  <c r="BK34" i="9"/>
  <c r="BJ34" i="9"/>
  <c r="BI34" i="9"/>
  <c r="BH34" i="9"/>
  <c r="BG34" i="9"/>
  <c r="BF34" i="9"/>
  <c r="BD34" i="9"/>
  <c r="AV34" i="9"/>
  <c r="BK33" i="9"/>
  <c r="BJ33" i="9"/>
  <c r="BI33" i="9"/>
  <c r="BH33" i="9"/>
  <c r="BG33" i="9"/>
  <c r="BF33" i="9"/>
  <c r="BD33" i="9"/>
  <c r="AV33" i="9"/>
  <c r="BK32" i="9"/>
  <c r="BJ32" i="9"/>
  <c r="BI32" i="9"/>
  <c r="BH32" i="9"/>
  <c r="BG32" i="9"/>
  <c r="BF32" i="9"/>
  <c r="BD32" i="9"/>
  <c r="AV32" i="9"/>
  <c r="BK31" i="9"/>
  <c r="BJ31" i="9"/>
  <c r="BI31" i="9"/>
  <c r="BH31" i="9"/>
  <c r="BF31" i="9"/>
  <c r="BG31" i="9"/>
  <c r="AV31" i="9"/>
  <c r="BK30" i="9"/>
  <c r="BJ30" i="9"/>
  <c r="BI30" i="9"/>
  <c r="BH30" i="9"/>
  <c r="BG30" i="9"/>
  <c r="BF30" i="9"/>
  <c r="BD30" i="9"/>
  <c r="AV30" i="9"/>
  <c r="BK29" i="9"/>
  <c r="BJ29" i="9"/>
  <c r="BI29" i="9"/>
  <c r="BH29" i="9"/>
  <c r="BG29" i="9"/>
  <c r="BF29" i="9"/>
  <c r="BD29" i="9"/>
  <c r="AV29" i="9"/>
  <c r="BK28" i="9"/>
  <c r="BJ28" i="9"/>
  <c r="BI28" i="9"/>
  <c r="BH28" i="9"/>
  <c r="BG28" i="9"/>
  <c r="BF28" i="9"/>
  <c r="BD28" i="9"/>
  <c r="AV28" i="9"/>
  <c r="BK27" i="9"/>
  <c r="BJ27" i="9"/>
  <c r="BI27" i="9"/>
  <c r="BH27" i="9"/>
  <c r="BG27" i="9"/>
  <c r="BF27" i="9"/>
  <c r="BD27" i="9"/>
  <c r="AV27" i="9"/>
  <c r="BK26" i="9"/>
  <c r="BJ26" i="9"/>
  <c r="BI26" i="9"/>
  <c r="BH26" i="9"/>
  <c r="BF26" i="9"/>
  <c r="BG26" i="9"/>
  <c r="AV26" i="9"/>
  <c r="BK25" i="9"/>
  <c r="BJ25" i="9"/>
  <c r="BI25" i="9"/>
  <c r="BH25" i="9"/>
  <c r="BF25" i="9"/>
  <c r="BD25" i="9"/>
  <c r="AV25" i="9"/>
  <c r="BK24" i="9"/>
  <c r="BJ24" i="9"/>
  <c r="BI24" i="9"/>
  <c r="BH24" i="9"/>
  <c r="BF24" i="9"/>
  <c r="BG24" i="9"/>
  <c r="AV24" i="9"/>
  <c r="BK23" i="9"/>
  <c r="BJ23" i="9"/>
  <c r="BI23" i="9"/>
  <c r="BH23" i="9"/>
  <c r="BF23" i="9"/>
  <c r="BG23" i="9"/>
  <c r="AV23" i="9"/>
  <c r="BK22" i="9"/>
  <c r="BJ22" i="9"/>
  <c r="BI22" i="9"/>
  <c r="BH22" i="9"/>
  <c r="BG22" i="9"/>
  <c r="BF22" i="9"/>
  <c r="BD22" i="9"/>
  <c r="AV22" i="9"/>
  <c r="BK21" i="9"/>
  <c r="BJ21" i="9"/>
  <c r="BI21" i="9"/>
  <c r="BH21" i="9"/>
  <c r="BG21" i="9"/>
  <c r="BF21" i="9"/>
  <c r="BD21" i="9"/>
  <c r="AV21" i="9"/>
  <c r="BK20" i="9"/>
  <c r="BJ20" i="9"/>
  <c r="BI20" i="9"/>
  <c r="BH20" i="9"/>
  <c r="BG20" i="9"/>
  <c r="BF20" i="9"/>
  <c r="BD20" i="9"/>
  <c r="AV20" i="9"/>
  <c r="BK19" i="9"/>
  <c r="BJ19" i="9"/>
  <c r="BI19" i="9"/>
  <c r="BH19" i="9"/>
  <c r="BF19" i="9"/>
  <c r="BG19" i="9"/>
  <c r="AV19" i="9"/>
  <c r="BK18" i="9"/>
  <c r="BJ18" i="9"/>
  <c r="BI18" i="9"/>
  <c r="BH18" i="9"/>
  <c r="BG18" i="9"/>
  <c r="BF18" i="9"/>
  <c r="BD18" i="9"/>
  <c r="AV18" i="9"/>
  <c r="BK17" i="9"/>
  <c r="BJ17" i="9"/>
  <c r="BI17" i="9"/>
  <c r="BH17" i="9"/>
  <c r="BG17" i="9"/>
  <c r="BF17" i="9"/>
  <c r="BD17" i="9"/>
  <c r="AV17" i="9"/>
  <c r="BK16" i="9"/>
  <c r="BJ16" i="9"/>
  <c r="BI16" i="9"/>
  <c r="BH16" i="9"/>
  <c r="BG16" i="9"/>
  <c r="BF16" i="9"/>
  <c r="BD16" i="9"/>
  <c r="AV16" i="9"/>
  <c r="BK15" i="9"/>
  <c r="BJ15" i="9"/>
  <c r="BI15" i="9"/>
  <c r="BH15" i="9"/>
  <c r="BG15" i="9"/>
  <c r="BF15" i="9"/>
  <c r="BD15" i="9"/>
  <c r="AV15" i="9"/>
  <c r="BK14" i="9"/>
  <c r="BJ14" i="9"/>
  <c r="BI14" i="9"/>
  <c r="BH14" i="9"/>
  <c r="BF14" i="9"/>
  <c r="BD14" i="9"/>
  <c r="AV14" i="9"/>
  <c r="BK13" i="9"/>
  <c r="BJ13" i="9"/>
  <c r="BI13" i="9"/>
  <c r="BH13" i="9"/>
  <c r="BD13" i="9"/>
  <c r="AV13" i="9"/>
  <c r="BK12" i="9"/>
  <c r="BJ12" i="9"/>
  <c r="BI12" i="9"/>
  <c r="BH12" i="9"/>
  <c r="BG12" i="9"/>
  <c r="BF12" i="9"/>
  <c r="BD12" i="9"/>
  <c r="AV12" i="9"/>
  <c r="BK11" i="9"/>
  <c r="BJ11" i="9"/>
  <c r="BI11" i="9"/>
  <c r="BH11" i="9"/>
  <c r="BG11" i="9"/>
  <c r="BF11" i="9"/>
  <c r="BD11" i="9"/>
  <c r="AV11" i="9"/>
  <c r="BK10" i="9"/>
  <c r="BJ10" i="9"/>
  <c r="BI10" i="9"/>
  <c r="BH10" i="9"/>
  <c r="BD10" i="9"/>
  <c r="AV10" i="9"/>
  <c r="BK9" i="9"/>
  <c r="BJ9" i="9"/>
  <c r="BI9" i="9"/>
  <c r="BH9" i="9"/>
  <c r="BG9" i="9"/>
  <c r="BF9" i="9"/>
  <c r="BD9" i="9"/>
  <c r="AV9" i="9"/>
  <c r="BK8" i="9"/>
  <c r="BJ8" i="9"/>
  <c r="BI8" i="9"/>
  <c r="BH8" i="9"/>
  <c r="BG8" i="9"/>
  <c r="BF8" i="9"/>
  <c r="BD8" i="9"/>
  <c r="AV8" i="9"/>
  <c r="AT6" i="9"/>
  <c r="AS6" i="9"/>
  <c r="AR6" i="9"/>
  <c r="AQ6" i="9"/>
  <c r="AP6" i="9"/>
  <c r="AO6" i="9"/>
  <c r="AV6" i="9" l="1"/>
  <c r="BF6" i="9"/>
  <c r="BL35" i="9"/>
  <c r="BL58" i="9"/>
  <c r="BL77" i="9"/>
  <c r="BL71" i="9"/>
  <c r="BL11" i="9"/>
  <c r="BL8" i="9"/>
  <c r="BL23" i="9"/>
  <c r="BL46" i="9"/>
  <c r="BL65" i="9"/>
  <c r="BL9" i="9"/>
  <c r="BL34" i="9"/>
  <c r="BL53" i="9"/>
  <c r="BL59" i="9"/>
  <c r="BL22" i="9"/>
  <c r="BL70" i="9"/>
  <c r="BL47" i="9"/>
  <c r="BK6" i="9"/>
  <c r="BL69" i="9"/>
  <c r="BL78" i="9"/>
  <c r="BL21" i="9"/>
  <c r="BL57" i="9"/>
  <c r="BL79" i="9"/>
  <c r="BL12" i="9"/>
  <c r="BJ6" i="9"/>
  <c r="BL40" i="9"/>
  <c r="BL52" i="9"/>
  <c r="BL64" i="9"/>
  <c r="BI6" i="9"/>
  <c r="BL10" i="9"/>
  <c r="BL20" i="9"/>
  <c r="BL72" i="9"/>
  <c r="BL24" i="9"/>
  <c r="BL27" i="9"/>
  <c r="BL60" i="9"/>
  <c r="BL63" i="9"/>
  <c r="BL13" i="9"/>
  <c r="BL45" i="9"/>
  <c r="BL44" i="9"/>
  <c r="BL42" i="9"/>
  <c r="BL41" i="9"/>
  <c r="BL39" i="9"/>
  <c r="BL33" i="9"/>
  <c r="BL32" i="9"/>
  <c r="BL30" i="9"/>
  <c r="BL29" i="9"/>
  <c r="BL28" i="9"/>
  <c r="BL18" i="9"/>
  <c r="BL17" i="9"/>
  <c r="BL16" i="9"/>
  <c r="BL15" i="9"/>
  <c r="BL76" i="9"/>
  <c r="BL67" i="9"/>
  <c r="BL68" i="9"/>
  <c r="BL56" i="9"/>
  <c r="BL51" i="9"/>
  <c r="BL75" i="9"/>
  <c r="BL54" i="9"/>
  <c r="BL31" i="9"/>
  <c r="BL48" i="9"/>
  <c r="BL19" i="9"/>
  <c r="BL36" i="9"/>
  <c r="BL43" i="9"/>
  <c r="BL26" i="9"/>
  <c r="BL66" i="9"/>
  <c r="BL55" i="9"/>
  <c r="BL38" i="9"/>
  <c r="BD26" i="9"/>
  <c r="BD38" i="9"/>
  <c r="BG14" i="9"/>
  <c r="BD24" i="9"/>
  <c r="BD36" i="9"/>
  <c r="BD48" i="9"/>
  <c r="BG50" i="9"/>
  <c r="BL50" i="9" s="1"/>
  <c r="BD60" i="9"/>
  <c r="BG62" i="9"/>
  <c r="BL62" i="9" s="1"/>
  <c r="BD72" i="9"/>
  <c r="BG74" i="9"/>
  <c r="BL74" i="9" s="1"/>
  <c r="BD23" i="9"/>
  <c r="BG25" i="9"/>
  <c r="BL25" i="9" s="1"/>
  <c r="BD35" i="9"/>
  <c r="BG37" i="9"/>
  <c r="BL37" i="9" s="1"/>
  <c r="BD47" i="9"/>
  <c r="BG49" i="9"/>
  <c r="BL49" i="9" s="1"/>
  <c r="BD59" i="9"/>
  <c r="BG61" i="9"/>
  <c r="BL61" i="9" s="1"/>
  <c r="BD71" i="9"/>
  <c r="BG73" i="9"/>
  <c r="BL73" i="9" s="1"/>
  <c r="BD79" i="9"/>
  <c r="BD19" i="9"/>
  <c r="BD31" i="9"/>
  <c r="BD43" i="9"/>
  <c r="BD55" i="9"/>
  <c r="BD67" i="9"/>
  <c r="BH6" i="9"/>
  <c r="BD66" i="9"/>
  <c r="BD6" i="9" l="1"/>
  <c r="BG6" i="9"/>
  <c r="BL14" i="9"/>
  <c r="BL6" i="9" l="1"/>
  <c r="W21" i="9" l="1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8" i="9"/>
  <c r="W8" i="9" l="1"/>
  <c r="Y8" i="9" s="1"/>
  <c r="W9" i="9"/>
  <c r="Y9" i="9" s="1"/>
  <c r="W10" i="9"/>
  <c r="Y10" i="9" s="1"/>
  <c r="W11" i="9"/>
  <c r="Y11" i="9" s="1"/>
  <c r="W12" i="9"/>
  <c r="Y12" i="9" s="1"/>
  <c r="W13" i="9"/>
  <c r="Y13" i="9" s="1"/>
  <c r="W14" i="9"/>
  <c r="Y14" i="9" s="1"/>
  <c r="AK76" i="9" l="1"/>
  <c r="AL76" i="9"/>
  <c r="AM76" i="9"/>
  <c r="AK78" i="9"/>
  <c r="AL78" i="9"/>
  <c r="AJ10" i="9"/>
  <c r="AJ77" i="9"/>
  <c r="AJ78" i="9"/>
  <c r="W79" i="9"/>
  <c r="I6" i="9"/>
  <c r="J6" i="9"/>
  <c r="K6" i="9"/>
  <c r="L6" i="9"/>
  <c r="M6" i="9"/>
  <c r="N6" i="9"/>
  <c r="P6" i="9"/>
  <c r="Q6" i="9"/>
  <c r="R6" i="9"/>
  <c r="Z6" i="9"/>
  <c r="AA6" i="9"/>
  <c r="AC6" i="9"/>
  <c r="AD6" i="9"/>
  <c r="AE6" i="9"/>
  <c r="AF6" i="9"/>
  <c r="H6" i="9"/>
  <c r="AJ13" i="9"/>
  <c r="AK13" i="9"/>
  <c r="AL13" i="9"/>
  <c r="AM13" i="9"/>
  <c r="AK10" i="9"/>
  <c r="AL10" i="9"/>
  <c r="AM10" i="9"/>
  <c r="AH76" i="9"/>
  <c r="AI76" i="9"/>
  <c r="AH77" i="9"/>
  <c r="AI77" i="9"/>
  <c r="AK77" i="9"/>
  <c r="AL77" i="9"/>
  <c r="AM77" i="9"/>
  <c r="AH78" i="9"/>
  <c r="AI78" i="9"/>
  <c r="AM78" i="9"/>
  <c r="AG76" i="9"/>
  <c r="AG77" i="9"/>
  <c r="AG78" i="9"/>
  <c r="AG9" i="9"/>
  <c r="AG10" i="9"/>
  <c r="AG11" i="9"/>
  <c r="AG12" i="9"/>
  <c r="AG13" i="9"/>
  <c r="U6" i="9" l="1"/>
  <c r="W76" i="9"/>
  <c r="Y76" i="9" s="1"/>
  <c r="T6" i="9"/>
  <c r="V6" i="9"/>
  <c r="AB6" i="9"/>
  <c r="S6" i="9"/>
  <c r="AJ76" i="9"/>
  <c r="AN76" i="9" s="1"/>
  <c r="W77" i="9"/>
  <c r="Y77" i="9" s="1"/>
  <c r="W78" i="9"/>
  <c r="Y78" i="9" s="1"/>
  <c r="AN13" i="9"/>
  <c r="AN77" i="9"/>
  <c r="AN78" i="9"/>
  <c r="AN10" i="9"/>
  <c r="AL8" i="9" l="1"/>
  <c r="AM79" i="9"/>
  <c r="AL79" i="9"/>
  <c r="AK79" i="9"/>
  <c r="AJ79" i="9"/>
  <c r="AI79" i="9"/>
  <c r="AH79" i="9"/>
  <c r="AG79" i="9"/>
  <c r="AM75" i="9"/>
  <c r="AL75" i="9"/>
  <c r="AK75" i="9"/>
  <c r="AJ75" i="9"/>
  <c r="AI75" i="9"/>
  <c r="AH75" i="9"/>
  <c r="AG75" i="9"/>
  <c r="W75" i="9"/>
  <c r="Y75" i="9" s="1"/>
  <c r="AM74" i="9"/>
  <c r="AL74" i="9"/>
  <c r="AK74" i="9"/>
  <c r="AJ74" i="9"/>
  <c r="AI74" i="9"/>
  <c r="AH74" i="9"/>
  <c r="AG74" i="9"/>
  <c r="W74" i="9"/>
  <c r="Y74" i="9" s="1"/>
  <c r="AM73" i="9"/>
  <c r="AL73" i="9"/>
  <c r="AK73" i="9"/>
  <c r="AJ73" i="9"/>
  <c r="AI73" i="9"/>
  <c r="AH73" i="9"/>
  <c r="AG73" i="9"/>
  <c r="W73" i="9"/>
  <c r="Y73" i="9" s="1"/>
  <c r="AM72" i="9"/>
  <c r="AL72" i="9"/>
  <c r="AK72" i="9"/>
  <c r="AJ72" i="9"/>
  <c r="AI72" i="9"/>
  <c r="AH72" i="9"/>
  <c r="AG72" i="9"/>
  <c r="W72" i="9"/>
  <c r="Y72" i="9" s="1"/>
  <c r="AM71" i="9"/>
  <c r="AL71" i="9"/>
  <c r="AK71" i="9"/>
  <c r="AJ71" i="9"/>
  <c r="AI71" i="9"/>
  <c r="AH71" i="9"/>
  <c r="AG71" i="9"/>
  <c r="W71" i="9"/>
  <c r="Y71" i="9" s="1"/>
  <c r="AM70" i="9"/>
  <c r="AL70" i="9"/>
  <c r="AK70" i="9"/>
  <c r="AJ70" i="9"/>
  <c r="AI70" i="9"/>
  <c r="AH70" i="9"/>
  <c r="AG70" i="9"/>
  <c r="W70" i="9"/>
  <c r="Y70" i="9" s="1"/>
  <c r="AM69" i="9"/>
  <c r="AL69" i="9"/>
  <c r="AK69" i="9"/>
  <c r="AJ69" i="9"/>
  <c r="AI69" i="9"/>
  <c r="AH69" i="9"/>
  <c r="AG69" i="9"/>
  <c r="W69" i="9"/>
  <c r="Y69" i="9" s="1"/>
  <c r="AM68" i="9"/>
  <c r="AL68" i="9"/>
  <c r="AK68" i="9"/>
  <c r="AJ68" i="9"/>
  <c r="AI68" i="9"/>
  <c r="AH68" i="9"/>
  <c r="AG68" i="9"/>
  <c r="W68" i="9"/>
  <c r="Y68" i="9" s="1"/>
  <c r="AM67" i="9"/>
  <c r="AL67" i="9"/>
  <c r="AK67" i="9"/>
  <c r="AJ67" i="9"/>
  <c r="AI67" i="9"/>
  <c r="AH67" i="9"/>
  <c r="AG67" i="9"/>
  <c r="W67" i="9"/>
  <c r="Y67" i="9" s="1"/>
  <c r="AM66" i="9"/>
  <c r="AL66" i="9"/>
  <c r="AK66" i="9"/>
  <c r="AJ66" i="9"/>
  <c r="AI66" i="9"/>
  <c r="AH66" i="9"/>
  <c r="AG66" i="9"/>
  <c r="W66" i="9"/>
  <c r="Y66" i="9" s="1"/>
  <c r="AM65" i="9"/>
  <c r="AL65" i="9"/>
  <c r="AK65" i="9"/>
  <c r="AJ65" i="9"/>
  <c r="AI65" i="9"/>
  <c r="AH65" i="9"/>
  <c r="AG65" i="9"/>
  <c r="W65" i="9"/>
  <c r="Y65" i="9" s="1"/>
  <c r="AM64" i="9"/>
  <c r="AL64" i="9"/>
  <c r="AK64" i="9"/>
  <c r="AJ64" i="9"/>
  <c r="AI64" i="9"/>
  <c r="AH64" i="9"/>
  <c r="AG64" i="9"/>
  <c r="W64" i="9"/>
  <c r="Y64" i="9" s="1"/>
  <c r="AM63" i="9"/>
  <c r="AL63" i="9"/>
  <c r="AK63" i="9"/>
  <c r="AJ63" i="9"/>
  <c r="AI63" i="9"/>
  <c r="AH63" i="9"/>
  <c r="AG63" i="9"/>
  <c r="W63" i="9"/>
  <c r="Y63" i="9" s="1"/>
  <c r="AM62" i="9"/>
  <c r="AL62" i="9"/>
  <c r="AK62" i="9"/>
  <c r="AJ62" i="9"/>
  <c r="AI62" i="9"/>
  <c r="AH62" i="9"/>
  <c r="AG62" i="9"/>
  <c r="W62" i="9"/>
  <c r="Y62" i="9" s="1"/>
  <c r="AM61" i="9"/>
  <c r="AL61" i="9"/>
  <c r="AK61" i="9"/>
  <c r="AJ61" i="9"/>
  <c r="AI61" i="9"/>
  <c r="AH61" i="9"/>
  <c r="AG61" i="9"/>
  <c r="W61" i="9"/>
  <c r="Y61" i="9" s="1"/>
  <c r="AM60" i="9"/>
  <c r="AL60" i="9"/>
  <c r="AK60" i="9"/>
  <c r="AJ60" i="9"/>
  <c r="AI60" i="9"/>
  <c r="AH60" i="9"/>
  <c r="AG60" i="9"/>
  <c r="W60" i="9"/>
  <c r="Y60" i="9" s="1"/>
  <c r="AM59" i="9"/>
  <c r="AL59" i="9"/>
  <c r="AK59" i="9"/>
  <c r="AJ59" i="9"/>
  <c r="AI59" i="9"/>
  <c r="AH59" i="9"/>
  <c r="AG59" i="9"/>
  <c r="W59" i="9"/>
  <c r="Y59" i="9" s="1"/>
  <c r="AM58" i="9"/>
  <c r="AL58" i="9"/>
  <c r="AK58" i="9"/>
  <c r="AJ58" i="9"/>
  <c r="AI58" i="9"/>
  <c r="AH58" i="9"/>
  <c r="AG58" i="9"/>
  <c r="W58" i="9"/>
  <c r="Y58" i="9" s="1"/>
  <c r="AM57" i="9"/>
  <c r="AL57" i="9"/>
  <c r="AK57" i="9"/>
  <c r="AJ57" i="9"/>
  <c r="AI57" i="9"/>
  <c r="AH57" i="9"/>
  <c r="AG57" i="9"/>
  <c r="W57" i="9"/>
  <c r="Y57" i="9" s="1"/>
  <c r="AM56" i="9"/>
  <c r="AL56" i="9"/>
  <c r="AK56" i="9"/>
  <c r="AJ56" i="9"/>
  <c r="AI56" i="9"/>
  <c r="AH56" i="9"/>
  <c r="AG56" i="9"/>
  <c r="W56" i="9"/>
  <c r="Y56" i="9" s="1"/>
  <c r="AM55" i="9"/>
  <c r="AL55" i="9"/>
  <c r="AK55" i="9"/>
  <c r="AJ55" i="9"/>
  <c r="AI55" i="9"/>
  <c r="AH55" i="9"/>
  <c r="AG55" i="9"/>
  <c r="W55" i="9"/>
  <c r="Y55" i="9" s="1"/>
  <c r="AM54" i="9"/>
  <c r="AL54" i="9"/>
  <c r="AK54" i="9"/>
  <c r="AJ54" i="9"/>
  <c r="AI54" i="9"/>
  <c r="AH54" i="9"/>
  <c r="AG54" i="9"/>
  <c r="W54" i="9"/>
  <c r="Y54" i="9" s="1"/>
  <c r="AM53" i="9"/>
  <c r="AL53" i="9"/>
  <c r="AK53" i="9"/>
  <c r="AJ53" i="9"/>
  <c r="AI53" i="9"/>
  <c r="AH53" i="9"/>
  <c r="AG53" i="9"/>
  <c r="W53" i="9"/>
  <c r="Y53" i="9" s="1"/>
  <c r="AM52" i="9"/>
  <c r="AL52" i="9"/>
  <c r="AK52" i="9"/>
  <c r="AJ52" i="9"/>
  <c r="AI52" i="9"/>
  <c r="AH52" i="9"/>
  <c r="AG52" i="9"/>
  <c r="W52" i="9"/>
  <c r="Y52" i="9" s="1"/>
  <c r="AM51" i="9"/>
  <c r="AL51" i="9"/>
  <c r="AK51" i="9"/>
  <c r="AJ51" i="9"/>
  <c r="AI51" i="9"/>
  <c r="AH51" i="9"/>
  <c r="AG51" i="9"/>
  <c r="W51" i="9"/>
  <c r="Y51" i="9" s="1"/>
  <c r="AM50" i="9"/>
  <c r="AL50" i="9"/>
  <c r="AK50" i="9"/>
  <c r="AJ50" i="9"/>
  <c r="AI50" i="9"/>
  <c r="AH50" i="9"/>
  <c r="AG50" i="9"/>
  <c r="W50" i="9"/>
  <c r="Y50" i="9" s="1"/>
  <c r="AM49" i="9"/>
  <c r="AK49" i="9"/>
  <c r="AJ49" i="9"/>
  <c r="AI49" i="9"/>
  <c r="AH49" i="9"/>
  <c r="AG49" i="9"/>
  <c r="W49" i="9"/>
  <c r="Y49" i="9" s="1"/>
  <c r="AM48" i="9"/>
  <c r="AL48" i="9"/>
  <c r="AK48" i="9"/>
  <c r="AJ48" i="9"/>
  <c r="AI48" i="9"/>
  <c r="AH48" i="9"/>
  <c r="AG48" i="9"/>
  <c r="W48" i="9"/>
  <c r="Y48" i="9" s="1"/>
  <c r="AM47" i="9"/>
  <c r="AL47" i="9"/>
  <c r="AK47" i="9"/>
  <c r="AJ47" i="9"/>
  <c r="AI47" i="9"/>
  <c r="AH47" i="9"/>
  <c r="AG47" i="9"/>
  <c r="W47" i="9"/>
  <c r="Y47" i="9" s="1"/>
  <c r="AM46" i="9"/>
  <c r="AL46" i="9"/>
  <c r="AK46" i="9"/>
  <c r="AJ46" i="9"/>
  <c r="AI46" i="9"/>
  <c r="AH46" i="9"/>
  <c r="AG46" i="9"/>
  <c r="W46" i="9"/>
  <c r="Y46" i="9" s="1"/>
  <c r="AM45" i="9"/>
  <c r="AL45" i="9"/>
  <c r="AK45" i="9"/>
  <c r="AJ45" i="9"/>
  <c r="AI45" i="9"/>
  <c r="AH45" i="9"/>
  <c r="AG45" i="9"/>
  <c r="W45" i="9"/>
  <c r="Y45" i="9" s="1"/>
  <c r="AM44" i="9"/>
  <c r="AL44" i="9"/>
  <c r="AK44" i="9"/>
  <c r="AJ44" i="9"/>
  <c r="AI44" i="9"/>
  <c r="AH44" i="9"/>
  <c r="AG44" i="9"/>
  <c r="W44" i="9"/>
  <c r="Y44" i="9" s="1"/>
  <c r="AM43" i="9"/>
  <c r="AL43" i="9"/>
  <c r="AK43" i="9"/>
  <c r="AJ43" i="9"/>
  <c r="AI43" i="9"/>
  <c r="AH43" i="9"/>
  <c r="AG43" i="9"/>
  <c r="W43" i="9"/>
  <c r="Y43" i="9" s="1"/>
  <c r="AM42" i="9"/>
  <c r="AL42" i="9"/>
  <c r="AK42" i="9"/>
  <c r="AJ42" i="9"/>
  <c r="AI42" i="9"/>
  <c r="AH42" i="9"/>
  <c r="AG42" i="9"/>
  <c r="W42" i="9"/>
  <c r="Y42" i="9" s="1"/>
  <c r="AM41" i="9"/>
  <c r="AL41" i="9"/>
  <c r="AK41" i="9"/>
  <c r="AJ41" i="9"/>
  <c r="AI41" i="9"/>
  <c r="AH41" i="9"/>
  <c r="AG41" i="9"/>
  <c r="W41" i="9"/>
  <c r="Y41" i="9" s="1"/>
  <c r="AM40" i="9"/>
  <c r="AL40" i="9"/>
  <c r="AK40" i="9"/>
  <c r="AJ40" i="9"/>
  <c r="AI40" i="9"/>
  <c r="AH40" i="9"/>
  <c r="AG40" i="9"/>
  <c r="W40" i="9"/>
  <c r="Y40" i="9" s="1"/>
  <c r="AM39" i="9"/>
  <c r="AL39" i="9"/>
  <c r="AK39" i="9"/>
  <c r="AJ39" i="9"/>
  <c r="AI39" i="9"/>
  <c r="AH39" i="9"/>
  <c r="AG39" i="9"/>
  <c r="W39" i="9"/>
  <c r="Y39" i="9" s="1"/>
  <c r="AM38" i="9"/>
  <c r="AL38" i="9"/>
  <c r="AK38" i="9"/>
  <c r="AJ38" i="9"/>
  <c r="AI38" i="9"/>
  <c r="AH38" i="9"/>
  <c r="AG38" i="9"/>
  <c r="W38" i="9"/>
  <c r="Y38" i="9" s="1"/>
  <c r="AL37" i="9"/>
  <c r="AK37" i="9"/>
  <c r="AI37" i="9"/>
  <c r="AH37" i="9"/>
  <c r="AG37" i="9"/>
  <c r="AM37" i="9"/>
  <c r="AM36" i="9"/>
  <c r="AL36" i="9"/>
  <c r="AK36" i="9"/>
  <c r="AJ36" i="9"/>
  <c r="AI36" i="9"/>
  <c r="AH36" i="9"/>
  <c r="AG36" i="9"/>
  <c r="W36" i="9"/>
  <c r="Y36" i="9" s="1"/>
  <c r="AM35" i="9"/>
  <c r="AL35" i="9"/>
  <c r="AK35" i="9"/>
  <c r="AJ35" i="9"/>
  <c r="AI35" i="9"/>
  <c r="AH35" i="9"/>
  <c r="AG35" i="9"/>
  <c r="W35" i="9"/>
  <c r="Y35" i="9" s="1"/>
  <c r="AM34" i="9"/>
  <c r="AL34" i="9"/>
  <c r="AK34" i="9"/>
  <c r="AJ34" i="9"/>
  <c r="AI34" i="9"/>
  <c r="AH34" i="9"/>
  <c r="AG34" i="9"/>
  <c r="W34" i="9"/>
  <c r="Y34" i="9" s="1"/>
  <c r="AM33" i="9"/>
  <c r="AL33" i="9"/>
  <c r="AK33" i="9"/>
  <c r="AJ33" i="9"/>
  <c r="AI33" i="9"/>
  <c r="AH33" i="9"/>
  <c r="AG33" i="9"/>
  <c r="W33" i="9"/>
  <c r="Y33" i="9" s="1"/>
  <c r="AM32" i="9"/>
  <c r="AL32" i="9"/>
  <c r="AK32" i="9"/>
  <c r="AJ32" i="9"/>
  <c r="AI32" i="9"/>
  <c r="AH32" i="9"/>
  <c r="AG32" i="9"/>
  <c r="W32" i="9"/>
  <c r="Y32" i="9" s="1"/>
  <c r="AM31" i="9"/>
  <c r="AL31" i="9"/>
  <c r="AK31" i="9"/>
  <c r="AJ31" i="9"/>
  <c r="AI31" i="9"/>
  <c r="AH31" i="9"/>
  <c r="AG31" i="9"/>
  <c r="W31" i="9"/>
  <c r="Y31" i="9" s="1"/>
  <c r="AM30" i="9"/>
  <c r="AL30" i="9"/>
  <c r="AK30" i="9"/>
  <c r="AJ30" i="9"/>
  <c r="AI30" i="9"/>
  <c r="AH30" i="9"/>
  <c r="AG30" i="9"/>
  <c r="W30" i="9"/>
  <c r="Y30" i="9" s="1"/>
  <c r="AM29" i="9"/>
  <c r="AL29" i="9"/>
  <c r="AK29" i="9"/>
  <c r="AJ29" i="9"/>
  <c r="AI29" i="9"/>
  <c r="AH29" i="9"/>
  <c r="AG29" i="9"/>
  <c r="W29" i="9"/>
  <c r="Y29" i="9" s="1"/>
  <c r="AM28" i="9"/>
  <c r="AL28" i="9"/>
  <c r="AK28" i="9"/>
  <c r="AJ28" i="9"/>
  <c r="AI28" i="9"/>
  <c r="AH28" i="9"/>
  <c r="AG28" i="9"/>
  <c r="W28" i="9"/>
  <c r="Y28" i="9" s="1"/>
  <c r="AM27" i="9"/>
  <c r="AL27" i="9"/>
  <c r="AK27" i="9"/>
  <c r="AJ27" i="9"/>
  <c r="AI27" i="9"/>
  <c r="AH27" i="9"/>
  <c r="AG27" i="9"/>
  <c r="W27" i="9"/>
  <c r="Y27" i="9" s="1"/>
  <c r="AM26" i="9"/>
  <c r="AL26" i="9"/>
  <c r="AK26" i="9"/>
  <c r="AJ26" i="9"/>
  <c r="AI26" i="9"/>
  <c r="AH26" i="9"/>
  <c r="AG26" i="9"/>
  <c r="W26" i="9"/>
  <c r="Y26" i="9" s="1"/>
  <c r="AM25" i="9"/>
  <c r="AL25" i="9"/>
  <c r="AK25" i="9"/>
  <c r="AJ25" i="9"/>
  <c r="AI25" i="9"/>
  <c r="AH25" i="9"/>
  <c r="AG25" i="9"/>
  <c r="W25" i="9"/>
  <c r="Y25" i="9" s="1"/>
  <c r="AM24" i="9"/>
  <c r="AL24" i="9"/>
  <c r="AK24" i="9"/>
  <c r="AJ24" i="9"/>
  <c r="AI24" i="9"/>
  <c r="AH24" i="9"/>
  <c r="AG24" i="9"/>
  <c r="W24" i="9"/>
  <c r="Y24" i="9" s="1"/>
  <c r="AM23" i="9"/>
  <c r="AL23" i="9"/>
  <c r="AK23" i="9"/>
  <c r="AJ23" i="9"/>
  <c r="AI23" i="9"/>
  <c r="AH23" i="9"/>
  <c r="AG23" i="9"/>
  <c r="W23" i="9"/>
  <c r="Y23" i="9" s="1"/>
  <c r="AM22" i="9"/>
  <c r="AL22" i="9"/>
  <c r="AK22" i="9"/>
  <c r="AJ22" i="9"/>
  <c r="AI22" i="9"/>
  <c r="AH22" i="9"/>
  <c r="AG22" i="9"/>
  <c r="W22" i="9"/>
  <c r="Y22" i="9" s="1"/>
  <c r="AM21" i="9"/>
  <c r="AL21" i="9"/>
  <c r="AK21" i="9"/>
  <c r="AJ21" i="9"/>
  <c r="AI21" i="9"/>
  <c r="AH21" i="9"/>
  <c r="AG21" i="9"/>
  <c r="Y21" i="9"/>
  <c r="AM20" i="9"/>
  <c r="AL20" i="9"/>
  <c r="AK20" i="9"/>
  <c r="AJ20" i="9"/>
  <c r="AI20" i="9"/>
  <c r="AH20" i="9"/>
  <c r="AG20" i="9"/>
  <c r="W20" i="9"/>
  <c r="Y20" i="9" s="1"/>
  <c r="AM19" i="9"/>
  <c r="AL19" i="9"/>
  <c r="AK19" i="9"/>
  <c r="AJ19" i="9"/>
  <c r="AI19" i="9"/>
  <c r="AH19" i="9"/>
  <c r="AG19" i="9"/>
  <c r="W19" i="9"/>
  <c r="Y19" i="9" s="1"/>
  <c r="AM18" i="9"/>
  <c r="AL18" i="9"/>
  <c r="AK18" i="9"/>
  <c r="AJ18" i="9"/>
  <c r="AI18" i="9"/>
  <c r="AH18" i="9"/>
  <c r="AG18" i="9"/>
  <c r="W18" i="9"/>
  <c r="Y18" i="9" s="1"/>
  <c r="AM17" i="9"/>
  <c r="AL17" i="9"/>
  <c r="AK17" i="9"/>
  <c r="AJ17" i="9"/>
  <c r="AI17" i="9"/>
  <c r="AH17" i="9"/>
  <c r="AG17" i="9"/>
  <c r="W17" i="9"/>
  <c r="Y17" i="9" s="1"/>
  <c r="AM16" i="9"/>
  <c r="AL16" i="9"/>
  <c r="AK16" i="9"/>
  <c r="AJ16" i="9"/>
  <c r="AI16" i="9"/>
  <c r="AH16" i="9"/>
  <c r="AG16" i="9"/>
  <c r="W16" i="9"/>
  <c r="Y16" i="9" s="1"/>
  <c r="AM15" i="9"/>
  <c r="AL15" i="9"/>
  <c r="AK15" i="9"/>
  <c r="AJ15" i="9"/>
  <c r="AI15" i="9"/>
  <c r="AH15" i="9"/>
  <c r="AG15" i="9"/>
  <c r="W15" i="9"/>
  <c r="Y15" i="9" s="1"/>
  <c r="AM14" i="9"/>
  <c r="AL14" i="9"/>
  <c r="AK14" i="9"/>
  <c r="AJ14" i="9"/>
  <c r="AI14" i="9"/>
  <c r="AH14" i="9"/>
  <c r="AG14" i="9"/>
  <c r="AM12" i="9"/>
  <c r="AL12" i="9"/>
  <c r="AK12" i="9"/>
  <c r="AJ12" i="9"/>
  <c r="AI12" i="9"/>
  <c r="AH12" i="9"/>
  <c r="AM11" i="9"/>
  <c r="AL11" i="9"/>
  <c r="AK11" i="9"/>
  <c r="AJ11" i="9"/>
  <c r="AI11" i="9"/>
  <c r="AH11" i="9"/>
  <c r="AM9" i="9"/>
  <c r="AL9" i="9"/>
  <c r="AK9" i="9"/>
  <c r="AJ9" i="9"/>
  <c r="AI9" i="9"/>
  <c r="AH9" i="9"/>
  <c r="AM8" i="9"/>
  <c r="AJ8" i="9"/>
  <c r="AI8" i="9"/>
  <c r="AH8" i="9"/>
  <c r="AG8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AG6" i="9" l="1"/>
  <c r="AH6" i="9"/>
  <c r="AI6" i="9"/>
  <c r="AK6" i="9"/>
  <c r="AM6" i="9"/>
  <c r="O6" i="9"/>
  <c r="AN47" i="9"/>
  <c r="AN52" i="9"/>
  <c r="AN58" i="9"/>
  <c r="AN64" i="9"/>
  <c r="AN41" i="9"/>
  <c r="W37" i="9"/>
  <c r="AN79" i="9"/>
  <c r="AN43" i="9"/>
  <c r="AN70" i="9"/>
  <c r="AN9" i="9"/>
  <c r="AN17" i="9"/>
  <c r="AN23" i="9"/>
  <c r="AN29" i="9"/>
  <c r="AN35" i="9"/>
  <c r="AN75" i="9"/>
  <c r="AN39" i="9"/>
  <c r="AN45" i="9"/>
  <c r="AN53" i="9"/>
  <c r="AN59" i="9"/>
  <c r="AN65" i="9"/>
  <c r="AN71" i="9"/>
  <c r="AN50" i="9"/>
  <c r="AN56" i="9"/>
  <c r="AN57" i="9"/>
  <c r="AN62" i="9"/>
  <c r="AN63" i="9"/>
  <c r="AN68" i="9"/>
  <c r="AN74" i="9"/>
  <c r="AN8" i="9"/>
  <c r="AN16" i="9"/>
  <c r="AN22" i="9"/>
  <c r="AN28" i="9"/>
  <c r="AN34" i="9"/>
  <c r="AN38" i="9"/>
  <c r="AN44" i="9"/>
  <c r="AN14" i="9"/>
  <c r="AN20" i="9"/>
  <c r="AN26" i="9"/>
  <c r="AN32" i="9"/>
  <c r="AN40" i="9"/>
  <c r="AN46" i="9"/>
  <c r="AN55" i="9"/>
  <c r="AN61" i="9"/>
  <c r="AN67" i="9"/>
  <c r="AN73" i="9"/>
  <c r="AN69" i="9"/>
  <c r="AN12" i="9"/>
  <c r="AN19" i="9"/>
  <c r="AN25" i="9"/>
  <c r="AN31" i="9"/>
  <c r="AJ37" i="9"/>
  <c r="AJ6" i="9" s="1"/>
  <c r="AN15" i="9"/>
  <c r="AN21" i="9"/>
  <c r="AN27" i="9"/>
  <c r="AN33" i="9"/>
  <c r="AN11" i="9"/>
  <c r="AN18" i="9"/>
  <c r="AN24" i="9"/>
  <c r="AN30" i="9"/>
  <c r="AN36" i="9"/>
  <c r="AN42" i="9"/>
  <c r="AN48" i="9"/>
  <c r="AN51" i="9"/>
  <c r="AL49" i="9"/>
  <c r="AN54" i="9"/>
  <c r="AN60" i="9"/>
  <c r="AN66" i="9"/>
  <c r="AN72" i="9"/>
  <c r="AN49" i="9" l="1"/>
  <c r="W6" i="9"/>
  <c r="Y37" i="9"/>
  <c r="AL6" i="9"/>
  <c r="AN37" i="9"/>
  <c r="AN6" i="9" l="1"/>
</calcChain>
</file>

<file path=xl/sharedStrings.xml><?xml version="1.0" encoding="utf-8"?>
<sst xmlns="http://schemas.openxmlformats.org/spreadsheetml/2006/main" count="905" uniqueCount="200">
  <si>
    <t>Saistītais pasākums (reforma vai ieguldījumi)</t>
  </si>
  <si>
    <t>1.1.1.3.i. Pilnveidota veloceļu infrastruktūra</t>
  </si>
  <si>
    <t>1.2.1.1.i. Daudzdzīvokļu māju energoefektivitātes uzlabošana un pāreja uz atjaunojamo energoresursu tehnoloģiju izmantošanu</t>
  </si>
  <si>
    <t>EM</t>
  </si>
  <si>
    <t>1.2.1.2.i. Energoefektivitātes paaugstināšana uzņēmējdarbībā, ko nacionāli plānots ieviest kombinētā finanšu instrumenta veidā</t>
  </si>
  <si>
    <t>1.2.1.3.i. Pašvaldību ēku un infrastruktūras uzlabošana, veicinot pāreju uz atjaunojamo energoresursu tehnoloģiju izmantošanu un uzlabojot energoefektivitāti</t>
  </si>
  <si>
    <t>VARAM</t>
  </si>
  <si>
    <t>1.2.1.4.i. Energoefektivitātes uzlabošana valsts sektora ēkās, t.sk. vēsturiskajās ēkās</t>
  </si>
  <si>
    <t>1.2.1.5.i. Elektroenerģijas pārvades un sadales tīklu modernizācija</t>
  </si>
  <si>
    <t>1.3.1.2.i. Investīcijas plūdu risku mazināšanas infrastruktūrā</t>
  </si>
  <si>
    <t>2.1.1.1.i. Pārvaldes modernizācija un pakalpojumu digitālā transformācija, tai skaitā uzņēmējdarbības vide</t>
  </si>
  <si>
    <t>2.1.2.1.i. Pārvaldes centrālizētās platformas un sistēmas</t>
  </si>
  <si>
    <t>2.1.2.2.i. Latvijas nacionālais federētais mākonis</t>
  </si>
  <si>
    <t>2.1.3.1.i. Datu pieejamība, koplietošana un analītika</t>
  </si>
  <si>
    <t xml:space="preserve">2.2.1.1.i. Atbalsts Digitālo inovāciju centru un reģionālo kontaktpunktu izveidei </t>
  </si>
  <si>
    <t>2.2.1.2.i. Atbalsts procesu digitalizācijai komercdarbībā</t>
  </si>
  <si>
    <t>2.2.1.3.i. Atbalsts jaunu produktu un pakalpojumu ieviešanai uzņēmējdarbībā</t>
  </si>
  <si>
    <t>2.2.1.4.i. Finanšu instrumenti komersantu digitālās transformācijas veicināšanai</t>
  </si>
  <si>
    <t>2.2.1.5.i. Mediju nozares uzņēmumu digitālās transformācijas veicināšana</t>
  </si>
  <si>
    <t>IZM</t>
  </si>
  <si>
    <t>2.3.1.1.i. Augsta līmeņa digitālo prasmju apguves nodrošināšana</t>
  </si>
  <si>
    <t>2.3.1.3.i. Pašvadītas IKT speciālistu mācību pieejas attīstība</t>
  </si>
  <si>
    <t xml:space="preserve">2.3.1.4.i. Individuālo mācību kontu pieejas attīstība </t>
  </si>
  <si>
    <t>2.3.2.1.i. Digitālās prasmes iedzīvotājiem, t.sk. jauniešiem</t>
  </si>
  <si>
    <t>2.3.2.2.i. Valsts un pašvaldību digitālās transformācijas prasmju un spēju attīstība</t>
  </si>
  <si>
    <t xml:space="preserve">2.3.2.3.i. Digitālās plaisas mazināšana sociāli neaizsargātajiem izglītojamajiem un izglītības iestādēs </t>
  </si>
  <si>
    <t>2.4.1.1.i. Pasīvās infrastruktūras izbūve Via Baltica koridorā 5G pārklājuma nodrošināšanai</t>
  </si>
  <si>
    <t>2.4.1.2.i. Platjoslas jeb ļoti augstas veiktspējas tīklu “pēdējās jūdzes” infrastruktūras attīstībā</t>
  </si>
  <si>
    <t>3.1.1.1.i. Valsts reģionālo un vietējo autoceļu tīkla uzlabošana</t>
  </si>
  <si>
    <t>SM</t>
  </si>
  <si>
    <t xml:space="preserve">3.1.1.2.i. Pašvaldību kapacitātes stiprināšana to darbības efektivitātes un kvalitātes uzlabošanai </t>
  </si>
  <si>
    <t xml:space="preserve">3.1.1.3.i. Investīcijas uzņēmējdarbības publiskajā infrastruktūrā industriālo parku un teritoriju attīstīšanai reģionos </t>
  </si>
  <si>
    <t>3.1.1.4.i. Finansēšanas fonda izveide zemas īres mājokļu būvniecībai</t>
  </si>
  <si>
    <t>3.1.1.5.i. Izglītības iestāžu infrastruktūras pilnveide un aprīkošana</t>
  </si>
  <si>
    <t>LM</t>
  </si>
  <si>
    <t>3.1.2.1.i. Publisko pakalpojumu un nodarbinātības pieejamības veicināšanas pasākumi cilvēkiem ar funkcionāliem traucējumiem</t>
  </si>
  <si>
    <t>3.1.2.2.i. Prognozēšanas rīka izstrāde</t>
  </si>
  <si>
    <t>3.1.2.3.i. Ilgstošas sociālās aprūpes pakalpojuma noturība un nepārtrauktība</t>
  </si>
  <si>
    <t>3.1.2.4.i. Sociālās un profesionālās rehabilitācijas pakalpojumu sinerģiska attīstība  cilvēku ar funkcionāliem traucējumiem drošumspējas veicināšanai</t>
  </si>
  <si>
    <t xml:space="preserve">3.1.2.5.i. Bezdarbnieku, darba meklētāju un bezdarba riskam pakļauto iedzīvotāju iesaiste darba tirgū </t>
  </si>
  <si>
    <t>4.1.1.r. Uz cilvēku centrētas, visaptverošas, integrētas veselības aprūpes sistēmas ilgtspēja un noturība</t>
  </si>
  <si>
    <t>4.1.1.1.i. Atbalsts sabiedrības veselības pētījumu veikšanai</t>
  </si>
  <si>
    <t>4.1.1.2.i. Atbalsts universitātes un reģionālo slimnīcu veselības aprūpes infrastruktūras stiprināšanai</t>
  </si>
  <si>
    <t>4.1.1.3.i. Atbalsts sekundāro ambulatoro pakalpojumu sniedzēju veselības aprūpes infrastruktūras stiprināšanai</t>
  </si>
  <si>
    <t>4.2.1.r. Cilvēkresursu nodrošinājums un prasmju pilnveide</t>
  </si>
  <si>
    <t>4.2.1.1.i. Atbalsts cilvēkresursu attīstības sistēmas ieviešanai</t>
  </si>
  <si>
    <t>4.3.1.r. Veselības aprūpes ilgtspēja, pārvaldības stiprināšana, efektīva veselības aprūpes resursu izlietošana, kopējā valsts budžeta veselības aprūpes nozarē palielinājums</t>
  </si>
  <si>
    <t>4.3.1.1.i. Atbalsts sekundārās ambulatorās veselības aprūpes kvalitātes un pieejamības novērtēšanai un uzlabošanai</t>
  </si>
  <si>
    <t>5.1.1.1.i. Pilnvērtīga inovāciju sistēmas pārvaldības modeļa izstrāde un tā nepārtraukta darbināšana</t>
  </si>
  <si>
    <t>5.1.1.2.i. Atbalsta instruments inovāciju klasteru attīstībai</t>
  </si>
  <si>
    <t>6.1.1.1.i. Esošo analītisko risinājumu modernizācija</t>
  </si>
  <si>
    <t>6.1.1.2.i. Jaunu analīzes sistēmu izstrāde</t>
  </si>
  <si>
    <t>6.1.2.2.i. Muitas laboratorijas kapacitātes stiprināšana</t>
  </si>
  <si>
    <t>6.1.2.3.i. Saņemto pasta sūtījumu muitas kontroles pilnveidošana Lidostas MKP</t>
  </si>
  <si>
    <t>6.1.2.4.i. Infrastruktūras izveide kontroles dienestu funkciju īstenošanai Kundziņsalā</t>
  </si>
  <si>
    <t>6.2.1.1.i. AML inovāciju centra izveide noziedzīgi iegūtu līdzekļu legalizācijas identificēšanas uzlabošanai</t>
  </si>
  <si>
    <t>6.2.1.2.i. Ekonomisko noziegumu izmeklēšanas kapacitātes stiprināšana</t>
  </si>
  <si>
    <t>6.2.1.3.i. Vienota tiesnešu, tiesu darbinieku, prokuroru, prokuroru palīgu un specializēto izmeklētāju (starpdisciplināros jautājumos) kvalifikācijas pilnveides mācību centra izveide</t>
  </si>
  <si>
    <t>6.3.1.1.i. Atvērta, caurskatāma, godprātīga un atbildīga publiskā pārvalde</t>
  </si>
  <si>
    <t>6.3.1.2.i. Publiskās pārvaldes profesionalizācija un administratīvās un kapacitātes stiprināšana</t>
  </si>
  <si>
    <t xml:space="preserve">6.3.1.3.i. Publiskās pārvaldes inovācijas eko-sistēmas attīstība </t>
  </si>
  <si>
    <t>6.3.1.4.i. Nevalstisko organizāciju izaugsme sociālās drošības pārstāvniecības stiprināšanai un  sabiedrības interešu uzraudzībai</t>
  </si>
  <si>
    <t>FM</t>
  </si>
  <si>
    <t>IeM</t>
  </si>
  <si>
    <t>ZM</t>
  </si>
  <si>
    <t>KM</t>
  </si>
  <si>
    <t>VM</t>
  </si>
  <si>
    <t>TM</t>
  </si>
  <si>
    <t>1.1.1.1.i.1. Konkurētspējīgs dzelzceļa pasažieru transports kopējā Rīgas pilsētas sabiedriskā transporta sistēmā</t>
  </si>
  <si>
    <t>1.1.1.1.i.2. Konkurētspējīgs dzelzceļa pasažieru transports kopējā Rīgas pilsētas sabiedriskā transporta sistēmā</t>
  </si>
  <si>
    <t>1.1.1.1.i.3.  Konkurētspējīgs dzelzceļa pasažieru transports kopējā Rīgas pilsētas sabiedriskā transporta sistēmā</t>
  </si>
  <si>
    <t>1.1.1.2.i.1. Videi draudzīgi uzlabojumi Rīgas pilsētas sabiedriskā transporta sistēmā</t>
  </si>
  <si>
    <t>1.1.1.2.i.2. Videi draudzīgi uzlabojumi Rīgas pilsētas sabiedriskā transporta sistēmā</t>
  </si>
  <si>
    <t>1.1.1.2.i.3. Videi draudzīgi uzlabojumi Rīgas pilsētas sabiedriskā transporta sistēmā</t>
  </si>
  <si>
    <t>1.3.1.1.i.1. Glābšanas dienestu kapacitātes stiprināšana, īpaši VUGD infrastruktūras un materiāltehniskās bāzes modernizācija</t>
  </si>
  <si>
    <t xml:space="preserve">5.2.1.1.i. Pētniecības, attīstības un konsolidācijas granti                                                                        </t>
  </si>
  <si>
    <t>6.1.1.3.i. Personāla apmācības darbam ar analītisko platformu un konsultācijas</t>
  </si>
  <si>
    <t>6.1.2.1.i. Dzelzceļa rentgeniekārtu  sasaiste ar BAXE un mākslīgā intelekta izmantošana dzelzceļu kravu skenēšanas attēlu analīzei</t>
  </si>
  <si>
    <t>Kopā</t>
  </si>
  <si>
    <t>Komponente</t>
  </si>
  <si>
    <t>Digitālā transformācija</t>
  </si>
  <si>
    <t>Ekonomikas transformācija un produktivitāte</t>
  </si>
  <si>
    <t>Klimata pārmaiņas</t>
  </si>
  <si>
    <t>Likuma vara</t>
  </si>
  <si>
    <t>Nevienlīdzības mazināšana</t>
  </si>
  <si>
    <t>Veselība</t>
  </si>
  <si>
    <t>Vkanc</t>
  </si>
  <si>
    <t>2.3.1.2.i. Uzņēmumu būtisko digitālo prasmju attīstība</t>
  </si>
  <si>
    <t>AF plāns 21.07.2021.</t>
  </si>
  <si>
    <t>R.Dzelzkalējs
reinis.dzelzkalējs@fm.gov.lv
27319547</t>
  </si>
  <si>
    <t>Tehniskā palīdzība</t>
  </si>
  <si>
    <t>N/A</t>
  </si>
  <si>
    <t>3.1.1.6.i. Pašvaldību funkciju īstenošanai un  pakalpojumu sniegšanai nepieciešamo bezemisiju transportlīdzekļu iegāde</t>
  </si>
  <si>
    <t>FM TP</t>
  </si>
  <si>
    <t>Paredzēta būvniecība; Jā/Nē</t>
  </si>
  <si>
    <t>Nē</t>
  </si>
  <si>
    <t>Jā</t>
  </si>
  <si>
    <t>Būvniecības joma</t>
  </si>
  <si>
    <t>Transporta infrastruktūra</t>
  </si>
  <si>
    <t>Ēkas, t.sk. veselības aprūpes iestādes</t>
  </si>
  <si>
    <t>Speciālā infrastruktūra (elektrotīkli, plūdu aizsardzība, IKT infrastruktūra)</t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</si>
  <si>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īstenošanai.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nozares atbildīgo ministriju un Valsts kancelejas prognozēm)</t>
    </r>
  </si>
  <si>
    <t>Aktuālās prognozes Stabilitātes programmai (2024. gada janvāris)</t>
  </si>
  <si>
    <t>Numurs</t>
  </si>
  <si>
    <t>1.1.1.1.i.1.</t>
  </si>
  <si>
    <t>1.1.1.1.i.2.</t>
  </si>
  <si>
    <t>1.1.1.1.i.3.</t>
  </si>
  <si>
    <t>1.1.1.2.i.1.</t>
  </si>
  <si>
    <t>1.1.1.2.i.2.</t>
  </si>
  <si>
    <t>1.1.1.2.i.3.</t>
  </si>
  <si>
    <t>1.1.1.3.i.</t>
  </si>
  <si>
    <t>1.2.1.1.i.</t>
  </si>
  <si>
    <t>1.2.1.2.i.</t>
  </si>
  <si>
    <t>1.2.1.3.i.</t>
  </si>
  <si>
    <t>1.2.1.4.i.</t>
  </si>
  <si>
    <t>1.2.1.5.i.</t>
  </si>
  <si>
    <t>1.3.1.2.i.</t>
  </si>
  <si>
    <t>2.1.1.1.i.</t>
  </si>
  <si>
    <t>2.1.2.1.i.</t>
  </si>
  <si>
    <t>2.1.2.2.i.</t>
  </si>
  <si>
    <t>2.1.3.1.i.</t>
  </si>
  <si>
    <t>2.2.1.1.i.</t>
  </si>
  <si>
    <t>2.2.1.2.i.</t>
  </si>
  <si>
    <t>2.2.1.3.i.</t>
  </si>
  <si>
    <t>2.2.1.4.i.</t>
  </si>
  <si>
    <t>2.2.1.5.i.</t>
  </si>
  <si>
    <t>2.3.1.1.i.</t>
  </si>
  <si>
    <t>2.3.1.2.i.</t>
  </si>
  <si>
    <t>2.3.1.3.i.</t>
  </si>
  <si>
    <t>2.3.1.4.i.</t>
  </si>
  <si>
    <t>2.3.2.1.i.</t>
  </si>
  <si>
    <t>2.3.2.2.i.</t>
  </si>
  <si>
    <t>2.3.2.3.i.</t>
  </si>
  <si>
    <t>2.4.1.1.i.</t>
  </si>
  <si>
    <t>2.4.1.2.i.</t>
  </si>
  <si>
    <t>3.1.1.1.i.</t>
  </si>
  <si>
    <t>3.1.1.2.i.</t>
  </si>
  <si>
    <t>3.1.1.3.i.</t>
  </si>
  <si>
    <t>3.1.1.4.i.</t>
  </si>
  <si>
    <t>3.1.1.5.i.</t>
  </si>
  <si>
    <t>3.1.1.6.i.</t>
  </si>
  <si>
    <t>3.1.2.1.i.</t>
  </si>
  <si>
    <t>3.1.2.2.i.</t>
  </si>
  <si>
    <t>3.1.2.3.i.</t>
  </si>
  <si>
    <t>3.1.2.4.i.</t>
  </si>
  <si>
    <t>3.1.2.5.i.</t>
  </si>
  <si>
    <t>4.1.1.r.</t>
  </si>
  <si>
    <t>4.1.1.1.i.</t>
  </si>
  <si>
    <t>4.1.1.2.i.</t>
  </si>
  <si>
    <t>4.1.1.3.i.</t>
  </si>
  <si>
    <t>4.2.1.r.</t>
  </si>
  <si>
    <t>4.2.1.1.i.</t>
  </si>
  <si>
    <t>4.3.1.r.</t>
  </si>
  <si>
    <t>4.3.1.1.i.</t>
  </si>
  <si>
    <t>5.1.1.1.i.</t>
  </si>
  <si>
    <t>5.1.1.2.i.</t>
  </si>
  <si>
    <t>6.1.1.1.i.</t>
  </si>
  <si>
    <t>6.1.1.2.i.</t>
  </si>
  <si>
    <t>6.1.1.3.i.</t>
  </si>
  <si>
    <t>6.1.2.1.i.</t>
  </si>
  <si>
    <t>6.1.2.2.i.</t>
  </si>
  <si>
    <t>6.1.2.3.i.</t>
  </si>
  <si>
    <t>6.1.2.4.i.</t>
  </si>
  <si>
    <t>6.2.1.1.i.</t>
  </si>
  <si>
    <t>6.2.1.2.i.</t>
  </si>
  <si>
    <t>6.2.1.3.i.</t>
  </si>
  <si>
    <t>6.3.1.1.i.</t>
  </si>
  <si>
    <t>6.3.1.2.i.</t>
  </si>
  <si>
    <t>6.3.1.3.i.</t>
  </si>
  <si>
    <t>6.3.1.4.i.</t>
  </si>
  <si>
    <t>7.1.1.1.i.</t>
  </si>
  <si>
    <t>7.1.1.2.i.</t>
  </si>
  <si>
    <t>7.1.1.3.i.</t>
  </si>
  <si>
    <t>RePowerEU</t>
  </si>
  <si>
    <t>5.2.1.1.i.</t>
  </si>
  <si>
    <t>1.3.1.1.i.</t>
  </si>
  <si>
    <t>7.1.1.1.i. Elektroenerģijas pārvades sistēmas sinhronizācija</t>
  </si>
  <si>
    <t>7.1.1.2.i. Elektroenerģijas pārvades un sadales tīklu modernizācija</t>
  </si>
  <si>
    <t>7.1.1.3.i. Biometāna īpatsvara galapatēriņā palielināšana</t>
  </si>
  <si>
    <t>KEM</t>
  </si>
  <si>
    <t>Pārbaude</t>
  </si>
  <si>
    <t>KP VIS</t>
  </si>
  <si>
    <t>Atšķirība</t>
  </si>
  <si>
    <t>Atbildīgā ministrija</t>
  </si>
  <si>
    <r>
      <t xml:space="preserve">Budžeta prognoze kopā (AF garantētais piešķīrums valsts budžeta līdzfinansējums)
(Atbildīgo ministriju un Valsts kancelejas prognozes)
</t>
    </r>
    <r>
      <rPr>
        <b/>
        <sz val="12"/>
        <color rgb="FFFF0000"/>
        <rFont val="Times New Roman"/>
        <family val="1"/>
        <charset val="186"/>
      </rPr>
      <t>12.01.2024. prognoze</t>
    </r>
  </si>
  <si>
    <r>
      <t xml:space="preserve">Investīciju prognoze
</t>
    </r>
    <r>
      <rPr>
        <i/>
        <sz val="12"/>
        <rFont val="Times New Roman"/>
        <family val="1"/>
        <charset val="186"/>
      </rPr>
      <t xml:space="preserve">(Garantētā finansējuma 1 970 miljardi euro sadalījums pa gadiem)
</t>
    </r>
    <r>
      <rPr>
        <i/>
        <sz val="18"/>
        <rFont val="Times New Roman"/>
        <family val="1"/>
        <charset val="186"/>
      </rPr>
      <t>05.07.2024. prognoze</t>
    </r>
  </si>
  <si>
    <r>
      <t xml:space="preserve">Papildu valsts budžeta līdzekļu plūsma investīciju līdzfinansēšanai </t>
    </r>
    <r>
      <rPr>
        <b/>
        <sz val="18"/>
        <rFont val="Times New Roman"/>
        <family val="1"/>
        <charset val="186"/>
      </rPr>
      <t>05.07.2024.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</si>
  <si>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r>
      <t xml:space="preserve">Budžeta prognoze kopā (AF garantētais piešķīrums valsts budžeta līdzfinansējums)
(Atbildīgo ministriju un Valsts kancelejas prognozes)
</t>
    </r>
    <r>
      <rPr>
        <b/>
        <sz val="18"/>
        <rFont val="Times New Roman"/>
        <family val="1"/>
        <charset val="186"/>
      </rPr>
      <t>05.07.2024. prognoze</t>
    </r>
  </si>
  <si>
    <r>
      <t xml:space="preserve">Papildu valsts budžeta līdzekļu plūsma investīciju līdzfinansēšanai </t>
    </r>
    <r>
      <rPr>
        <b/>
        <sz val="12"/>
        <color rgb="FFFF0000"/>
        <rFont val="Times New Roman"/>
        <family val="1"/>
        <charset val="186"/>
      </rPr>
      <t>12.01.2024.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</si>
  <si>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r>
      <t xml:space="preserve">Investīciju prognoze
</t>
    </r>
    <r>
      <rPr>
        <i/>
        <sz val="12"/>
        <rFont val="Times New Roman"/>
        <family val="1"/>
        <charset val="186"/>
      </rPr>
      <t xml:space="preserve">(Garantētā finansējuma 1 970 miljardi euro sadalījums pa gadiem)
</t>
    </r>
    <r>
      <rPr>
        <i/>
        <sz val="12"/>
        <color rgb="FFFF0000"/>
        <rFont val="Times New Roman"/>
        <family val="1"/>
        <charset val="186"/>
      </rPr>
      <t>12.01.2024. prognoze</t>
    </r>
  </si>
  <si>
    <t>Sagatavots: .07.2024.</t>
  </si>
  <si>
    <t>Aktuālās prognozes Stabilitātes programmai (2024. gada jūlijs)</t>
  </si>
  <si>
    <t>Kopā jauns</t>
  </si>
  <si>
    <t>Sagatavots: 30.07.2024.</t>
  </si>
  <si>
    <t>Projektu ieviesīs pašvaldības? Jā/Nē</t>
  </si>
  <si>
    <t>Aktuālās prognozes budžeta likumam (2024. gada 30.jūlijs)</t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</si>
  <si>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īstenošanai.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nozares atbildīgo ministriju un Valsts kancelejas prognozēm; ar FM korekcijām)</t>
    </r>
  </si>
  <si>
    <r>
      <t xml:space="preserve">Investīciju prognoze (Atveseļošanas fonda finansējums)
</t>
    </r>
    <r>
      <rPr>
        <i/>
        <sz val="12"/>
        <rFont val="Times New Roman"/>
        <family val="1"/>
        <charset val="186"/>
      </rPr>
      <t xml:space="preserve">(Garantētā finansējuma 1 970 miljardi euro sadalījums pa gadiem)
</t>
    </r>
    <r>
      <rPr>
        <i/>
        <sz val="18"/>
        <rFont val="Times New Roman"/>
        <family val="1"/>
        <charset val="186"/>
      </rPr>
      <t>30.07.2024. prognoze</t>
    </r>
  </si>
  <si>
    <r>
      <t xml:space="preserve">Papildu valsts budžeta līdzekļu plūsma investīciju līdzfinansēšanai </t>
    </r>
    <r>
      <rPr>
        <b/>
        <sz val="18"/>
        <rFont val="Times New Roman"/>
        <family val="1"/>
        <charset val="186"/>
      </rPr>
      <t>30.07.2024. (valsts budžeta līdzfinansējums)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</si>
  <si>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r>
      <t xml:space="preserve">Budžeta prognoze kopā (AF garantētais piešķīrums + valsts budžeta līdzfinansējums)
(Atbildīgo ministriju un Valsts kancelejas 05.07.2024. prognozes ar VI korekciju 2025. un 2026. gadam)
</t>
    </r>
    <r>
      <rPr>
        <b/>
        <sz val="18"/>
        <rFont val="Times New Roman"/>
        <family val="1"/>
        <charset val="186"/>
      </rPr>
      <t>30.07.2024. prognoze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</si>
</sst>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22"/>
      <color theme="1"/>
      <name val="Calibri"/>
      <family val="2"/>
      <scheme val="minor"/>
    </font>
    <font>
      <b/>
      <sz val="12"/>
      <color rgb="FFFF0000"/>
      <name val="Times New Roman"/>
      <family val="1"/>
      <charset val="186"/>
    </font>
    <font>
      <i/>
      <sz val="18"/>
      <name val="Times New Roman"/>
      <family val="1"/>
      <charset val="186"/>
    </font>
    <font>
      <b/>
      <sz val="18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3" fontId="10" fillId="0" borderId="4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6" fillId="6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5" fillId="8" borderId="4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vertical="center" wrapText="1"/>
    </xf>
    <xf numFmtId="3" fontId="8" fillId="4" borderId="4" xfId="1" applyNumberFormat="1" applyFont="1" applyFill="1" applyBorder="1" applyAlignment="1">
      <alignment horizontal="center" vertical="center" wrapText="1"/>
    </xf>
    <xf numFmtId="3" fontId="10" fillId="4" borderId="4" xfId="1" applyNumberFormat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8" fillId="4" borderId="4" xfId="1" applyNumberFormat="1" applyFont="1" applyFill="1" applyBorder="1" applyAlignment="1">
      <alignment vertical="center" wrapText="1"/>
    </xf>
    <xf numFmtId="3" fontId="10" fillId="4" borderId="5" xfId="1" applyNumberFormat="1" applyFont="1" applyFill="1" applyBorder="1" applyAlignment="1">
      <alignment horizontal="center" vertical="center" wrapText="1"/>
    </xf>
    <xf numFmtId="4" fontId="8" fillId="4" borderId="4" xfId="1" applyNumberFormat="1" applyFont="1" applyFill="1" applyBorder="1" applyAlignment="1">
      <alignment horizontal="center" vertical="center" wrapText="1"/>
    </xf>
    <xf numFmtId="10" fontId="0" fillId="0" borderId="0" xfId="7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3" fontId="10" fillId="0" borderId="8" xfId="1" applyNumberFormat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3" fontId="10" fillId="4" borderId="5" xfId="1" applyNumberFormat="1" applyFont="1" applyFill="1" applyBorder="1" applyAlignment="1">
      <alignment horizontal="center" vertical="center" wrapText="1"/>
    </xf>
    <xf numFmtId="3" fontId="10" fillId="4" borderId="6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3" fontId="10" fillId="0" borderId="6" xfId="1" applyNumberFormat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</cellXfs>
  <cellStyles count="9">
    <cellStyle name="Good" xfId="1" builtinId="26"/>
    <cellStyle name="Good 2" xfId="3" xr:uid="{00000000-0005-0000-0000-000001000000}"/>
    <cellStyle name="Normal" xfId="0" builtinId="0"/>
    <cellStyle name="Normal 2" xfId="4" xr:uid="{00000000-0005-0000-0000-000003000000}"/>
    <cellStyle name="Normal 2 10 2 2 2 2 2" xfId="8" xr:uid="{146112D7-DA06-4CBC-B662-0FF7C8A3812A}"/>
    <cellStyle name="Normal 2 2" xfId="2" xr:uid="{00000000-0005-0000-0000-000004000000}"/>
    <cellStyle name="Normal 3 2" xfId="5" xr:uid="{00000000-0005-0000-0000-000005000000}"/>
    <cellStyle name="Percent" xfId="7" builtinId="5"/>
    <cellStyle name="Percent 3" xfId="6" xr:uid="{00000000-0005-0000-0000-000007000000}"/>
  </cellStyles>
  <dxfs count="0"/>
  <tableStyles count="0" defaultTableStyle="TableStyleMedium2" defaultPivotStyle="PivotStyleLight16"/>
  <colors>
    <mruColors>
      <color rgb="FF2739C5"/>
      <color rgb="FF4BA2F2"/>
      <color rgb="FFDAD7C4"/>
      <color rgb="FFA9EDFD"/>
      <color rgb="FF6BA539"/>
      <color rgb="FF3F2021"/>
      <color rgb="FF012169"/>
      <color rgb="FF840B55"/>
      <color rgb="FF9D2235"/>
      <color rgb="FFE5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KOAL&#298;CIJAS%20darba%20grupa_SADARBIBAS%20PADOME\2018\1%20FEB%202018\IESUTITIE%20MATERIALI\2_FM_zinoj_ES%20fond%20un%20EEZ%20NOR\AKTUALIE%20PROJEKTI%20sutisanai%20KDG_procesa\2_1_pielik%204_FM_ES%20fondu%20Snieg%20ietv%20progn_KDG%20010210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IEVIE&#352;ANAS%20UZRAUDZ&#298;BA/IPIA/IPIA_saskanosana/Finans&#275;juma%20sa&#326;&#275;m&#275;ju%20atjaunot&#257;s%20prognozes/04.12.2017/Nos&#363;t&#299;ts%20AI%2011.12.2017/Snieguma_ietvars_FS_prognozes_FM_11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SI2018_izpilde_PV_Fonds"/>
      <sheetName val="MP rēkins priekš budžeta"/>
      <sheetName val="MP iesniegšanas prognozes_budž"/>
      <sheetName val="Pabeigti_projekti_maksājumi"/>
      <sheetName val="piešķīrums"/>
      <sheetName val="PMPIG_Saraksts"/>
      <sheetName val="avansi_2018"/>
      <sheetName val="SP"/>
      <sheetName val="Projektu_Piešķirtais_finan"/>
      <sheetName val="Avansi"/>
      <sheetName val="neatb_utt"/>
      <sheetName val="Sheet4"/>
    </sheetNames>
    <sheetDataSet>
      <sheetData sheetId="0" refreshError="1"/>
      <sheetData sheetId="1" refreshError="1"/>
      <sheetData sheetId="2">
        <row r="4">
          <cell r="BJ4" t="str">
            <v>Kopā</v>
          </cell>
        </row>
        <row r="6">
          <cell r="BJ6">
            <v>0</v>
          </cell>
        </row>
        <row r="7">
          <cell r="BJ7">
            <v>0</v>
          </cell>
        </row>
        <row r="8">
          <cell r="BJ8">
            <v>0</v>
          </cell>
        </row>
        <row r="9">
          <cell r="BJ9">
            <v>0</v>
          </cell>
        </row>
        <row r="10">
          <cell r="BJ10">
            <v>0</v>
          </cell>
        </row>
        <row r="11">
          <cell r="BJ11">
            <v>3403229155.0410056</v>
          </cell>
        </row>
        <row r="12">
          <cell r="BJ12">
            <v>35</v>
          </cell>
        </row>
        <row r="13">
          <cell r="BJ13">
            <v>0</v>
          </cell>
        </row>
        <row r="14">
          <cell r="BJ14">
            <v>510000</v>
          </cell>
        </row>
        <row r="15">
          <cell r="BJ15">
            <v>0</v>
          </cell>
        </row>
        <row r="16">
          <cell r="BJ16">
            <v>142456.6</v>
          </cell>
        </row>
        <row r="17">
          <cell r="BJ17">
            <v>0</v>
          </cell>
        </row>
        <row r="18">
          <cell r="BJ18">
            <v>510000</v>
          </cell>
        </row>
        <row r="19">
          <cell r="BJ19">
            <v>0</v>
          </cell>
        </row>
        <row r="20">
          <cell r="BJ20">
            <v>551350.79999999993</v>
          </cell>
        </row>
        <row r="21">
          <cell r="BJ21">
            <v>0</v>
          </cell>
        </row>
        <row r="22">
          <cell r="BJ22">
            <v>486764.4</v>
          </cell>
        </row>
        <row r="23">
          <cell r="BJ23">
            <v>0</v>
          </cell>
        </row>
        <row r="24">
          <cell r="BJ24">
            <v>496101.84</v>
          </cell>
        </row>
        <row r="25">
          <cell r="BJ25">
            <v>0</v>
          </cell>
        </row>
        <row r="26">
          <cell r="BJ26">
            <v>550257.18000000005</v>
          </cell>
        </row>
        <row r="27">
          <cell r="BJ27">
            <v>0</v>
          </cell>
        </row>
        <row r="28">
          <cell r="BJ28">
            <v>506467.23000000004</v>
          </cell>
        </row>
        <row r="29">
          <cell r="BJ29">
            <v>39367.919999999998</v>
          </cell>
        </row>
        <row r="30">
          <cell r="BJ30">
            <v>509995.58999999997</v>
          </cell>
        </row>
        <row r="31">
          <cell r="BJ31">
            <v>32162.16</v>
          </cell>
        </row>
        <row r="32">
          <cell r="BJ32">
            <v>518808.03</v>
          </cell>
        </row>
        <row r="33">
          <cell r="BJ33">
            <v>12582.53</v>
          </cell>
        </row>
        <row r="34">
          <cell r="BJ34">
            <v>285031.63</v>
          </cell>
        </row>
        <row r="35">
          <cell r="BJ35">
            <v>0</v>
          </cell>
        </row>
        <row r="36">
          <cell r="BJ36">
            <v>542625.12</v>
          </cell>
        </row>
        <row r="37">
          <cell r="BJ37">
            <v>0</v>
          </cell>
        </row>
        <row r="38">
          <cell r="BJ38">
            <v>547825</v>
          </cell>
        </row>
        <row r="39">
          <cell r="BJ39">
            <v>0</v>
          </cell>
        </row>
        <row r="40">
          <cell r="BJ40">
            <v>550800</v>
          </cell>
        </row>
        <row r="41">
          <cell r="BJ41">
            <v>0</v>
          </cell>
        </row>
        <row r="42">
          <cell r="BJ42">
            <v>551344</v>
          </cell>
        </row>
        <row r="43">
          <cell r="BJ43">
            <v>0</v>
          </cell>
        </row>
        <row r="44">
          <cell r="BJ44">
            <v>550561.29</v>
          </cell>
        </row>
        <row r="45">
          <cell r="BJ45">
            <v>0</v>
          </cell>
        </row>
        <row r="46">
          <cell r="BJ46">
            <v>548212.80999999994</v>
          </cell>
        </row>
        <row r="47">
          <cell r="BJ47">
            <v>19364.11</v>
          </cell>
        </row>
        <row r="48">
          <cell r="BJ48">
            <v>539422.82000000007</v>
          </cell>
        </row>
        <row r="49">
          <cell r="BJ49">
            <v>106060.20000000001</v>
          </cell>
        </row>
        <row r="50">
          <cell r="BJ50">
            <v>550109.38</v>
          </cell>
        </row>
        <row r="51">
          <cell r="BJ51">
            <v>0</v>
          </cell>
        </row>
        <row r="52">
          <cell r="BJ52">
            <v>551347.14</v>
          </cell>
        </row>
        <row r="53">
          <cell r="BJ53">
            <v>0</v>
          </cell>
        </row>
        <row r="54">
          <cell r="BJ54">
            <v>242458.96000000002</v>
          </cell>
        </row>
        <row r="55">
          <cell r="BJ55">
            <v>0</v>
          </cell>
        </row>
        <row r="56">
          <cell r="BJ56">
            <v>550656.97</v>
          </cell>
        </row>
        <row r="57">
          <cell r="BJ57">
            <v>0</v>
          </cell>
        </row>
        <row r="58">
          <cell r="BJ58">
            <v>551310.24</v>
          </cell>
        </row>
        <row r="59">
          <cell r="BJ59">
            <v>0</v>
          </cell>
        </row>
        <row r="60">
          <cell r="BJ60">
            <v>550800</v>
          </cell>
        </row>
        <row r="61">
          <cell r="BJ61">
            <v>0</v>
          </cell>
        </row>
        <row r="62">
          <cell r="BJ62">
            <v>170000</v>
          </cell>
        </row>
        <row r="63">
          <cell r="BJ63">
            <v>0</v>
          </cell>
        </row>
        <row r="64">
          <cell r="BJ64">
            <v>503493.42</v>
          </cell>
        </row>
        <row r="65">
          <cell r="BJ65">
            <v>0</v>
          </cell>
        </row>
        <row r="66">
          <cell r="BJ66">
            <v>493856.30000000005</v>
          </cell>
        </row>
        <row r="67">
          <cell r="BJ67">
            <v>0</v>
          </cell>
        </row>
        <row r="68">
          <cell r="BJ68">
            <v>445738.22</v>
          </cell>
        </row>
        <row r="69">
          <cell r="BJ69">
            <v>64716.94</v>
          </cell>
        </row>
        <row r="70">
          <cell r="BJ70">
            <v>550800</v>
          </cell>
        </row>
        <row r="71">
          <cell r="BJ71">
            <v>0</v>
          </cell>
        </row>
        <row r="72">
          <cell r="BJ72">
            <v>551000.16</v>
          </cell>
        </row>
        <row r="73">
          <cell r="BJ73">
            <v>0</v>
          </cell>
        </row>
        <row r="74">
          <cell r="BJ74">
            <v>498648.26999999996</v>
          </cell>
        </row>
        <row r="75">
          <cell r="BJ75">
            <v>0</v>
          </cell>
        </row>
        <row r="76">
          <cell r="BJ76">
            <v>491898.79000000004</v>
          </cell>
        </row>
        <row r="77">
          <cell r="BJ77">
            <v>0</v>
          </cell>
        </row>
        <row r="78">
          <cell r="BJ78">
            <v>551351</v>
          </cell>
        </row>
        <row r="79">
          <cell r="BJ79">
            <v>0</v>
          </cell>
        </row>
        <row r="80">
          <cell r="BJ80">
            <v>551344</v>
          </cell>
        </row>
        <row r="81">
          <cell r="BJ81">
            <v>0</v>
          </cell>
        </row>
        <row r="82">
          <cell r="BJ82">
            <v>496136.12</v>
          </cell>
        </row>
        <row r="83">
          <cell r="BJ83">
            <v>37381.4</v>
          </cell>
        </row>
        <row r="84">
          <cell r="BJ84">
            <v>550392.6</v>
          </cell>
        </row>
        <row r="85">
          <cell r="BJ85">
            <v>0</v>
          </cell>
        </row>
        <row r="86">
          <cell r="BJ86">
            <v>504946.14</v>
          </cell>
        </row>
        <row r="87">
          <cell r="BJ87">
            <v>0</v>
          </cell>
        </row>
        <row r="88">
          <cell r="BJ88">
            <v>551081.25</v>
          </cell>
        </row>
        <row r="89">
          <cell r="BJ89">
            <v>0</v>
          </cell>
        </row>
        <row r="90">
          <cell r="BJ90">
            <v>547651.6</v>
          </cell>
        </row>
        <row r="91">
          <cell r="BJ91">
            <v>25202.76</v>
          </cell>
        </row>
        <row r="92">
          <cell r="BJ92">
            <v>538376.74</v>
          </cell>
        </row>
        <row r="93">
          <cell r="BJ93">
            <v>0</v>
          </cell>
        </row>
        <row r="94">
          <cell r="BJ94">
            <v>412481.2</v>
          </cell>
        </row>
        <row r="95">
          <cell r="BJ95">
            <v>0</v>
          </cell>
        </row>
        <row r="96">
          <cell r="BJ96">
            <v>546211.48</v>
          </cell>
        </row>
        <row r="97">
          <cell r="BJ97">
            <v>0</v>
          </cell>
        </row>
        <row r="98">
          <cell r="BJ98">
            <v>519054.88999999996</v>
          </cell>
        </row>
        <row r="99">
          <cell r="BJ99">
            <v>0</v>
          </cell>
        </row>
        <row r="100">
          <cell r="BJ100">
            <v>550800</v>
          </cell>
        </row>
        <row r="101">
          <cell r="BJ101">
            <v>0</v>
          </cell>
        </row>
        <row r="102">
          <cell r="BJ102">
            <v>551194.59</v>
          </cell>
        </row>
        <row r="103">
          <cell r="BJ103">
            <v>0</v>
          </cell>
        </row>
        <row r="104">
          <cell r="BJ104">
            <v>497166.59</v>
          </cell>
        </row>
        <row r="105">
          <cell r="BJ105">
            <v>29215.94</v>
          </cell>
        </row>
        <row r="106">
          <cell r="BJ106">
            <v>416600.42</v>
          </cell>
        </row>
        <row r="107">
          <cell r="BJ107">
            <v>0</v>
          </cell>
        </row>
        <row r="108">
          <cell r="BJ108">
            <v>439480.70999999996</v>
          </cell>
        </row>
        <row r="109">
          <cell r="BJ109">
            <v>0</v>
          </cell>
        </row>
        <row r="110">
          <cell r="BJ110">
            <v>458867.82999999996</v>
          </cell>
        </row>
        <row r="111">
          <cell r="BJ111">
            <v>0</v>
          </cell>
        </row>
        <row r="112">
          <cell r="BJ112">
            <v>544000</v>
          </cell>
        </row>
        <row r="113">
          <cell r="BJ113">
            <v>0</v>
          </cell>
        </row>
        <row r="114">
          <cell r="BJ114">
            <v>493000.00000000006</v>
          </cell>
        </row>
        <row r="115">
          <cell r="BJ115">
            <v>18433.169999999998</v>
          </cell>
        </row>
        <row r="116">
          <cell r="BJ116">
            <v>551298.72000000009</v>
          </cell>
        </row>
        <row r="117">
          <cell r="BJ117">
            <v>18427.990000000002</v>
          </cell>
        </row>
        <row r="118">
          <cell r="BJ118">
            <v>551314.29</v>
          </cell>
        </row>
        <row r="119">
          <cell r="BJ119">
            <v>0</v>
          </cell>
        </row>
        <row r="120">
          <cell r="BJ120">
            <v>493000</v>
          </cell>
        </row>
        <row r="121">
          <cell r="BJ121">
            <v>0</v>
          </cell>
        </row>
        <row r="122">
          <cell r="BJ122">
            <v>530781.44000000006</v>
          </cell>
        </row>
        <row r="123">
          <cell r="BJ123">
            <v>0</v>
          </cell>
        </row>
        <row r="124">
          <cell r="BJ124">
            <v>484384.04000000004</v>
          </cell>
        </row>
        <row r="125">
          <cell r="BJ125">
            <v>22706.26</v>
          </cell>
        </row>
        <row r="126">
          <cell r="BJ126">
            <v>550790.52</v>
          </cell>
        </row>
        <row r="127">
          <cell r="BJ127">
            <v>0</v>
          </cell>
        </row>
        <row r="128">
          <cell r="BJ128">
            <v>244708.10000000003</v>
          </cell>
        </row>
        <row r="129">
          <cell r="BJ129">
            <v>0</v>
          </cell>
        </row>
        <row r="130">
          <cell r="BJ130">
            <v>271940.34999999998</v>
          </cell>
        </row>
        <row r="131">
          <cell r="BJ131">
            <v>0</v>
          </cell>
        </row>
        <row r="132">
          <cell r="BJ132">
            <v>550763.54</v>
          </cell>
        </row>
        <row r="133">
          <cell r="BJ133">
            <v>0</v>
          </cell>
        </row>
        <row r="134">
          <cell r="BJ134">
            <v>549823.07999999996</v>
          </cell>
        </row>
        <row r="136">
          <cell r="BJ136">
            <v>382174.44999999995</v>
          </cell>
        </row>
        <row r="138">
          <cell r="BJ138">
            <v>551014.72</v>
          </cell>
        </row>
        <row r="140">
          <cell r="BJ140">
            <v>403382.81000000006</v>
          </cell>
        </row>
        <row r="142">
          <cell r="BJ142">
            <v>509663.57999999996</v>
          </cell>
        </row>
        <row r="144">
          <cell r="BJ144">
            <v>414912</v>
          </cell>
        </row>
        <row r="146">
          <cell r="BJ146">
            <v>551350.79999999993</v>
          </cell>
        </row>
        <row r="148">
          <cell r="BJ148">
            <v>599270.18999999994</v>
          </cell>
        </row>
        <row r="150">
          <cell r="BJ150">
            <v>547638.63</v>
          </cell>
        </row>
        <row r="152">
          <cell r="BJ152">
            <v>551331.31000000006</v>
          </cell>
        </row>
        <row r="154">
          <cell r="BJ154">
            <v>550995.35</v>
          </cell>
        </row>
        <row r="156">
          <cell r="BJ156">
            <v>472400</v>
          </cell>
        </row>
        <row r="158">
          <cell r="BJ158">
            <v>550831.98</v>
          </cell>
        </row>
        <row r="160">
          <cell r="BJ160">
            <v>589412.79</v>
          </cell>
        </row>
        <row r="162">
          <cell r="BJ162">
            <v>54424845.999999993</v>
          </cell>
        </row>
        <row r="164">
          <cell r="BJ164">
            <v>2478770</v>
          </cell>
        </row>
        <row r="166">
          <cell r="BJ166">
            <v>758994.99999999988</v>
          </cell>
        </row>
        <row r="168">
          <cell r="BJ168">
            <v>2380031</v>
          </cell>
        </row>
        <row r="170">
          <cell r="BJ170">
            <v>13502330.999999998</v>
          </cell>
        </row>
        <row r="172">
          <cell r="BJ172">
            <v>8147502</v>
          </cell>
        </row>
        <row r="174">
          <cell r="BJ174">
            <v>24016606.000000004</v>
          </cell>
        </row>
        <row r="176">
          <cell r="BJ176">
            <v>12072166</v>
          </cell>
        </row>
        <row r="178">
          <cell r="BJ178">
            <v>2991569</v>
          </cell>
        </row>
        <row r="180">
          <cell r="BJ180">
            <v>5158030</v>
          </cell>
        </row>
        <row r="182">
          <cell r="BJ182">
            <v>5208902.0000000009</v>
          </cell>
        </row>
        <row r="184">
          <cell r="BJ184">
            <v>3013420</v>
          </cell>
        </row>
        <row r="186">
          <cell r="BJ186">
            <v>21445879</v>
          </cell>
        </row>
        <row r="188">
          <cell r="BJ188">
            <v>1332538.9999999998</v>
          </cell>
        </row>
        <row r="190">
          <cell r="BJ190">
            <v>457983.99999999994</v>
          </cell>
        </row>
        <row r="191">
          <cell r="BJ191">
            <v>5684870.1899999995</v>
          </cell>
        </row>
        <row r="192">
          <cell r="BJ192">
            <v>4910359.33</v>
          </cell>
        </row>
        <row r="193">
          <cell r="BJ193">
            <v>186889</v>
          </cell>
        </row>
        <row r="194">
          <cell r="BJ194">
            <v>186887</v>
          </cell>
        </row>
        <row r="195">
          <cell r="BJ195">
            <v>73750</v>
          </cell>
        </row>
        <row r="196">
          <cell r="BJ196">
            <v>384472</v>
          </cell>
        </row>
        <row r="198">
          <cell r="BJ198">
            <v>209514</v>
          </cell>
        </row>
        <row r="199">
          <cell r="BJ199">
            <v>86760</v>
          </cell>
        </row>
        <row r="201">
          <cell r="BJ201">
            <v>292482</v>
          </cell>
        </row>
        <row r="202">
          <cell r="BJ202">
            <v>73748</v>
          </cell>
        </row>
        <row r="203">
          <cell r="BJ203">
            <v>179344</v>
          </cell>
        </row>
        <row r="204">
          <cell r="BJ204">
            <v>472242</v>
          </cell>
        </row>
        <row r="206">
          <cell r="BJ206">
            <v>1511342</v>
          </cell>
        </row>
        <row r="207">
          <cell r="BJ207">
            <v>88834</v>
          </cell>
        </row>
        <row r="208">
          <cell r="BJ208">
            <v>96376</v>
          </cell>
        </row>
        <row r="209">
          <cell r="BJ209">
            <v>315861.58</v>
          </cell>
        </row>
        <row r="210">
          <cell r="BJ210">
            <v>751315</v>
          </cell>
        </row>
        <row r="212">
          <cell r="BJ212">
            <v>223339.26999999996</v>
          </cell>
        </row>
        <row r="213">
          <cell r="BJ213">
            <v>111461</v>
          </cell>
        </row>
        <row r="215">
          <cell r="BJ215">
            <v>1000000.0000000001</v>
          </cell>
        </row>
        <row r="217">
          <cell r="BJ217">
            <v>3206250</v>
          </cell>
        </row>
        <row r="219">
          <cell r="BJ219">
            <v>3206250</v>
          </cell>
        </row>
        <row r="221">
          <cell r="BJ221">
            <v>3206250</v>
          </cell>
        </row>
        <row r="223">
          <cell r="BJ223">
            <v>3206250</v>
          </cell>
        </row>
        <row r="225">
          <cell r="BJ225">
            <v>3206250</v>
          </cell>
        </row>
        <row r="227">
          <cell r="BJ227">
            <v>3206250</v>
          </cell>
        </row>
        <row r="229">
          <cell r="BJ229">
            <v>3206250</v>
          </cell>
        </row>
        <row r="231">
          <cell r="BJ231">
            <v>3206250</v>
          </cell>
        </row>
        <row r="233">
          <cell r="BJ233">
            <v>17249999.999999996</v>
          </cell>
        </row>
        <row r="235">
          <cell r="BJ235">
            <v>997500</v>
          </cell>
        </row>
        <row r="237">
          <cell r="BJ237">
            <v>420000</v>
          </cell>
        </row>
        <row r="239">
          <cell r="BJ239">
            <v>1624630.82</v>
          </cell>
        </row>
        <row r="241">
          <cell r="BJ241">
            <v>535821.30000000005</v>
          </cell>
        </row>
        <row r="243">
          <cell r="BJ243">
            <v>2231371.8000000003</v>
          </cell>
        </row>
        <row r="245">
          <cell r="BJ245">
            <v>2030000</v>
          </cell>
        </row>
        <row r="247">
          <cell r="BJ247">
            <v>1161125</v>
          </cell>
        </row>
        <row r="249">
          <cell r="BJ249">
            <v>385000</v>
          </cell>
        </row>
        <row r="251">
          <cell r="BJ251">
            <v>1014650</v>
          </cell>
        </row>
        <row r="253">
          <cell r="BJ253">
            <v>2450000</v>
          </cell>
        </row>
        <row r="255">
          <cell r="BJ255">
            <v>700000</v>
          </cell>
        </row>
        <row r="257">
          <cell r="BJ257">
            <v>3999999.93</v>
          </cell>
        </row>
        <row r="259">
          <cell r="BJ259">
            <v>1224944</v>
          </cell>
        </row>
        <row r="261">
          <cell r="BJ261">
            <v>474999</v>
          </cell>
        </row>
        <row r="263">
          <cell r="BJ263">
            <v>1330000</v>
          </cell>
        </row>
        <row r="265">
          <cell r="BJ265">
            <v>703500</v>
          </cell>
        </row>
        <row r="267">
          <cell r="BJ267">
            <v>3999632</v>
          </cell>
        </row>
        <row r="269">
          <cell r="BJ269">
            <v>897600.03</v>
          </cell>
        </row>
        <row r="271">
          <cell r="BJ271">
            <v>899529.59999999986</v>
          </cell>
        </row>
        <row r="273">
          <cell r="BJ273">
            <v>899585.7</v>
          </cell>
        </row>
        <row r="275">
          <cell r="BJ275">
            <v>900000</v>
          </cell>
        </row>
        <row r="277">
          <cell r="BJ277">
            <v>895401</v>
          </cell>
        </row>
        <row r="279">
          <cell r="BJ279">
            <v>900000</v>
          </cell>
        </row>
        <row r="281">
          <cell r="BJ281">
            <v>899999.99999999988</v>
          </cell>
        </row>
        <row r="283">
          <cell r="BJ283">
            <v>900000</v>
          </cell>
        </row>
        <row r="285">
          <cell r="BJ285">
            <v>899829</v>
          </cell>
        </row>
        <row r="287">
          <cell r="BJ287">
            <v>900000</v>
          </cell>
        </row>
        <row r="289">
          <cell r="BJ289">
            <v>4508342</v>
          </cell>
        </row>
        <row r="291">
          <cell r="BJ291">
            <v>2004000</v>
          </cell>
        </row>
        <row r="293">
          <cell r="BJ293">
            <v>2001937.5</v>
          </cell>
        </row>
        <row r="295">
          <cell r="BJ295">
            <v>2899999.9999999995</v>
          </cell>
        </row>
        <row r="297">
          <cell r="BJ297">
            <v>39724115</v>
          </cell>
        </row>
        <row r="298">
          <cell r="BJ298">
            <v>1567788</v>
          </cell>
        </row>
        <row r="300">
          <cell r="BJ300">
            <v>3825000.0000000005</v>
          </cell>
        </row>
        <row r="302">
          <cell r="BJ302">
            <v>3825000</v>
          </cell>
        </row>
        <row r="304">
          <cell r="BJ304">
            <v>1445000</v>
          </cell>
        </row>
        <row r="306">
          <cell r="BJ306">
            <v>1700000</v>
          </cell>
        </row>
        <row r="308">
          <cell r="BJ308">
            <v>1445000.0000000002</v>
          </cell>
        </row>
        <row r="309">
          <cell r="BJ309">
            <v>425000</v>
          </cell>
        </row>
        <row r="310">
          <cell r="BJ310">
            <v>2125000</v>
          </cell>
        </row>
        <row r="312">
          <cell r="BJ312">
            <v>425000</v>
          </cell>
        </row>
        <row r="314">
          <cell r="BJ314">
            <v>3824999.9999999995</v>
          </cell>
        </row>
        <row r="315">
          <cell r="BJ315">
            <v>4460800</v>
          </cell>
        </row>
        <row r="316">
          <cell r="BJ316">
            <v>3825000</v>
          </cell>
        </row>
        <row r="317">
          <cell r="BJ317">
            <v>4250000</v>
          </cell>
        </row>
        <row r="319">
          <cell r="BJ319">
            <v>849999.81</v>
          </cell>
        </row>
        <row r="320">
          <cell r="BJ320">
            <v>2209999.65</v>
          </cell>
        </row>
        <row r="321">
          <cell r="BJ321">
            <v>1699999.65</v>
          </cell>
        </row>
        <row r="322">
          <cell r="BJ322">
            <v>1020000</v>
          </cell>
        </row>
        <row r="323">
          <cell r="BJ323">
            <v>2975000.3</v>
          </cell>
        </row>
        <row r="324">
          <cell r="BJ324">
            <v>1700000</v>
          </cell>
        </row>
        <row r="325">
          <cell r="BJ325">
            <v>2697049.9986824999</v>
          </cell>
        </row>
        <row r="326">
          <cell r="BJ326">
            <v>789649.85</v>
          </cell>
        </row>
        <row r="327">
          <cell r="BJ327">
            <v>403750</v>
          </cell>
        </row>
        <row r="328">
          <cell r="BJ328">
            <v>359548.73800000001</v>
          </cell>
        </row>
        <row r="329">
          <cell r="BJ329">
            <v>1999999.9996949998</v>
          </cell>
        </row>
        <row r="330">
          <cell r="BJ330">
            <v>1232499.1534000002</v>
          </cell>
        </row>
        <row r="331">
          <cell r="BJ331">
            <v>2110000</v>
          </cell>
        </row>
        <row r="332">
          <cell r="BJ332">
            <v>4000000</v>
          </cell>
        </row>
        <row r="333">
          <cell r="BJ333">
            <v>850000</v>
          </cell>
        </row>
        <row r="334">
          <cell r="BJ334">
            <v>2974999.7050000001</v>
          </cell>
        </row>
        <row r="335">
          <cell r="BJ335">
            <v>255000</v>
          </cell>
        </row>
        <row r="337">
          <cell r="BJ337">
            <v>3825000</v>
          </cell>
        </row>
        <row r="339">
          <cell r="BJ339">
            <v>3400000</v>
          </cell>
        </row>
        <row r="341">
          <cell r="BJ341">
            <v>1699999.9999999998</v>
          </cell>
        </row>
        <row r="343">
          <cell r="BJ343">
            <v>850000</v>
          </cell>
        </row>
        <row r="344">
          <cell r="BJ344">
            <v>340000.25</v>
          </cell>
        </row>
        <row r="346">
          <cell r="BJ346">
            <v>4250000</v>
          </cell>
        </row>
        <row r="347">
          <cell r="BJ347">
            <v>1500000</v>
          </cell>
        </row>
        <row r="348">
          <cell r="BJ348">
            <v>1700000</v>
          </cell>
        </row>
        <row r="349">
          <cell r="BJ349">
            <v>3824999.96</v>
          </cell>
        </row>
        <row r="351">
          <cell r="BJ351">
            <v>935000.00476458319</v>
          </cell>
        </row>
        <row r="352">
          <cell r="BJ352">
            <v>1695889</v>
          </cell>
        </row>
        <row r="353">
          <cell r="BJ353">
            <v>361250</v>
          </cell>
        </row>
        <row r="354">
          <cell r="BJ354">
            <v>2613750.0000000005</v>
          </cell>
        </row>
        <row r="355">
          <cell r="BJ355">
            <v>3251444</v>
          </cell>
        </row>
        <row r="356">
          <cell r="BJ356">
            <v>3230000</v>
          </cell>
        </row>
        <row r="358">
          <cell r="BJ358">
            <v>2975000.01</v>
          </cell>
        </row>
        <row r="360">
          <cell r="BJ360">
            <v>841499.64692600002</v>
          </cell>
        </row>
        <row r="361">
          <cell r="BJ361">
            <v>1105000</v>
          </cell>
        </row>
        <row r="362">
          <cell r="BJ362">
            <v>595000</v>
          </cell>
        </row>
        <row r="363">
          <cell r="BJ363">
            <v>1275000</v>
          </cell>
        </row>
        <row r="364">
          <cell r="BJ364">
            <v>0</v>
          </cell>
        </row>
        <row r="365">
          <cell r="BJ365">
            <v>4250000</v>
          </cell>
        </row>
        <row r="366">
          <cell r="BJ366">
            <v>4054500</v>
          </cell>
        </row>
        <row r="367">
          <cell r="BJ367">
            <v>0</v>
          </cell>
        </row>
        <row r="368">
          <cell r="BJ368">
            <v>2167500</v>
          </cell>
        </row>
        <row r="370">
          <cell r="BJ370">
            <v>6800000.0000000009</v>
          </cell>
        </row>
        <row r="371">
          <cell r="BJ371">
            <v>0</v>
          </cell>
        </row>
        <row r="373">
          <cell r="BJ373">
            <v>352350.13</v>
          </cell>
        </row>
        <row r="374">
          <cell r="BJ374">
            <v>450284.04</v>
          </cell>
        </row>
        <row r="376">
          <cell r="BJ376">
            <v>189763.94</v>
          </cell>
        </row>
        <row r="378">
          <cell r="BJ378">
            <v>455394.96</v>
          </cell>
        </row>
        <row r="380">
          <cell r="BJ380">
            <v>190215</v>
          </cell>
        </row>
        <row r="382">
          <cell r="BJ382">
            <v>1165839.5899999999</v>
          </cell>
        </row>
        <row r="384">
          <cell r="BJ384">
            <v>582594.57000000007</v>
          </cell>
        </row>
        <row r="386">
          <cell r="BJ386">
            <v>1165802.83</v>
          </cell>
        </row>
        <row r="388">
          <cell r="BJ388">
            <v>1165752.18</v>
          </cell>
        </row>
        <row r="390">
          <cell r="BJ390">
            <v>409195.64</v>
          </cell>
        </row>
        <row r="392">
          <cell r="BJ392">
            <v>799480.74</v>
          </cell>
        </row>
        <row r="394">
          <cell r="BJ394">
            <v>1166000</v>
          </cell>
        </row>
        <row r="396">
          <cell r="BJ396">
            <v>173250</v>
          </cell>
        </row>
        <row r="398">
          <cell r="BJ398">
            <v>315000</v>
          </cell>
        </row>
        <row r="400">
          <cell r="BJ400">
            <v>964778.29999999993</v>
          </cell>
        </row>
        <row r="402">
          <cell r="BJ402">
            <v>483750</v>
          </cell>
        </row>
        <row r="404">
          <cell r="BJ404">
            <v>285126.06</v>
          </cell>
        </row>
        <row r="406">
          <cell r="BJ406">
            <v>373500</v>
          </cell>
        </row>
        <row r="408">
          <cell r="BJ408">
            <v>164000</v>
          </cell>
        </row>
        <row r="410">
          <cell r="BJ410">
            <v>623040.78</v>
          </cell>
        </row>
        <row r="412">
          <cell r="BJ412">
            <v>404999.99999999994</v>
          </cell>
        </row>
        <row r="414">
          <cell r="BJ414">
            <v>833058.47</v>
          </cell>
        </row>
        <row r="416">
          <cell r="BJ416">
            <v>405000</v>
          </cell>
        </row>
        <row r="418">
          <cell r="BJ418">
            <v>177990.56</v>
          </cell>
        </row>
        <row r="420">
          <cell r="BJ420">
            <v>218426</v>
          </cell>
        </row>
        <row r="422">
          <cell r="BJ422">
            <v>430650</v>
          </cell>
        </row>
        <row r="424">
          <cell r="BJ424">
            <v>413550</v>
          </cell>
        </row>
        <row r="426">
          <cell r="BJ426">
            <v>433635.47</v>
          </cell>
        </row>
        <row r="428">
          <cell r="BJ428">
            <v>681010.03</v>
          </cell>
        </row>
        <row r="430">
          <cell r="BJ430">
            <v>476634.15</v>
          </cell>
        </row>
        <row r="432">
          <cell r="BJ432">
            <v>206918.19</v>
          </cell>
        </row>
        <row r="434">
          <cell r="BJ434">
            <v>1166000</v>
          </cell>
        </row>
        <row r="436">
          <cell r="BJ436">
            <v>1165903.2</v>
          </cell>
        </row>
        <row r="438">
          <cell r="BJ438">
            <v>628631.66</v>
          </cell>
        </row>
        <row r="440">
          <cell r="BJ440">
            <v>512510</v>
          </cell>
        </row>
        <row r="442">
          <cell r="BJ442">
            <v>627697</v>
          </cell>
        </row>
        <row r="444">
          <cell r="BJ444">
            <v>1142633.01</v>
          </cell>
        </row>
        <row r="446">
          <cell r="BJ446">
            <v>560700</v>
          </cell>
        </row>
        <row r="448">
          <cell r="BJ448">
            <v>827550</v>
          </cell>
        </row>
        <row r="450">
          <cell r="BJ450">
            <v>798750</v>
          </cell>
        </row>
        <row r="452">
          <cell r="BJ452">
            <v>26198233</v>
          </cell>
        </row>
        <row r="454">
          <cell r="BJ454">
            <v>118416827.92256109</v>
          </cell>
        </row>
        <row r="456">
          <cell r="BJ456">
            <v>407999.95999999996</v>
          </cell>
        </row>
        <row r="458">
          <cell r="BJ458">
            <v>414999.75000000006</v>
          </cell>
        </row>
        <row r="460">
          <cell r="BJ460">
            <v>414990</v>
          </cell>
        </row>
        <row r="462">
          <cell r="BJ462">
            <v>414105.00000000006</v>
          </cell>
        </row>
        <row r="464">
          <cell r="BJ464">
            <v>414999.99</v>
          </cell>
        </row>
        <row r="466">
          <cell r="BJ466">
            <v>414958.95</v>
          </cell>
        </row>
        <row r="468">
          <cell r="BJ468">
            <v>414982.74999999994</v>
          </cell>
        </row>
        <row r="470">
          <cell r="BJ470">
            <v>412993.25</v>
          </cell>
        </row>
        <row r="472">
          <cell r="BJ472">
            <v>414970</v>
          </cell>
        </row>
        <row r="474">
          <cell r="BJ474">
            <v>413934.7</v>
          </cell>
        </row>
        <row r="476">
          <cell r="BJ476">
            <v>414987.00000000006</v>
          </cell>
        </row>
        <row r="478">
          <cell r="BJ478">
            <v>415000</v>
          </cell>
        </row>
        <row r="480">
          <cell r="BJ480">
            <v>414144</v>
          </cell>
        </row>
        <row r="482">
          <cell r="BJ482">
            <v>397402.2</v>
          </cell>
        </row>
        <row r="484">
          <cell r="BJ484">
            <v>30569720</v>
          </cell>
        </row>
        <row r="486">
          <cell r="BJ486">
            <v>17814621</v>
          </cell>
        </row>
        <row r="488">
          <cell r="BJ488">
            <v>896199</v>
          </cell>
        </row>
        <row r="490">
          <cell r="BJ490">
            <v>269188</v>
          </cell>
        </row>
        <row r="491">
          <cell r="BJ491">
            <v>820039</v>
          </cell>
        </row>
        <row r="492">
          <cell r="BJ492">
            <v>469500</v>
          </cell>
        </row>
        <row r="493">
          <cell r="BJ493">
            <v>1500000</v>
          </cell>
        </row>
        <row r="494">
          <cell r="BJ494">
            <v>417394.8</v>
          </cell>
        </row>
        <row r="495">
          <cell r="BJ495">
            <v>82605</v>
          </cell>
        </row>
        <row r="497">
          <cell r="BJ497">
            <v>993093.00000000012</v>
          </cell>
        </row>
        <row r="498">
          <cell r="BJ498">
            <v>1572032</v>
          </cell>
        </row>
        <row r="499">
          <cell r="BJ499">
            <v>790293</v>
          </cell>
        </row>
        <row r="500">
          <cell r="BJ500">
            <v>1289553</v>
          </cell>
        </row>
        <row r="502">
          <cell r="BJ502">
            <v>1636814.1800000002</v>
          </cell>
        </row>
        <row r="504">
          <cell r="BJ504">
            <v>2851584.51</v>
          </cell>
        </row>
        <row r="505">
          <cell r="BJ505">
            <v>473778</v>
          </cell>
        </row>
        <row r="506">
          <cell r="BJ506">
            <v>391616.6293783781</v>
          </cell>
        </row>
        <row r="508">
          <cell r="BJ508">
            <v>197610.45</v>
          </cell>
        </row>
        <row r="509">
          <cell r="BJ509">
            <v>0</v>
          </cell>
        </row>
        <row r="511">
          <cell r="BJ511">
            <v>268564.17</v>
          </cell>
        </row>
        <row r="512">
          <cell r="BJ512">
            <v>676713.39</v>
          </cell>
        </row>
        <row r="514">
          <cell r="BJ514">
            <v>473855.61</v>
          </cell>
        </row>
        <row r="516">
          <cell r="BJ516">
            <v>391615.69</v>
          </cell>
        </row>
        <row r="518">
          <cell r="BJ518">
            <v>391614.64</v>
          </cell>
        </row>
        <row r="520">
          <cell r="BJ520">
            <v>524636</v>
          </cell>
        </row>
        <row r="521">
          <cell r="BJ521">
            <v>209947.4</v>
          </cell>
        </row>
        <row r="522">
          <cell r="BJ522">
            <v>316641</v>
          </cell>
        </row>
        <row r="523">
          <cell r="BJ523">
            <v>54701.38</v>
          </cell>
        </row>
        <row r="525">
          <cell r="BJ525">
            <v>498205.19999999995</v>
          </cell>
        </row>
        <row r="526">
          <cell r="BJ526">
            <v>116984.14227569822</v>
          </cell>
        </row>
        <row r="528">
          <cell r="BJ528">
            <v>655155</v>
          </cell>
        </row>
        <row r="529">
          <cell r="BJ529">
            <v>521242</v>
          </cell>
        </row>
        <row r="531">
          <cell r="BJ531">
            <v>427218.06</v>
          </cell>
        </row>
        <row r="532">
          <cell r="BJ532">
            <v>1101024.5</v>
          </cell>
        </row>
        <row r="534">
          <cell r="BJ534">
            <v>417055</v>
          </cell>
        </row>
        <row r="536">
          <cell r="BJ536">
            <v>427215.89</v>
          </cell>
        </row>
        <row r="537">
          <cell r="BJ537">
            <v>504633</v>
          </cell>
        </row>
        <row r="539">
          <cell r="BJ539">
            <v>417055</v>
          </cell>
        </row>
        <row r="541">
          <cell r="BJ541">
            <v>430777.82</v>
          </cell>
        </row>
        <row r="542">
          <cell r="BJ542">
            <v>21174.78</v>
          </cell>
        </row>
        <row r="543">
          <cell r="BJ543">
            <v>64097.23</v>
          </cell>
        </row>
        <row r="545">
          <cell r="BJ545">
            <v>693060.20000000007</v>
          </cell>
        </row>
        <row r="546">
          <cell r="BJ546">
            <v>59809.49</v>
          </cell>
        </row>
        <row r="548">
          <cell r="BJ548">
            <v>486625</v>
          </cell>
        </row>
        <row r="550">
          <cell r="BJ550">
            <v>193800</v>
          </cell>
        </row>
        <row r="552">
          <cell r="BJ552">
            <v>790063.00000000012</v>
          </cell>
        </row>
        <row r="554">
          <cell r="BJ554">
            <v>1700900</v>
          </cell>
        </row>
        <row r="555">
          <cell r="BJ555">
            <v>263071</v>
          </cell>
        </row>
        <row r="556">
          <cell r="BJ556">
            <v>2809805</v>
          </cell>
        </row>
        <row r="558">
          <cell r="BJ558">
            <v>178000</v>
          </cell>
        </row>
        <row r="559">
          <cell r="BJ559">
            <v>0</v>
          </cell>
        </row>
        <row r="560">
          <cell r="BJ560">
            <v>497265</v>
          </cell>
        </row>
        <row r="561">
          <cell r="BJ561">
            <v>157039</v>
          </cell>
        </row>
        <row r="563">
          <cell r="BJ563">
            <v>114750</v>
          </cell>
        </row>
        <row r="564">
          <cell r="BJ564">
            <v>1935450</v>
          </cell>
        </row>
        <row r="566">
          <cell r="BJ566">
            <v>697193.92999999993</v>
          </cell>
        </row>
        <row r="568">
          <cell r="BJ568">
            <v>1906354.84</v>
          </cell>
        </row>
        <row r="570">
          <cell r="BJ570">
            <v>67957.89</v>
          </cell>
        </row>
        <row r="571">
          <cell r="BJ571">
            <v>660235.99</v>
          </cell>
        </row>
        <row r="573">
          <cell r="BJ573">
            <v>376251.91000000003</v>
          </cell>
        </row>
        <row r="575">
          <cell r="BJ575">
            <v>286058.90999999997</v>
          </cell>
        </row>
        <row r="577">
          <cell r="BJ577">
            <v>45913</v>
          </cell>
        </row>
        <row r="578">
          <cell r="BJ578">
            <v>450500</v>
          </cell>
        </row>
        <row r="579">
          <cell r="BJ579">
            <v>650250</v>
          </cell>
        </row>
        <row r="581">
          <cell r="BJ581">
            <v>225250</v>
          </cell>
        </row>
        <row r="583">
          <cell r="BJ583">
            <v>220575</v>
          </cell>
        </row>
        <row r="585">
          <cell r="BJ585">
            <v>276675.00000000006</v>
          </cell>
        </row>
        <row r="587">
          <cell r="BJ587">
            <v>542543.06999999995</v>
          </cell>
        </row>
        <row r="589">
          <cell r="BJ589">
            <v>1501600</v>
          </cell>
        </row>
        <row r="591">
          <cell r="BJ591">
            <v>303450</v>
          </cell>
        </row>
        <row r="592">
          <cell r="BJ592">
            <v>2336650</v>
          </cell>
        </row>
        <row r="593">
          <cell r="BJ593">
            <v>663190</v>
          </cell>
        </row>
        <row r="595">
          <cell r="BJ595">
            <v>1592155</v>
          </cell>
        </row>
        <row r="597">
          <cell r="BJ597">
            <v>425718.67</v>
          </cell>
        </row>
        <row r="599">
          <cell r="BJ599">
            <v>0</v>
          </cell>
        </row>
        <row r="601">
          <cell r="BJ601">
            <v>130000</v>
          </cell>
        </row>
        <row r="603">
          <cell r="BJ603">
            <v>535500</v>
          </cell>
        </row>
        <row r="605">
          <cell r="BJ605">
            <v>739075</v>
          </cell>
        </row>
        <row r="607">
          <cell r="BJ607">
            <v>407671</v>
          </cell>
        </row>
        <row r="608">
          <cell r="BJ608">
            <v>313749</v>
          </cell>
        </row>
        <row r="609">
          <cell r="BJ609">
            <v>161577</v>
          </cell>
        </row>
        <row r="611">
          <cell r="BJ611">
            <v>1838762</v>
          </cell>
        </row>
        <row r="613">
          <cell r="BJ613">
            <v>1273782</v>
          </cell>
        </row>
        <row r="615">
          <cell r="BJ615">
            <v>170000</v>
          </cell>
        </row>
        <row r="617">
          <cell r="BJ617">
            <v>347225</v>
          </cell>
        </row>
        <row r="619">
          <cell r="BJ619">
            <v>448800</v>
          </cell>
        </row>
        <row r="621">
          <cell r="BJ621">
            <v>391000</v>
          </cell>
        </row>
        <row r="623">
          <cell r="BJ623">
            <v>340000</v>
          </cell>
        </row>
        <row r="625">
          <cell r="BJ625">
            <v>426909</v>
          </cell>
        </row>
        <row r="627">
          <cell r="BJ627">
            <v>99599.94</v>
          </cell>
        </row>
        <row r="629">
          <cell r="BJ629">
            <v>8903599</v>
          </cell>
        </row>
        <row r="631">
          <cell r="BJ631">
            <v>3194466.58</v>
          </cell>
        </row>
        <row r="633">
          <cell r="BJ633">
            <v>2603615.38</v>
          </cell>
        </row>
        <row r="635">
          <cell r="BJ635">
            <v>787179.90000000014</v>
          </cell>
        </row>
        <row r="637">
          <cell r="BJ637">
            <v>255000</v>
          </cell>
        </row>
        <row r="639">
          <cell r="BJ639">
            <v>597856.81999999995</v>
          </cell>
        </row>
        <row r="641">
          <cell r="BJ641">
            <v>597857</v>
          </cell>
        </row>
        <row r="643">
          <cell r="BJ643">
            <v>558813</v>
          </cell>
        </row>
        <row r="645">
          <cell r="BJ645">
            <v>500400</v>
          </cell>
        </row>
        <row r="647">
          <cell r="BJ647">
            <v>327666.70999999996</v>
          </cell>
        </row>
        <row r="649">
          <cell r="BJ649">
            <v>589453.80000000005</v>
          </cell>
        </row>
        <row r="651">
          <cell r="BJ651">
            <v>569100</v>
          </cell>
        </row>
        <row r="653">
          <cell r="BJ653">
            <v>333157.36</v>
          </cell>
        </row>
        <row r="655">
          <cell r="BJ655">
            <v>79882.009999999995</v>
          </cell>
        </row>
        <row r="657">
          <cell r="BJ657">
            <v>25500000</v>
          </cell>
        </row>
        <row r="659">
          <cell r="BJ659">
            <v>107361816.59</v>
          </cell>
        </row>
        <row r="661">
          <cell r="BJ661">
            <v>476000</v>
          </cell>
        </row>
        <row r="662">
          <cell r="BJ662">
            <v>115050.72</v>
          </cell>
        </row>
        <row r="664">
          <cell r="BJ664">
            <v>268600</v>
          </cell>
        </row>
        <row r="666">
          <cell r="BJ666">
            <v>681283.5</v>
          </cell>
        </row>
        <row r="668">
          <cell r="BJ668">
            <v>44130.16</v>
          </cell>
        </row>
        <row r="670">
          <cell r="BJ670">
            <v>472857.33750000002</v>
          </cell>
        </row>
        <row r="672">
          <cell r="BJ672">
            <v>433797.78</v>
          </cell>
        </row>
        <row r="674">
          <cell r="BJ674">
            <v>637500</v>
          </cell>
        </row>
        <row r="676">
          <cell r="BJ676">
            <v>303475.5</v>
          </cell>
        </row>
        <row r="677">
          <cell r="BJ677">
            <v>244190.54999999996</v>
          </cell>
        </row>
        <row r="678">
          <cell r="BJ678">
            <v>510000</v>
          </cell>
        </row>
        <row r="679">
          <cell r="BJ679">
            <v>439108.35</v>
          </cell>
        </row>
        <row r="681">
          <cell r="BJ681">
            <v>574107</v>
          </cell>
        </row>
        <row r="682">
          <cell r="BJ682">
            <v>186999.99999999997</v>
          </cell>
        </row>
        <row r="683">
          <cell r="BJ683">
            <v>173655</v>
          </cell>
        </row>
        <row r="685">
          <cell r="BJ685">
            <v>266900</v>
          </cell>
        </row>
        <row r="687">
          <cell r="BJ687">
            <v>511700</v>
          </cell>
        </row>
        <row r="689">
          <cell r="BJ689">
            <v>2043493.5</v>
          </cell>
        </row>
        <row r="691">
          <cell r="BJ691">
            <v>1006774</v>
          </cell>
        </row>
        <row r="693">
          <cell r="BJ693">
            <v>2535859.4000000064</v>
          </cell>
        </row>
        <row r="695">
          <cell r="BJ695">
            <v>201275.75</v>
          </cell>
        </row>
        <row r="697">
          <cell r="BJ697">
            <v>2750773.3999999994</v>
          </cell>
        </row>
        <row r="698">
          <cell r="BJ698">
            <v>765000</v>
          </cell>
        </row>
        <row r="699">
          <cell r="BJ699">
            <v>212500</v>
          </cell>
        </row>
        <row r="700">
          <cell r="BJ700">
            <v>170000</v>
          </cell>
        </row>
        <row r="701">
          <cell r="BJ701">
            <v>4285322</v>
          </cell>
        </row>
        <row r="702">
          <cell r="BJ702">
            <v>319071</v>
          </cell>
        </row>
        <row r="703">
          <cell r="BJ703">
            <v>286378</v>
          </cell>
        </row>
        <row r="704">
          <cell r="BJ704">
            <v>115424</v>
          </cell>
        </row>
        <row r="705">
          <cell r="BJ705">
            <v>304993</v>
          </cell>
        </row>
        <row r="706">
          <cell r="BJ706">
            <v>69420</v>
          </cell>
        </row>
        <row r="707">
          <cell r="BJ707">
            <v>280727</v>
          </cell>
        </row>
        <row r="708">
          <cell r="BJ708">
            <v>309200</v>
          </cell>
        </row>
        <row r="709">
          <cell r="BJ709">
            <v>109371.5</v>
          </cell>
        </row>
        <row r="710">
          <cell r="BJ710">
            <v>525356</v>
          </cell>
        </row>
        <row r="711">
          <cell r="BJ711">
            <v>108777.95</v>
          </cell>
        </row>
        <row r="712">
          <cell r="BJ712">
            <v>433495</v>
          </cell>
        </row>
        <row r="713">
          <cell r="BJ713">
            <v>495721</v>
          </cell>
        </row>
        <row r="714">
          <cell r="BJ714">
            <v>280419</v>
          </cell>
        </row>
        <row r="715">
          <cell r="BJ715">
            <v>82501</v>
          </cell>
        </row>
        <row r="716">
          <cell r="BJ716">
            <v>69468</v>
          </cell>
        </row>
        <row r="717">
          <cell r="BJ717">
            <v>123495</v>
          </cell>
        </row>
        <row r="718">
          <cell r="BJ718">
            <v>247545.5</v>
          </cell>
        </row>
        <row r="719">
          <cell r="BJ719">
            <v>569738</v>
          </cell>
        </row>
        <row r="720">
          <cell r="BJ720">
            <v>153297.5</v>
          </cell>
        </row>
        <row r="721">
          <cell r="BJ721">
            <v>98073</v>
          </cell>
        </row>
        <row r="723">
          <cell r="BJ723">
            <v>1360000</v>
          </cell>
        </row>
        <row r="724">
          <cell r="BJ724">
            <v>338300</v>
          </cell>
        </row>
        <row r="726">
          <cell r="BJ726">
            <v>899275.5</v>
          </cell>
        </row>
        <row r="728">
          <cell r="BJ728">
            <v>379967</v>
          </cell>
        </row>
        <row r="729">
          <cell r="BJ729">
            <v>1196417.5</v>
          </cell>
        </row>
        <row r="730">
          <cell r="BJ730">
            <v>937337.5</v>
          </cell>
        </row>
        <row r="731">
          <cell r="BJ731">
            <v>135303</v>
          </cell>
        </row>
        <row r="732">
          <cell r="BJ732">
            <v>986000</v>
          </cell>
        </row>
        <row r="733">
          <cell r="BJ733">
            <v>337407.5</v>
          </cell>
        </row>
        <row r="734">
          <cell r="BJ734">
            <v>88506.25</v>
          </cell>
        </row>
        <row r="735">
          <cell r="BJ735">
            <v>68850</v>
          </cell>
        </row>
        <row r="736">
          <cell r="BJ736">
            <v>498295.5</v>
          </cell>
        </row>
        <row r="737">
          <cell r="BJ737">
            <v>454069.76199999999</v>
          </cell>
        </row>
        <row r="738">
          <cell r="BJ738">
            <v>1356034.85</v>
          </cell>
        </row>
        <row r="739">
          <cell r="BJ739">
            <v>1044885</v>
          </cell>
        </row>
        <row r="740">
          <cell r="BJ740">
            <v>783646.5</v>
          </cell>
        </row>
        <row r="741">
          <cell r="BJ741">
            <v>288860.5</v>
          </cell>
        </row>
        <row r="742">
          <cell r="BJ742">
            <v>204212.5</v>
          </cell>
        </row>
        <row r="743">
          <cell r="BJ743">
            <v>202963</v>
          </cell>
        </row>
        <row r="744">
          <cell r="BJ744">
            <v>714850</v>
          </cell>
        </row>
        <row r="745">
          <cell r="BJ745">
            <v>399134.5</v>
          </cell>
        </row>
        <row r="746">
          <cell r="BJ746">
            <v>3932933</v>
          </cell>
        </row>
        <row r="747">
          <cell r="BJ747">
            <v>674620</v>
          </cell>
        </row>
        <row r="748">
          <cell r="BJ748">
            <v>439450</v>
          </cell>
        </row>
        <row r="749">
          <cell r="BJ749">
            <v>927812.4</v>
          </cell>
        </row>
        <row r="750">
          <cell r="BJ750">
            <v>419693.45</v>
          </cell>
        </row>
        <row r="751">
          <cell r="BJ751">
            <v>877123.5</v>
          </cell>
        </row>
        <row r="752">
          <cell r="BJ752">
            <v>745221.35</v>
          </cell>
        </row>
        <row r="753">
          <cell r="BJ753">
            <v>419693.45</v>
          </cell>
        </row>
        <row r="755">
          <cell r="BJ755">
            <v>811750</v>
          </cell>
        </row>
        <row r="757">
          <cell r="BJ757">
            <v>408000</v>
          </cell>
        </row>
        <row r="758">
          <cell r="BJ758">
            <v>449341.44999999995</v>
          </cell>
        </row>
        <row r="759">
          <cell r="BJ759">
            <v>266003.25</v>
          </cell>
        </row>
        <row r="760">
          <cell r="BJ760">
            <v>476741.2</v>
          </cell>
        </row>
        <row r="761">
          <cell r="BJ761">
            <v>62050</v>
          </cell>
        </row>
        <row r="762">
          <cell r="BJ762">
            <v>127453.25</v>
          </cell>
        </row>
        <row r="763">
          <cell r="BJ763">
            <v>85000</v>
          </cell>
        </row>
        <row r="764">
          <cell r="BJ764">
            <v>25500</v>
          </cell>
        </row>
        <row r="765">
          <cell r="BJ765">
            <v>51850</v>
          </cell>
        </row>
        <row r="766">
          <cell r="BJ766">
            <v>51850</v>
          </cell>
        </row>
        <row r="767">
          <cell r="BJ767">
            <v>188000</v>
          </cell>
        </row>
        <row r="768">
          <cell r="BJ768">
            <v>117000</v>
          </cell>
        </row>
        <row r="769">
          <cell r="BJ769">
            <v>249265</v>
          </cell>
        </row>
        <row r="770">
          <cell r="BJ770">
            <v>502826</v>
          </cell>
        </row>
        <row r="771">
          <cell r="BJ771">
            <v>407971</v>
          </cell>
        </row>
        <row r="772">
          <cell r="BJ772">
            <v>248240</v>
          </cell>
        </row>
        <row r="773">
          <cell r="BJ773">
            <v>266000</v>
          </cell>
        </row>
        <row r="774">
          <cell r="BJ774">
            <v>936364</v>
          </cell>
        </row>
        <row r="776">
          <cell r="BJ776">
            <v>469018.1</v>
          </cell>
        </row>
        <row r="778">
          <cell r="BJ778">
            <v>445107.6</v>
          </cell>
        </row>
        <row r="780">
          <cell r="BJ780">
            <v>507735.6</v>
          </cell>
        </row>
        <row r="782">
          <cell r="BJ782">
            <v>582245</v>
          </cell>
        </row>
        <row r="784">
          <cell r="BJ784">
            <v>13865440.85</v>
          </cell>
        </row>
        <row r="785">
          <cell r="BJ785">
            <v>555900</v>
          </cell>
        </row>
        <row r="786">
          <cell r="BJ786">
            <v>113900</v>
          </cell>
        </row>
        <row r="787">
          <cell r="BJ787">
            <v>880600</v>
          </cell>
        </row>
        <row r="788">
          <cell r="BJ788">
            <v>297500.05499999999</v>
          </cell>
        </row>
        <row r="789">
          <cell r="BJ789">
            <v>631550</v>
          </cell>
        </row>
        <row r="790">
          <cell r="BJ790">
            <v>276080</v>
          </cell>
        </row>
        <row r="791">
          <cell r="BJ791">
            <v>239807.1</v>
          </cell>
        </row>
        <row r="792">
          <cell r="BJ792">
            <v>248941.19999999998</v>
          </cell>
        </row>
        <row r="793">
          <cell r="BJ793">
            <v>454070.11350000004</v>
          </cell>
        </row>
        <row r="795">
          <cell r="BJ795">
            <v>425000</v>
          </cell>
        </row>
        <row r="797">
          <cell r="BJ797">
            <v>671500</v>
          </cell>
        </row>
        <row r="798">
          <cell r="BJ798">
            <v>385262.5</v>
          </cell>
        </row>
        <row r="799">
          <cell r="BJ799">
            <v>827903.39999999991</v>
          </cell>
        </row>
        <row r="800">
          <cell r="BJ800">
            <v>200000</v>
          </cell>
        </row>
        <row r="801">
          <cell r="BJ801">
            <v>50000</v>
          </cell>
        </row>
        <row r="803">
          <cell r="BJ803">
            <v>583088</v>
          </cell>
        </row>
        <row r="805">
          <cell r="BJ805">
            <v>852783</v>
          </cell>
        </row>
        <row r="806">
          <cell r="BJ806">
            <v>300000</v>
          </cell>
        </row>
        <row r="807">
          <cell r="BJ807">
            <v>3000000</v>
          </cell>
        </row>
        <row r="809">
          <cell r="BJ809">
            <v>250000</v>
          </cell>
        </row>
        <row r="810">
          <cell r="BJ810">
            <v>115000</v>
          </cell>
        </row>
        <row r="811">
          <cell r="BJ811">
            <v>85000</v>
          </cell>
        </row>
        <row r="812">
          <cell r="BJ812">
            <v>200000</v>
          </cell>
        </row>
        <row r="814">
          <cell r="BJ814">
            <v>1200000</v>
          </cell>
        </row>
        <row r="816">
          <cell r="BJ816">
            <v>398170.56</v>
          </cell>
        </row>
        <row r="818">
          <cell r="BJ818">
            <v>536229</v>
          </cell>
        </row>
        <row r="820">
          <cell r="BJ820">
            <v>556266</v>
          </cell>
        </row>
        <row r="822">
          <cell r="BJ822">
            <v>588566</v>
          </cell>
        </row>
        <row r="824">
          <cell r="BJ824">
            <v>841500</v>
          </cell>
        </row>
        <row r="826">
          <cell r="BJ826">
            <v>1610095</v>
          </cell>
        </row>
        <row r="828">
          <cell r="BJ828">
            <v>112052</v>
          </cell>
        </row>
        <row r="830">
          <cell r="BJ830">
            <v>1795627.85</v>
          </cell>
        </row>
        <row r="832">
          <cell r="BJ832">
            <v>610611.13</v>
          </cell>
        </row>
        <row r="834">
          <cell r="BJ834">
            <v>555711.18999999994</v>
          </cell>
        </row>
        <row r="835">
          <cell r="BJ835">
            <v>762949</v>
          </cell>
        </row>
        <row r="837">
          <cell r="BJ837">
            <v>337153</v>
          </cell>
        </row>
        <row r="839">
          <cell r="BJ839">
            <v>406833.3</v>
          </cell>
        </row>
        <row r="841">
          <cell r="BJ841">
            <v>285709</v>
          </cell>
        </row>
        <row r="843">
          <cell r="BJ843">
            <v>535579</v>
          </cell>
        </row>
        <row r="845">
          <cell r="BJ845">
            <v>249235</v>
          </cell>
        </row>
        <row r="847">
          <cell r="BJ847">
            <v>249145</v>
          </cell>
        </row>
        <row r="848">
          <cell r="BJ848">
            <v>495050</v>
          </cell>
        </row>
        <row r="850">
          <cell r="BJ850">
            <v>104033.9</v>
          </cell>
        </row>
        <row r="851">
          <cell r="BJ851">
            <v>395449</v>
          </cell>
        </row>
        <row r="852">
          <cell r="BJ852">
            <v>137905</v>
          </cell>
        </row>
        <row r="853">
          <cell r="BJ853">
            <v>54316.800000000003</v>
          </cell>
        </row>
        <row r="855">
          <cell r="BJ855">
            <v>341417.9</v>
          </cell>
        </row>
        <row r="856">
          <cell r="BJ856">
            <v>535708.89</v>
          </cell>
        </row>
        <row r="857">
          <cell r="BJ857">
            <v>281700</v>
          </cell>
        </row>
        <row r="858">
          <cell r="BJ858">
            <v>515160</v>
          </cell>
        </row>
        <row r="859">
          <cell r="BJ859">
            <v>840774</v>
          </cell>
        </row>
        <row r="860">
          <cell r="BJ860">
            <v>417756.78</v>
          </cell>
        </row>
        <row r="861">
          <cell r="BJ861">
            <v>150611.79999999999</v>
          </cell>
        </row>
        <row r="862">
          <cell r="BJ862">
            <v>613479.43999999994</v>
          </cell>
        </row>
        <row r="863">
          <cell r="BJ863">
            <v>78780</v>
          </cell>
        </row>
        <row r="864">
          <cell r="BJ864">
            <v>512620.4</v>
          </cell>
        </row>
        <row r="865">
          <cell r="BJ865">
            <v>84188.22</v>
          </cell>
        </row>
        <row r="866">
          <cell r="BJ866">
            <v>1912751.27</v>
          </cell>
        </row>
        <row r="868">
          <cell r="BJ868">
            <v>144870.46</v>
          </cell>
        </row>
        <row r="869">
          <cell r="BJ869">
            <v>389500</v>
          </cell>
        </row>
        <row r="871">
          <cell r="BJ871">
            <v>880392</v>
          </cell>
        </row>
        <row r="873">
          <cell r="BJ873">
            <v>546776.69999999995</v>
          </cell>
        </row>
        <row r="875">
          <cell r="BJ875">
            <v>450000</v>
          </cell>
        </row>
        <row r="877">
          <cell r="BJ877">
            <v>84000</v>
          </cell>
        </row>
        <row r="879">
          <cell r="BJ879">
            <v>770000</v>
          </cell>
        </row>
        <row r="881">
          <cell r="BJ881">
            <v>400000</v>
          </cell>
        </row>
        <row r="883">
          <cell r="BJ883">
            <v>178517.05</v>
          </cell>
        </row>
        <row r="885">
          <cell r="BJ885">
            <v>215642.94</v>
          </cell>
        </row>
        <row r="887">
          <cell r="BJ887">
            <v>215642.94</v>
          </cell>
        </row>
        <row r="889">
          <cell r="BJ889">
            <v>215642.95</v>
          </cell>
        </row>
        <row r="891">
          <cell r="BJ891">
            <v>215642.95</v>
          </cell>
        </row>
        <row r="893">
          <cell r="BJ893">
            <v>215642.95</v>
          </cell>
        </row>
        <row r="895">
          <cell r="BJ895">
            <v>215642.95</v>
          </cell>
        </row>
        <row r="897">
          <cell r="BJ897">
            <v>180910</v>
          </cell>
        </row>
        <row r="899">
          <cell r="BJ899">
            <v>180910</v>
          </cell>
        </row>
        <row r="901">
          <cell r="BJ901">
            <v>180910</v>
          </cell>
        </row>
        <row r="903">
          <cell r="BJ903">
            <v>180910</v>
          </cell>
        </row>
        <row r="905">
          <cell r="BJ905">
            <v>180910</v>
          </cell>
        </row>
        <row r="907">
          <cell r="BJ907">
            <v>180910</v>
          </cell>
        </row>
        <row r="909">
          <cell r="BJ909">
            <v>180910</v>
          </cell>
        </row>
        <row r="911">
          <cell r="BJ911">
            <v>180910</v>
          </cell>
        </row>
        <row r="913">
          <cell r="BJ913">
            <v>180910</v>
          </cell>
        </row>
        <row r="915">
          <cell r="BJ915">
            <v>180910</v>
          </cell>
        </row>
        <row r="917">
          <cell r="BJ917">
            <v>180910</v>
          </cell>
        </row>
        <row r="919">
          <cell r="BJ919">
            <v>180910</v>
          </cell>
        </row>
        <row r="921">
          <cell r="BJ921">
            <v>180910</v>
          </cell>
        </row>
        <row r="923">
          <cell r="BJ923">
            <v>180910</v>
          </cell>
        </row>
        <row r="925">
          <cell r="BJ925">
            <v>180910</v>
          </cell>
        </row>
        <row r="927">
          <cell r="BJ927">
            <v>180910</v>
          </cell>
        </row>
        <row r="929">
          <cell r="BJ929">
            <v>180910</v>
          </cell>
        </row>
        <row r="931">
          <cell r="BJ931">
            <v>180910</v>
          </cell>
        </row>
        <row r="933">
          <cell r="BJ933">
            <v>180910</v>
          </cell>
        </row>
        <row r="935">
          <cell r="BJ935">
            <v>180910</v>
          </cell>
        </row>
        <row r="937">
          <cell r="BJ937">
            <v>180910</v>
          </cell>
        </row>
        <row r="939">
          <cell r="BJ939">
            <v>180910</v>
          </cell>
        </row>
        <row r="941">
          <cell r="BJ941">
            <v>180910</v>
          </cell>
        </row>
        <row r="943">
          <cell r="BJ943">
            <v>180910</v>
          </cell>
        </row>
        <row r="945">
          <cell r="BJ945">
            <v>180766.5</v>
          </cell>
        </row>
        <row r="946">
          <cell r="BJ946">
            <v>380778</v>
          </cell>
        </row>
        <row r="948">
          <cell r="BJ948">
            <v>282320</v>
          </cell>
        </row>
        <row r="950">
          <cell r="BJ950">
            <v>205000</v>
          </cell>
        </row>
        <row r="951">
          <cell r="BJ951">
            <v>117000</v>
          </cell>
        </row>
        <row r="952">
          <cell r="BJ952">
            <v>324988</v>
          </cell>
        </row>
        <row r="954">
          <cell r="BJ954">
            <v>451000</v>
          </cell>
        </row>
        <row r="956">
          <cell r="BJ956">
            <v>95640</v>
          </cell>
        </row>
        <row r="958">
          <cell r="BJ958">
            <v>309000</v>
          </cell>
        </row>
        <row r="960">
          <cell r="BJ960">
            <v>187000</v>
          </cell>
        </row>
        <row r="962">
          <cell r="BJ962">
            <v>461636</v>
          </cell>
        </row>
        <row r="964">
          <cell r="BJ964">
            <v>87896</v>
          </cell>
        </row>
        <row r="965">
          <cell r="BJ965">
            <v>157500</v>
          </cell>
        </row>
        <row r="966">
          <cell r="BJ966">
            <v>159338</v>
          </cell>
        </row>
        <row r="967">
          <cell r="BJ967">
            <v>169713.6</v>
          </cell>
        </row>
        <row r="968">
          <cell r="BJ968">
            <v>466170.9</v>
          </cell>
        </row>
        <row r="970">
          <cell r="BJ970">
            <v>59500</v>
          </cell>
        </row>
        <row r="971">
          <cell r="BJ971">
            <v>80580</v>
          </cell>
        </row>
        <row r="972">
          <cell r="BJ972">
            <v>55760</v>
          </cell>
        </row>
        <row r="973">
          <cell r="BJ973">
            <v>94095</v>
          </cell>
        </row>
        <row r="975">
          <cell r="BJ975">
            <v>191715</v>
          </cell>
        </row>
        <row r="977">
          <cell r="BJ977">
            <v>120810</v>
          </cell>
        </row>
        <row r="979">
          <cell r="BJ979">
            <v>134770</v>
          </cell>
        </row>
        <row r="981">
          <cell r="BJ981">
            <v>847000</v>
          </cell>
        </row>
        <row r="983">
          <cell r="BJ983">
            <v>153000</v>
          </cell>
        </row>
        <row r="985">
          <cell r="BJ985">
            <v>233384</v>
          </cell>
        </row>
        <row r="987">
          <cell r="BJ987">
            <v>148800</v>
          </cell>
        </row>
        <row r="989">
          <cell r="BJ989">
            <v>458150</v>
          </cell>
        </row>
        <row r="990">
          <cell r="BJ990">
            <v>147845</v>
          </cell>
        </row>
        <row r="991">
          <cell r="BJ991">
            <v>207498</v>
          </cell>
        </row>
        <row r="992">
          <cell r="BJ992">
            <v>773328</v>
          </cell>
        </row>
        <row r="994">
          <cell r="BJ994">
            <v>155521.07</v>
          </cell>
        </row>
        <row r="996">
          <cell r="BJ996">
            <v>356690.74</v>
          </cell>
        </row>
        <row r="998">
          <cell r="BJ998">
            <v>227969.5</v>
          </cell>
        </row>
        <row r="999">
          <cell r="BJ999">
            <v>236724.5</v>
          </cell>
        </row>
        <row r="1001">
          <cell r="BJ1001">
            <v>309187</v>
          </cell>
        </row>
        <row r="1003">
          <cell r="BJ1003">
            <v>143400</v>
          </cell>
        </row>
        <row r="1005">
          <cell r="BJ1005">
            <v>139701</v>
          </cell>
        </row>
        <row r="1007">
          <cell r="BJ1007">
            <v>425000</v>
          </cell>
        </row>
        <row r="1008">
          <cell r="BJ1008">
            <v>481005</v>
          </cell>
        </row>
        <row r="1009">
          <cell r="BJ1009">
            <v>134810</v>
          </cell>
        </row>
        <row r="1011">
          <cell r="BJ1011">
            <v>107700</v>
          </cell>
        </row>
        <row r="1013">
          <cell r="BJ1013">
            <v>166000</v>
          </cell>
        </row>
        <row r="1015">
          <cell r="BJ1015">
            <v>386200</v>
          </cell>
        </row>
        <row r="1016">
          <cell r="BJ1016">
            <v>244182</v>
          </cell>
        </row>
        <row r="1017">
          <cell r="BJ1017">
            <v>158185</v>
          </cell>
        </row>
        <row r="1018">
          <cell r="BJ1018">
            <v>131515</v>
          </cell>
        </row>
        <row r="1019">
          <cell r="BJ1019">
            <v>240952</v>
          </cell>
        </row>
        <row r="1020">
          <cell r="BJ1020">
            <v>102987</v>
          </cell>
        </row>
        <row r="1022">
          <cell r="BJ1022">
            <v>218080</v>
          </cell>
        </row>
        <row r="1024">
          <cell r="BJ1024">
            <v>272213</v>
          </cell>
        </row>
        <row r="1026">
          <cell r="BJ1026">
            <v>111350</v>
          </cell>
        </row>
        <row r="1027">
          <cell r="BJ1027">
            <v>108970</v>
          </cell>
        </row>
        <row r="1029">
          <cell r="BJ1029">
            <v>277238.20999999996</v>
          </cell>
        </row>
        <row r="1031">
          <cell r="BJ1031">
            <v>235580.36</v>
          </cell>
        </row>
        <row r="1033">
          <cell r="BJ1033">
            <v>206125</v>
          </cell>
        </row>
        <row r="1034">
          <cell r="BJ1034">
            <v>207364</v>
          </cell>
        </row>
        <row r="1036">
          <cell r="BJ1036">
            <v>291974.66666666669</v>
          </cell>
        </row>
        <row r="1037">
          <cell r="BJ1037">
            <v>267070</v>
          </cell>
        </row>
        <row r="1039">
          <cell r="BJ1039">
            <v>281683</v>
          </cell>
        </row>
        <row r="1040">
          <cell r="BJ1040">
            <v>70403</v>
          </cell>
        </row>
        <row r="1042">
          <cell r="BJ1042">
            <v>322300</v>
          </cell>
        </row>
        <row r="1044">
          <cell r="BJ1044">
            <v>6659984</v>
          </cell>
        </row>
        <row r="1046">
          <cell r="BJ1046">
            <v>65669331</v>
          </cell>
        </row>
        <row r="1048">
          <cell r="BJ1048">
            <v>12195529.41</v>
          </cell>
        </row>
        <row r="1050">
          <cell r="BJ1050">
            <v>12195529.41</v>
          </cell>
        </row>
        <row r="1052">
          <cell r="BJ1052">
            <v>1300500</v>
          </cell>
        </row>
        <row r="1054">
          <cell r="BJ1054">
            <v>1128825</v>
          </cell>
        </row>
        <row r="1056">
          <cell r="BJ1056">
            <v>1274000</v>
          </cell>
        </row>
        <row r="1057">
          <cell r="BJ1057">
            <v>1360000</v>
          </cell>
        </row>
        <row r="1058">
          <cell r="BJ1058">
            <v>1906322</v>
          </cell>
        </row>
        <row r="1059">
          <cell r="BJ1059">
            <v>4628249.99</v>
          </cell>
        </row>
        <row r="1060">
          <cell r="BJ1060">
            <v>785970.33</v>
          </cell>
        </row>
        <row r="1062">
          <cell r="BJ1062">
            <v>4777000</v>
          </cell>
        </row>
        <row r="1064">
          <cell r="BJ1064">
            <v>1633275</v>
          </cell>
        </row>
        <row r="1066">
          <cell r="BJ1066">
            <v>1607189</v>
          </cell>
        </row>
        <row r="1067">
          <cell r="BJ1067">
            <v>3800000</v>
          </cell>
        </row>
        <row r="1068">
          <cell r="BJ1068">
            <v>4674992</v>
          </cell>
        </row>
        <row r="1070">
          <cell r="BJ1070">
            <v>3570000</v>
          </cell>
        </row>
        <row r="1071">
          <cell r="BJ1071">
            <v>3846000</v>
          </cell>
        </row>
        <row r="1073">
          <cell r="BJ1073">
            <v>1485986</v>
          </cell>
        </row>
        <row r="1074">
          <cell r="BJ1074">
            <v>1202265</v>
          </cell>
        </row>
        <row r="1075">
          <cell r="BJ1075">
            <v>1709693</v>
          </cell>
        </row>
        <row r="1077">
          <cell r="BJ1077">
            <v>2838353.8200000003</v>
          </cell>
        </row>
        <row r="1079">
          <cell r="BJ1079">
            <v>2797594.22</v>
          </cell>
        </row>
        <row r="1081">
          <cell r="BJ1081">
            <v>595318.30000000005</v>
          </cell>
        </row>
        <row r="1083">
          <cell r="BJ1083">
            <v>611948.92000000004</v>
          </cell>
        </row>
        <row r="1085">
          <cell r="BJ1085">
            <v>725005.09</v>
          </cell>
        </row>
        <row r="1087">
          <cell r="BJ1087">
            <v>577773.65</v>
          </cell>
        </row>
        <row r="1089">
          <cell r="BJ1089">
            <v>1589465</v>
          </cell>
        </row>
        <row r="1091">
          <cell r="BJ1091">
            <v>1338538.1600000001</v>
          </cell>
        </row>
        <row r="1093">
          <cell r="BJ1093">
            <v>718413</v>
          </cell>
        </row>
        <row r="1095">
          <cell r="BJ1095">
            <v>578966</v>
          </cell>
        </row>
        <row r="1097">
          <cell r="BJ1097">
            <v>765000</v>
          </cell>
        </row>
        <row r="1099">
          <cell r="BJ1099">
            <v>1185000</v>
          </cell>
        </row>
        <row r="1101">
          <cell r="BJ1101">
            <v>255000</v>
          </cell>
        </row>
        <row r="1103">
          <cell r="BJ1103">
            <v>1700000</v>
          </cell>
        </row>
        <row r="1105">
          <cell r="BJ1105">
            <v>812387.54</v>
          </cell>
        </row>
        <row r="1107">
          <cell r="BJ1107">
            <v>1500000</v>
          </cell>
        </row>
        <row r="1109">
          <cell r="BJ1109">
            <v>975380.8</v>
          </cell>
        </row>
        <row r="1111">
          <cell r="BJ1111">
            <v>841425</v>
          </cell>
        </row>
        <row r="1113">
          <cell r="BJ1113">
            <v>1335174.68</v>
          </cell>
        </row>
        <row r="1114">
          <cell r="BJ1114">
            <v>281000</v>
          </cell>
        </row>
        <row r="1116">
          <cell r="BJ1116">
            <v>314500</v>
          </cell>
        </row>
        <row r="1118">
          <cell r="BJ1118">
            <v>565906.32999999996</v>
          </cell>
        </row>
        <row r="1120">
          <cell r="BJ1120">
            <v>733980</v>
          </cell>
        </row>
        <row r="1122">
          <cell r="BJ1122">
            <v>467500</v>
          </cell>
        </row>
        <row r="1124">
          <cell r="BJ1124">
            <v>875500</v>
          </cell>
        </row>
        <row r="1126">
          <cell r="BJ1126">
            <v>501500</v>
          </cell>
        </row>
        <row r="1128">
          <cell r="BJ1128">
            <v>724374</v>
          </cell>
        </row>
        <row r="1129">
          <cell r="BJ1129">
            <v>250000</v>
          </cell>
        </row>
        <row r="1131">
          <cell r="BJ1131">
            <v>1377000</v>
          </cell>
        </row>
        <row r="1132">
          <cell r="BJ1132">
            <v>900000</v>
          </cell>
        </row>
        <row r="1134">
          <cell r="BJ1134">
            <v>697000</v>
          </cell>
        </row>
        <row r="1136">
          <cell r="BJ1136">
            <v>765000</v>
          </cell>
        </row>
        <row r="1137">
          <cell r="BJ1137">
            <v>622500</v>
          </cell>
        </row>
        <row r="1139">
          <cell r="BJ1139">
            <v>374000</v>
          </cell>
        </row>
        <row r="1140">
          <cell r="BJ1140">
            <v>600000</v>
          </cell>
        </row>
        <row r="1141">
          <cell r="BJ1141">
            <v>800000</v>
          </cell>
        </row>
        <row r="1142">
          <cell r="BJ1142">
            <v>340000</v>
          </cell>
        </row>
        <row r="1143">
          <cell r="BJ1143">
            <v>290000</v>
          </cell>
        </row>
        <row r="1144">
          <cell r="BJ1144">
            <v>280000</v>
          </cell>
        </row>
        <row r="1145">
          <cell r="BJ1145">
            <v>390000</v>
          </cell>
        </row>
        <row r="1147">
          <cell r="BJ1147">
            <v>510000</v>
          </cell>
        </row>
        <row r="1149">
          <cell r="BJ1149">
            <v>690933</v>
          </cell>
        </row>
        <row r="1151">
          <cell r="BJ1151">
            <v>54614.53</v>
          </cell>
        </row>
        <row r="1153">
          <cell r="BJ1153">
            <v>52835.55</v>
          </cell>
        </row>
        <row r="1155">
          <cell r="BJ1155">
            <v>40125.83</v>
          </cell>
        </row>
        <row r="1157">
          <cell r="BJ1157">
            <v>12065.56</v>
          </cell>
        </row>
        <row r="1159">
          <cell r="BJ1159">
            <v>590958.52</v>
          </cell>
        </row>
        <row r="1161">
          <cell r="BJ1161">
            <v>580895.29999999993</v>
          </cell>
        </row>
        <row r="1163">
          <cell r="BJ1163">
            <v>12726887</v>
          </cell>
        </row>
        <row r="1165">
          <cell r="BJ1165">
            <v>567767.17999999993</v>
          </cell>
        </row>
        <row r="1167">
          <cell r="BJ1167">
            <v>23980094.469999999</v>
          </cell>
        </row>
        <row r="1169">
          <cell r="BJ1169">
            <v>1224776</v>
          </cell>
        </row>
        <row r="1171">
          <cell r="BJ1171">
            <v>871561.55999999994</v>
          </cell>
        </row>
        <row r="1173">
          <cell r="BJ1173">
            <v>8594329.4800000004</v>
          </cell>
        </row>
        <row r="1175">
          <cell r="BJ1175">
            <v>158322</v>
          </cell>
        </row>
        <row r="1177">
          <cell r="BJ1177">
            <v>1404721.0299999998</v>
          </cell>
        </row>
        <row r="1179">
          <cell r="BJ1179">
            <v>1581600</v>
          </cell>
        </row>
        <row r="1181">
          <cell r="BJ1181">
            <v>980789</v>
          </cell>
        </row>
        <row r="1183">
          <cell r="BJ1183">
            <v>742365</v>
          </cell>
        </row>
        <row r="1185">
          <cell r="BJ1185">
            <v>562275</v>
          </cell>
        </row>
        <row r="1187">
          <cell r="BJ1187">
            <v>329186.75</v>
          </cell>
        </row>
        <row r="1189">
          <cell r="BJ1189">
            <v>672363.16999999993</v>
          </cell>
        </row>
        <row r="1191">
          <cell r="BJ1191">
            <v>413656</v>
          </cell>
        </row>
        <row r="1192">
          <cell r="BJ1192">
            <v>1551469.81</v>
          </cell>
        </row>
        <row r="1194">
          <cell r="BJ1194">
            <v>164668</v>
          </cell>
        </row>
        <row r="1195">
          <cell r="BJ1195">
            <v>1874301.75</v>
          </cell>
        </row>
        <row r="1197">
          <cell r="BJ1197">
            <v>0</v>
          </cell>
        </row>
        <row r="1199">
          <cell r="BJ1199">
            <v>527454.43000000005</v>
          </cell>
        </row>
        <row r="1201">
          <cell r="BJ1201">
            <v>383480</v>
          </cell>
        </row>
        <row r="1203">
          <cell r="BJ1203">
            <v>252280.75000000003</v>
          </cell>
        </row>
        <row r="1205">
          <cell r="BJ1205">
            <v>409360</v>
          </cell>
        </row>
        <row r="1206">
          <cell r="BJ1206">
            <v>642175.40999999992</v>
          </cell>
        </row>
        <row r="1208">
          <cell r="BJ1208">
            <v>830000</v>
          </cell>
        </row>
        <row r="1210">
          <cell r="BJ1210">
            <v>4593281.1399999987</v>
          </cell>
        </row>
        <row r="1212">
          <cell r="BJ1212">
            <v>180115</v>
          </cell>
        </row>
        <row r="1213">
          <cell r="BJ1213">
            <v>935022</v>
          </cell>
        </row>
        <row r="1214">
          <cell r="BJ1214">
            <v>429143.17000000004</v>
          </cell>
        </row>
        <row r="1216">
          <cell r="BJ1216">
            <v>141602.88</v>
          </cell>
        </row>
        <row r="1218">
          <cell r="BJ1218">
            <v>3130057</v>
          </cell>
        </row>
        <row r="1219">
          <cell r="BJ1219">
            <v>3316362</v>
          </cell>
        </row>
        <row r="1220">
          <cell r="BJ1220">
            <v>1167021</v>
          </cell>
        </row>
        <row r="1221">
          <cell r="BJ1221">
            <v>593300</v>
          </cell>
        </row>
        <row r="1223">
          <cell r="BJ1223">
            <v>1077423</v>
          </cell>
        </row>
        <row r="1224">
          <cell r="BJ1224">
            <v>1752710</v>
          </cell>
        </row>
        <row r="1225">
          <cell r="BJ1225">
            <v>285367</v>
          </cell>
        </row>
        <row r="1226">
          <cell r="BJ1226">
            <v>231065</v>
          </cell>
        </row>
        <row r="1228">
          <cell r="BJ1228">
            <v>1148277.1200000001</v>
          </cell>
        </row>
        <row r="1229">
          <cell r="BJ1229">
            <v>3136976.0999999996</v>
          </cell>
        </row>
        <row r="1231">
          <cell r="BJ1231">
            <v>910440</v>
          </cell>
        </row>
        <row r="1233">
          <cell r="BJ1233">
            <v>699168.5</v>
          </cell>
        </row>
        <row r="1234">
          <cell r="BJ1234">
            <v>422790</v>
          </cell>
        </row>
        <row r="1235">
          <cell r="BJ1235">
            <v>308400.99984516099</v>
          </cell>
        </row>
        <row r="1237">
          <cell r="BJ1237">
            <v>1775049.9900000002</v>
          </cell>
        </row>
        <row r="1239">
          <cell r="BJ1239">
            <v>9932724.6151237544</v>
          </cell>
        </row>
        <row r="1241">
          <cell r="BJ1241">
            <v>137125.5</v>
          </cell>
        </row>
        <row r="1243">
          <cell r="BJ1243">
            <v>380703.53</v>
          </cell>
        </row>
        <row r="1245">
          <cell r="BJ1245">
            <v>255000</v>
          </cell>
        </row>
        <row r="1247">
          <cell r="BJ1247">
            <v>116887.31</v>
          </cell>
        </row>
        <row r="1249">
          <cell r="BJ1249">
            <v>130000</v>
          </cell>
        </row>
        <row r="1251">
          <cell r="BJ1251">
            <v>86096.62</v>
          </cell>
        </row>
        <row r="1253">
          <cell r="BJ1253">
            <v>85627.32</v>
          </cell>
        </row>
        <row r="1255">
          <cell r="BJ1255">
            <v>150625.43000000002</v>
          </cell>
        </row>
        <row r="1257">
          <cell r="BJ1257">
            <v>180395.51999999999</v>
          </cell>
        </row>
        <row r="1259">
          <cell r="BJ1259">
            <v>500000</v>
          </cell>
        </row>
        <row r="1261">
          <cell r="BJ1261">
            <v>359593.74000000005</v>
          </cell>
        </row>
        <row r="1263">
          <cell r="BJ1263">
            <v>499999.75</v>
          </cell>
        </row>
        <row r="1265">
          <cell r="BJ1265">
            <v>499999.99</v>
          </cell>
        </row>
        <row r="1267">
          <cell r="BJ1267">
            <v>8075000</v>
          </cell>
        </row>
        <row r="1269">
          <cell r="BJ1269">
            <v>5945241.0000000009</v>
          </cell>
        </row>
        <row r="1271">
          <cell r="BJ1271">
            <v>5911989.9999999991</v>
          </cell>
        </row>
        <row r="1272">
          <cell r="BJ1272">
            <v>0</v>
          </cell>
        </row>
        <row r="1274">
          <cell r="BJ1274">
            <v>5634000.0600000005</v>
          </cell>
        </row>
        <row r="1275">
          <cell r="BJ1275">
            <v>2957848.9</v>
          </cell>
        </row>
        <row r="1277">
          <cell r="BJ1277">
            <v>4695000</v>
          </cell>
        </row>
        <row r="1279">
          <cell r="BJ1279">
            <v>2112750</v>
          </cell>
        </row>
        <row r="1281">
          <cell r="BJ1281">
            <v>1878000</v>
          </cell>
        </row>
        <row r="1283">
          <cell r="BJ1283">
            <v>1408500</v>
          </cell>
        </row>
        <row r="1284">
          <cell r="BJ1284">
            <v>4506661.76</v>
          </cell>
        </row>
        <row r="1285">
          <cell r="BJ1285">
            <v>2948460</v>
          </cell>
        </row>
        <row r="1286">
          <cell r="BJ1286">
            <v>4225500.32</v>
          </cell>
        </row>
        <row r="1287">
          <cell r="BJ1287">
            <v>2381180</v>
          </cell>
        </row>
        <row r="1289">
          <cell r="BJ1289">
            <v>3021000</v>
          </cell>
        </row>
        <row r="1290">
          <cell r="BJ1290">
            <v>685545</v>
          </cell>
        </row>
        <row r="1291">
          <cell r="BJ1291">
            <v>1224000</v>
          </cell>
        </row>
        <row r="1292">
          <cell r="BJ1292">
            <v>2607226</v>
          </cell>
        </row>
        <row r="1293">
          <cell r="BJ1293">
            <v>9567895</v>
          </cell>
        </row>
        <row r="1294">
          <cell r="BJ1294">
            <v>2756753</v>
          </cell>
        </row>
        <row r="1295">
          <cell r="BJ1295">
            <v>2000000</v>
          </cell>
        </row>
        <row r="1296">
          <cell r="BJ1296">
            <v>0</v>
          </cell>
        </row>
        <row r="1298">
          <cell r="BJ1298">
            <v>37487373.899999999</v>
          </cell>
        </row>
        <row r="1300">
          <cell r="BJ1300">
            <v>4250000</v>
          </cell>
        </row>
        <row r="1302">
          <cell r="BJ1302">
            <v>4249975.0599499997</v>
          </cell>
        </row>
        <row r="1304">
          <cell r="BJ1304">
            <v>4256930.0499999989</v>
          </cell>
        </row>
        <row r="1306">
          <cell r="BJ1306">
            <v>4233692.75</v>
          </cell>
        </row>
        <row r="1307">
          <cell r="BJ1307">
            <v>18444727.699999999</v>
          </cell>
        </row>
        <row r="1308">
          <cell r="BJ1308">
            <v>3756407</v>
          </cell>
        </row>
        <row r="1310">
          <cell r="BJ1310">
            <v>6150000</v>
          </cell>
        </row>
        <row r="1312">
          <cell r="BJ1312">
            <v>5000217</v>
          </cell>
        </row>
        <row r="1314">
          <cell r="BJ1314">
            <v>3274927.02</v>
          </cell>
        </row>
        <row r="1315">
          <cell r="BJ1315">
            <v>5560122</v>
          </cell>
        </row>
        <row r="1317">
          <cell r="BJ1317">
            <v>1210301.52</v>
          </cell>
        </row>
        <row r="1318">
          <cell r="BJ1318">
            <v>5172369.34</v>
          </cell>
        </row>
        <row r="1319">
          <cell r="BJ1319">
            <v>5172369.34</v>
          </cell>
        </row>
        <row r="1320">
          <cell r="BJ1320">
            <v>6000000</v>
          </cell>
        </row>
        <row r="1321">
          <cell r="BJ1321">
            <v>607630.66</v>
          </cell>
        </row>
        <row r="1322">
          <cell r="BJ1322">
            <v>427057</v>
          </cell>
        </row>
        <row r="1323">
          <cell r="BJ1323">
            <v>1870245</v>
          </cell>
        </row>
        <row r="1324">
          <cell r="BJ1324">
            <v>1000000</v>
          </cell>
        </row>
        <row r="1325">
          <cell r="BJ1325">
            <v>7008021</v>
          </cell>
        </row>
        <row r="1326">
          <cell r="BJ1326">
            <v>6000000</v>
          </cell>
        </row>
        <row r="1328">
          <cell r="BJ1328">
            <v>3500000</v>
          </cell>
        </row>
        <row r="1330">
          <cell r="BJ1330">
            <v>5750000</v>
          </cell>
        </row>
        <row r="1331">
          <cell r="BJ1331">
            <v>4588600</v>
          </cell>
        </row>
        <row r="1333">
          <cell r="BJ1333">
            <v>910759</v>
          </cell>
        </row>
        <row r="1334">
          <cell r="BJ1334">
            <v>2419222</v>
          </cell>
        </row>
        <row r="1335">
          <cell r="BJ1335">
            <v>5175974</v>
          </cell>
        </row>
        <row r="1336">
          <cell r="BJ1336">
            <v>3438238</v>
          </cell>
        </row>
        <row r="1337">
          <cell r="BJ1337">
            <v>3940961</v>
          </cell>
        </row>
        <row r="1339">
          <cell r="BJ1339">
            <v>2153456</v>
          </cell>
        </row>
        <row r="1341">
          <cell r="BJ1341">
            <v>3108904.84</v>
          </cell>
        </row>
        <row r="1343">
          <cell r="BJ1343">
            <v>1200000</v>
          </cell>
        </row>
        <row r="1344">
          <cell r="BJ1344">
            <v>2899364</v>
          </cell>
        </row>
        <row r="1345">
          <cell r="BJ1345">
            <v>2359974</v>
          </cell>
        </row>
        <row r="1347">
          <cell r="BJ1347">
            <v>2560163.14</v>
          </cell>
        </row>
        <row r="1349">
          <cell r="BJ1349">
            <v>350000</v>
          </cell>
        </row>
        <row r="1351">
          <cell r="BJ1351">
            <v>300000</v>
          </cell>
        </row>
        <row r="1353">
          <cell r="BJ1353">
            <v>246743</v>
          </cell>
        </row>
        <row r="1354">
          <cell r="BJ1354">
            <v>127500</v>
          </cell>
        </row>
        <row r="1355">
          <cell r="BJ1355">
            <v>557932.30000000005</v>
          </cell>
        </row>
        <row r="1357">
          <cell r="BJ1357">
            <v>539977.80000000005</v>
          </cell>
        </row>
        <row r="1358">
          <cell r="BJ1358">
            <v>2007924</v>
          </cell>
        </row>
        <row r="1360">
          <cell r="BJ1360">
            <v>1047416.7300000002</v>
          </cell>
        </row>
        <row r="1362">
          <cell r="BJ1362">
            <v>1381539.9300000002</v>
          </cell>
        </row>
        <row r="1364">
          <cell r="BJ1364">
            <v>2038254.3699999999</v>
          </cell>
        </row>
        <row r="1366">
          <cell r="BJ1366">
            <v>729825.54</v>
          </cell>
        </row>
        <row r="1368">
          <cell r="BJ1368">
            <v>3408126.64</v>
          </cell>
        </row>
        <row r="1369">
          <cell r="BJ1369">
            <v>262626</v>
          </cell>
        </row>
        <row r="1370">
          <cell r="BJ1370">
            <v>425000</v>
          </cell>
        </row>
        <row r="1371">
          <cell r="BJ1371">
            <v>1000000</v>
          </cell>
        </row>
        <row r="1372">
          <cell r="BJ1372">
            <v>2125000</v>
          </cell>
        </row>
        <row r="1373">
          <cell r="BJ1373">
            <v>425000</v>
          </cell>
        </row>
        <row r="1374">
          <cell r="BJ1374">
            <v>850000</v>
          </cell>
        </row>
        <row r="1376">
          <cell r="BJ1376">
            <v>1626863.1400000001</v>
          </cell>
        </row>
        <row r="1377">
          <cell r="BJ1377">
            <v>3288604</v>
          </cell>
        </row>
        <row r="1379">
          <cell r="BJ1379">
            <v>1189824.7</v>
          </cell>
        </row>
        <row r="1380">
          <cell r="BJ1380">
            <v>402705</v>
          </cell>
        </row>
        <row r="1382">
          <cell r="BJ1382">
            <v>199879</v>
          </cell>
        </row>
        <row r="1383">
          <cell r="BJ1383">
            <v>950864</v>
          </cell>
        </row>
        <row r="1384">
          <cell r="BJ1384">
            <v>1379674</v>
          </cell>
        </row>
        <row r="1386">
          <cell r="BJ1386">
            <v>100794.85</v>
          </cell>
        </row>
        <row r="1388">
          <cell r="BJ1388">
            <v>2705322.58</v>
          </cell>
        </row>
        <row r="1389">
          <cell r="BJ1389">
            <v>773348.8</v>
          </cell>
        </row>
        <row r="1390">
          <cell r="BJ1390">
            <v>765000</v>
          </cell>
        </row>
        <row r="1391">
          <cell r="BJ1391">
            <v>3711823.5045286817</v>
          </cell>
        </row>
        <row r="1393">
          <cell r="BJ1393">
            <v>1056036.8999999999</v>
          </cell>
        </row>
        <row r="1395">
          <cell r="BJ1395">
            <v>315161.99</v>
          </cell>
        </row>
        <row r="1396">
          <cell r="BJ1396">
            <v>1348000</v>
          </cell>
        </row>
        <row r="1397">
          <cell r="BJ1397">
            <v>566030.63327742298</v>
          </cell>
        </row>
        <row r="1398">
          <cell r="BJ1398">
            <v>473629</v>
          </cell>
        </row>
        <row r="1399">
          <cell r="BJ1399">
            <v>4476823.0999999996</v>
          </cell>
        </row>
        <row r="1400">
          <cell r="BJ1400">
            <v>3455618</v>
          </cell>
        </row>
        <row r="1402">
          <cell r="BJ1402">
            <v>523413.21000000008</v>
          </cell>
        </row>
        <row r="1404">
          <cell r="BJ1404">
            <v>317594.14</v>
          </cell>
        </row>
        <row r="1406">
          <cell r="BJ1406">
            <v>1769000</v>
          </cell>
        </row>
        <row r="1408">
          <cell r="BJ1408">
            <v>1151223</v>
          </cell>
        </row>
        <row r="1409">
          <cell r="BJ1409">
            <v>245000</v>
          </cell>
        </row>
        <row r="1411">
          <cell r="BJ1411">
            <v>3085516.71</v>
          </cell>
        </row>
        <row r="1413">
          <cell r="BJ1413">
            <v>495275.02</v>
          </cell>
        </row>
        <row r="1414">
          <cell r="BJ1414">
            <v>1333910</v>
          </cell>
        </row>
        <row r="1415">
          <cell r="BJ1415">
            <v>612263</v>
          </cell>
        </row>
        <row r="1416">
          <cell r="BJ1416">
            <v>669562</v>
          </cell>
        </row>
        <row r="1417">
          <cell r="BJ1417">
            <v>633658</v>
          </cell>
        </row>
        <row r="1418">
          <cell r="BJ1418">
            <v>261460</v>
          </cell>
        </row>
        <row r="1420">
          <cell r="BJ1420">
            <v>980868.33000000007</v>
          </cell>
        </row>
        <row r="1421">
          <cell r="BJ1421">
            <v>2488755.0356520852</v>
          </cell>
        </row>
        <row r="1423">
          <cell r="BJ1423">
            <v>1491750</v>
          </cell>
        </row>
        <row r="1425">
          <cell r="BJ1425">
            <v>3551429</v>
          </cell>
        </row>
        <row r="1427">
          <cell r="BJ1427">
            <v>362701.66</v>
          </cell>
        </row>
        <row r="1429">
          <cell r="BJ1429">
            <v>576599.21</v>
          </cell>
        </row>
        <row r="1431">
          <cell r="BJ1431">
            <v>2595572.3500000006</v>
          </cell>
        </row>
        <row r="1432">
          <cell r="BJ1432">
            <v>1300000</v>
          </cell>
        </row>
        <row r="1433">
          <cell r="BJ1433">
            <v>470323.99</v>
          </cell>
        </row>
        <row r="1435">
          <cell r="BJ1435">
            <v>1718379.46</v>
          </cell>
        </row>
        <row r="1436">
          <cell r="BJ1436">
            <v>0</v>
          </cell>
        </row>
        <row r="1437">
          <cell r="BJ1437">
            <v>4572592.51</v>
          </cell>
        </row>
        <row r="1439">
          <cell r="BJ1439">
            <v>3317646.14</v>
          </cell>
        </row>
        <row r="1440">
          <cell r="BJ1440">
            <v>7901711.2599999998</v>
          </cell>
        </row>
        <row r="1442">
          <cell r="BJ1442">
            <v>3661825</v>
          </cell>
        </row>
        <row r="1444">
          <cell r="BJ1444">
            <v>2488376</v>
          </cell>
        </row>
        <row r="1445">
          <cell r="BJ1445">
            <v>2507597</v>
          </cell>
        </row>
        <row r="1446">
          <cell r="BJ1446">
            <v>2975000</v>
          </cell>
        </row>
        <row r="1448">
          <cell r="BJ1448">
            <v>2114640.37</v>
          </cell>
        </row>
        <row r="1449">
          <cell r="BJ1449">
            <v>1403255.16</v>
          </cell>
        </row>
        <row r="1451">
          <cell r="BJ1451">
            <v>2615981.5999999996</v>
          </cell>
        </row>
        <row r="1453">
          <cell r="BJ1453">
            <v>2512349</v>
          </cell>
        </row>
        <row r="1454">
          <cell r="BJ1454">
            <v>444458</v>
          </cell>
        </row>
        <row r="1455">
          <cell r="BJ1455">
            <v>877755.71</v>
          </cell>
        </row>
        <row r="1456">
          <cell r="BJ1456">
            <v>1298596.5</v>
          </cell>
        </row>
        <row r="1458">
          <cell r="BJ1458">
            <v>10026413.060000001</v>
          </cell>
        </row>
        <row r="1460">
          <cell r="BJ1460">
            <v>24869084.609999999</v>
          </cell>
        </row>
        <row r="1462">
          <cell r="BJ1462">
            <v>15697303.17</v>
          </cell>
        </row>
        <row r="1463">
          <cell r="BJ1463">
            <v>13422623</v>
          </cell>
        </row>
        <row r="1464">
          <cell r="BJ1464">
            <v>23175841.800000001</v>
          </cell>
        </row>
        <row r="1466">
          <cell r="BJ1466">
            <v>4860729.6099999994</v>
          </cell>
        </row>
        <row r="1468">
          <cell r="BJ1468">
            <v>2550000</v>
          </cell>
        </row>
        <row r="1470">
          <cell r="BJ1470">
            <v>22894923.390000001</v>
          </cell>
        </row>
        <row r="1472">
          <cell r="BJ1472">
            <v>10774241.000000002</v>
          </cell>
        </row>
        <row r="1474">
          <cell r="BJ1474">
            <v>9371090.4299999997</v>
          </cell>
        </row>
        <row r="1475">
          <cell r="BJ1475">
            <v>22636333</v>
          </cell>
        </row>
        <row r="1476">
          <cell r="BJ1476">
            <v>43084858</v>
          </cell>
        </row>
        <row r="1477">
          <cell r="BJ1477">
            <v>6654498</v>
          </cell>
        </row>
        <row r="1478">
          <cell r="BJ1478">
            <v>24000000</v>
          </cell>
        </row>
        <row r="1480">
          <cell r="BJ1480">
            <v>7648420</v>
          </cell>
        </row>
        <row r="1481">
          <cell r="BJ1481">
            <v>2711204.9999999995</v>
          </cell>
        </row>
        <row r="1482">
          <cell r="BJ1482">
            <v>5031494.78</v>
          </cell>
        </row>
        <row r="1483">
          <cell r="BJ1483">
            <v>10803872</v>
          </cell>
        </row>
        <row r="1485">
          <cell r="BJ1485">
            <v>4432093</v>
          </cell>
        </row>
        <row r="1487">
          <cell r="BJ1487">
            <v>2392240</v>
          </cell>
        </row>
        <row r="1489">
          <cell r="BJ1489">
            <v>2870688</v>
          </cell>
        </row>
        <row r="1491">
          <cell r="BJ1491">
            <v>5047626</v>
          </cell>
        </row>
        <row r="1492">
          <cell r="BJ1492">
            <v>10903548.260000002</v>
          </cell>
        </row>
        <row r="1494">
          <cell r="BJ1494">
            <v>12532474.74</v>
          </cell>
        </row>
        <row r="1496">
          <cell r="BJ1496">
            <v>12104868.540000001</v>
          </cell>
        </row>
        <row r="1497">
          <cell r="BJ1497">
            <v>9787233.5199999996</v>
          </cell>
        </row>
        <row r="1498">
          <cell r="BJ1498">
            <v>13974815.999999998</v>
          </cell>
        </row>
        <row r="1499">
          <cell r="BJ1499">
            <v>7834162.419999999</v>
          </cell>
        </row>
        <row r="1500">
          <cell r="BJ1500">
            <v>9641313.4000000004</v>
          </cell>
        </row>
        <row r="1501">
          <cell r="BJ1501">
            <v>4789223.96</v>
          </cell>
        </row>
        <row r="1502">
          <cell r="BJ1502">
            <v>12591748.250000002</v>
          </cell>
        </row>
        <row r="1504">
          <cell r="BJ1504">
            <v>16097476.9</v>
          </cell>
        </row>
        <row r="1506">
          <cell r="BJ1506">
            <v>9377977.75</v>
          </cell>
        </row>
        <row r="1508">
          <cell r="BJ1508">
            <v>6918827.4500000011</v>
          </cell>
        </row>
        <row r="1510">
          <cell r="BJ1510">
            <v>10365853.700000001</v>
          </cell>
        </row>
        <row r="1512">
          <cell r="BJ1512">
            <v>13347331.550000001</v>
          </cell>
        </row>
        <row r="1514">
          <cell r="BJ1514">
            <v>17720584.100000001</v>
          </cell>
        </row>
        <row r="1516">
          <cell r="BJ1516">
            <v>12234908.25</v>
          </cell>
        </row>
        <row r="1518">
          <cell r="BJ1518">
            <v>5539805.21</v>
          </cell>
        </row>
        <row r="1519">
          <cell r="BJ1519">
            <v>7892330</v>
          </cell>
        </row>
        <row r="1521">
          <cell r="BJ1521">
            <v>3769040.12</v>
          </cell>
        </row>
        <row r="1523">
          <cell r="BJ1523">
            <v>21250000</v>
          </cell>
        </row>
        <row r="1525">
          <cell r="BJ1525">
            <v>31127000</v>
          </cell>
        </row>
        <row r="1527">
          <cell r="BJ1527">
            <v>37000500</v>
          </cell>
        </row>
        <row r="1528">
          <cell r="BJ1528">
            <v>17910518.000000004</v>
          </cell>
        </row>
        <row r="1529">
          <cell r="BJ1529">
            <v>0</v>
          </cell>
        </row>
        <row r="1531">
          <cell r="BJ1531">
            <v>3556515.24</v>
          </cell>
        </row>
        <row r="1532">
          <cell r="BJ1532">
            <v>1604865.1300000001</v>
          </cell>
        </row>
        <row r="1534">
          <cell r="BJ1534">
            <v>5660528.0700000003</v>
          </cell>
        </row>
        <row r="1535">
          <cell r="BJ1535">
            <v>8325824</v>
          </cell>
        </row>
        <row r="1537">
          <cell r="BJ1537">
            <v>7664412.6400000006</v>
          </cell>
        </row>
        <row r="1539">
          <cell r="BJ1539">
            <v>9233712.0600000005</v>
          </cell>
        </row>
        <row r="1540">
          <cell r="BJ1540">
            <v>10075086.249999998</v>
          </cell>
        </row>
        <row r="1542">
          <cell r="BJ1542">
            <v>6728065.4699999997</v>
          </cell>
        </row>
        <row r="1543">
          <cell r="BJ1543">
            <v>7636405.3799999999</v>
          </cell>
        </row>
        <row r="1545">
          <cell r="BJ1545">
            <v>11071771.260000002</v>
          </cell>
        </row>
        <row r="1547">
          <cell r="BJ1547">
            <v>6586478.5800000001</v>
          </cell>
        </row>
        <row r="1549">
          <cell r="BJ1549">
            <v>6494290.0099999998</v>
          </cell>
        </row>
        <row r="1551">
          <cell r="BJ1551">
            <v>2814988.23</v>
          </cell>
        </row>
        <row r="1553">
          <cell r="BJ1553">
            <v>3169217.79</v>
          </cell>
        </row>
        <row r="1555">
          <cell r="BJ1555">
            <v>5863633.7199999997</v>
          </cell>
        </row>
        <row r="1557">
          <cell r="BJ1557">
            <v>6195031.5199999996</v>
          </cell>
        </row>
        <row r="1559">
          <cell r="BJ1559">
            <v>5354021.25</v>
          </cell>
        </row>
        <row r="1561">
          <cell r="BJ1561">
            <v>3977922.58</v>
          </cell>
        </row>
        <row r="1563">
          <cell r="BJ1563">
            <v>13954086.91</v>
          </cell>
        </row>
        <row r="1565">
          <cell r="BJ1565">
            <v>8994680.879999999</v>
          </cell>
        </row>
        <row r="1567">
          <cell r="BJ1567">
            <v>5028222.5999999996</v>
          </cell>
        </row>
        <row r="1569">
          <cell r="BJ1569">
            <v>6365272.6100000003</v>
          </cell>
        </row>
        <row r="1571">
          <cell r="BJ1571">
            <v>3976516.0500000003</v>
          </cell>
        </row>
        <row r="1573">
          <cell r="BJ1573">
            <v>8046854.1999999993</v>
          </cell>
        </row>
        <row r="1574">
          <cell r="BJ1574">
            <v>5193802</v>
          </cell>
        </row>
        <row r="1576">
          <cell r="BJ1576">
            <v>9656505.0500000007</v>
          </cell>
        </row>
        <row r="1577">
          <cell r="BJ1577">
            <v>0</v>
          </cell>
        </row>
        <row r="1578">
          <cell r="BJ1578">
            <v>7005148</v>
          </cell>
        </row>
        <row r="1579">
          <cell r="BJ1579">
            <v>4442126</v>
          </cell>
        </row>
        <row r="1580">
          <cell r="BJ1580">
            <v>5673102</v>
          </cell>
        </row>
        <row r="1581">
          <cell r="BJ1581">
            <v>0</v>
          </cell>
        </row>
        <row r="1582">
          <cell r="BJ1582">
            <v>0</v>
          </cell>
        </row>
        <row r="1583">
          <cell r="BJ1583">
            <v>0</v>
          </cell>
        </row>
        <row r="1584">
          <cell r="BJ1584">
            <v>0</v>
          </cell>
        </row>
        <row r="1585">
          <cell r="BJ1585">
            <v>9579602</v>
          </cell>
        </row>
        <row r="1587">
          <cell r="BJ1587">
            <v>8544348.3699999992</v>
          </cell>
        </row>
        <row r="1589">
          <cell r="BJ1589">
            <v>77757171.879999995</v>
          </cell>
        </row>
        <row r="1591">
          <cell r="BJ1591">
            <v>428655</v>
          </cell>
        </row>
        <row r="1593">
          <cell r="BJ1593">
            <v>1190654.8</v>
          </cell>
        </row>
        <row r="1594">
          <cell r="BJ1594">
            <v>31031121.999999996</v>
          </cell>
        </row>
        <row r="1595">
          <cell r="BJ1595">
            <v>161323.06000000023</v>
          </cell>
        </row>
        <row r="1596">
          <cell r="BJ1596">
            <v>26989172.780000001</v>
          </cell>
        </row>
        <row r="1597">
          <cell r="BJ1597">
            <v>5784152.3899999987</v>
          </cell>
        </row>
        <row r="1598">
          <cell r="BJ1598">
            <v>0</v>
          </cell>
        </row>
        <row r="1600">
          <cell r="BJ1600">
            <v>10746951</v>
          </cell>
        </row>
        <row r="1602">
          <cell r="BJ1602">
            <v>9006779.3599999994</v>
          </cell>
        </row>
        <row r="1604">
          <cell r="BJ1604">
            <v>1137479.25</v>
          </cell>
        </row>
        <row r="1606">
          <cell r="BJ1606">
            <v>421152.05000000005</v>
          </cell>
        </row>
        <row r="1608">
          <cell r="BJ1608">
            <v>824987.9</v>
          </cell>
        </row>
        <row r="1610">
          <cell r="BJ1610">
            <v>570186.80000000005</v>
          </cell>
        </row>
        <row r="1612">
          <cell r="BJ1612">
            <v>2877817.8</v>
          </cell>
        </row>
        <row r="1614">
          <cell r="BJ1614">
            <v>185108.13</v>
          </cell>
        </row>
        <row r="1616">
          <cell r="BJ1616">
            <v>709606.35</v>
          </cell>
        </row>
        <row r="1618">
          <cell r="BJ1618">
            <v>10396847.25</v>
          </cell>
        </row>
        <row r="1620">
          <cell r="BJ1620">
            <v>4983531.3000000007</v>
          </cell>
        </row>
        <row r="1621">
          <cell r="BJ1621">
            <v>820183</v>
          </cell>
        </row>
        <row r="1623">
          <cell r="BJ1623">
            <v>9358414.1500000004</v>
          </cell>
        </row>
        <row r="1625">
          <cell r="BJ1625">
            <v>998060.65</v>
          </cell>
        </row>
        <row r="1627">
          <cell r="BJ1627">
            <v>1507620.35</v>
          </cell>
        </row>
        <row r="1629">
          <cell r="BJ1629">
            <v>478843.25000000006</v>
          </cell>
        </row>
        <row r="1631">
          <cell r="BJ1631">
            <v>1471656</v>
          </cell>
        </row>
        <row r="1633">
          <cell r="BJ1633">
            <v>2795506</v>
          </cell>
        </row>
        <row r="1635">
          <cell r="BJ1635">
            <v>1699430</v>
          </cell>
        </row>
        <row r="1637">
          <cell r="BJ1637">
            <v>5659422</v>
          </cell>
        </row>
        <row r="1638">
          <cell r="BJ1638">
            <v>5634000</v>
          </cell>
        </row>
        <row r="1639">
          <cell r="BJ1639">
            <v>5802893.5300000003</v>
          </cell>
        </row>
        <row r="1640">
          <cell r="BJ1640">
            <v>300000</v>
          </cell>
        </row>
        <row r="1641">
          <cell r="BJ1641">
            <v>368760.47</v>
          </cell>
        </row>
        <row r="1642">
          <cell r="BJ1642">
            <v>1471654</v>
          </cell>
        </row>
        <row r="1643">
          <cell r="BJ1643">
            <v>5382000</v>
          </cell>
        </row>
        <row r="1644">
          <cell r="BJ1644">
            <v>2003729.4</v>
          </cell>
        </row>
        <row r="1645">
          <cell r="BJ1645">
            <v>5527654</v>
          </cell>
        </row>
        <row r="1646">
          <cell r="BJ1646">
            <v>5971247.1799999997</v>
          </cell>
        </row>
        <row r="1647">
          <cell r="BJ1647">
            <v>4531976</v>
          </cell>
        </row>
        <row r="1648">
          <cell r="BJ1648">
            <v>1995445.58</v>
          </cell>
        </row>
        <row r="1649">
          <cell r="BJ1649">
            <v>2596653.5</v>
          </cell>
        </row>
        <row r="1651">
          <cell r="BJ1651">
            <v>3729264</v>
          </cell>
        </row>
        <row r="1652">
          <cell r="BJ1652">
            <v>1701409</v>
          </cell>
        </row>
        <row r="1653">
          <cell r="BJ1653">
            <v>4100000</v>
          </cell>
        </row>
        <row r="1654">
          <cell r="BJ1654">
            <v>1564280</v>
          </cell>
        </row>
        <row r="1656">
          <cell r="BJ1656">
            <v>2325582</v>
          </cell>
        </row>
        <row r="1657">
          <cell r="BJ1657">
            <v>2234489.81</v>
          </cell>
        </row>
        <row r="1659">
          <cell r="BJ1659">
            <v>3184094.26</v>
          </cell>
        </row>
        <row r="1660">
          <cell r="BJ1660">
            <v>4761429.1300000008</v>
          </cell>
        </row>
        <row r="1662">
          <cell r="BJ1662">
            <v>3503935</v>
          </cell>
        </row>
        <row r="1664">
          <cell r="BJ1664">
            <v>3029878</v>
          </cell>
        </row>
        <row r="1665">
          <cell r="BJ1665">
            <v>2657611</v>
          </cell>
        </row>
        <row r="1666">
          <cell r="BJ1666">
            <v>2284945.9500000002</v>
          </cell>
        </row>
        <row r="1668">
          <cell r="BJ1668">
            <v>1501742</v>
          </cell>
        </row>
        <row r="1670">
          <cell r="BJ1670">
            <v>1359041.1</v>
          </cell>
        </row>
        <row r="1672">
          <cell r="BJ1672">
            <v>2003858</v>
          </cell>
        </row>
        <row r="1673">
          <cell r="BJ1673">
            <v>3629093.69</v>
          </cell>
        </row>
        <row r="1674">
          <cell r="BJ1674">
            <v>5029458.28</v>
          </cell>
        </row>
        <row r="1675">
          <cell r="BJ1675">
            <v>1799767</v>
          </cell>
        </row>
        <row r="1677">
          <cell r="BJ1677">
            <v>3439523</v>
          </cell>
        </row>
        <row r="1679">
          <cell r="BJ1679">
            <v>2988570</v>
          </cell>
        </row>
        <row r="1680">
          <cell r="BJ1680">
            <v>1875655</v>
          </cell>
        </row>
        <row r="1682">
          <cell r="BJ1682">
            <v>3673940</v>
          </cell>
        </row>
        <row r="1683">
          <cell r="BJ1683">
            <v>4511313.8</v>
          </cell>
        </row>
        <row r="1684">
          <cell r="BJ1684">
            <v>1247392</v>
          </cell>
        </row>
        <row r="1686">
          <cell r="BJ1686">
            <v>2564487</v>
          </cell>
        </row>
        <row r="1687">
          <cell r="BJ1687">
            <v>1034058</v>
          </cell>
        </row>
        <row r="1689">
          <cell r="BJ1689">
            <v>1055850</v>
          </cell>
        </row>
        <row r="1691">
          <cell r="BJ1691">
            <v>1968659</v>
          </cell>
        </row>
        <row r="1693">
          <cell r="BJ1693">
            <v>3178193</v>
          </cell>
        </row>
        <row r="1695">
          <cell r="BJ1695">
            <v>2778494</v>
          </cell>
        </row>
        <row r="1697">
          <cell r="BJ1697">
            <v>2387389</v>
          </cell>
        </row>
        <row r="1698">
          <cell r="BJ1698">
            <v>300000</v>
          </cell>
        </row>
        <row r="1700">
          <cell r="BJ1700">
            <v>8968324.0800000001</v>
          </cell>
        </row>
        <row r="1702">
          <cell r="BJ1702">
            <v>11447749.85</v>
          </cell>
        </row>
        <row r="1704">
          <cell r="BJ1704">
            <v>4645400.45</v>
          </cell>
        </row>
        <row r="1706">
          <cell r="BJ1706">
            <v>4216243.0999999996</v>
          </cell>
        </row>
        <row r="1708">
          <cell r="BJ1708">
            <v>2047646.6000000003</v>
          </cell>
        </row>
        <row r="1710">
          <cell r="BJ1710">
            <v>1518686.5</v>
          </cell>
        </row>
        <row r="1712">
          <cell r="BJ1712">
            <v>1803840.25</v>
          </cell>
        </row>
        <row r="1714">
          <cell r="BJ1714">
            <v>3044260.5500000003</v>
          </cell>
        </row>
        <row r="1716">
          <cell r="BJ1716">
            <v>1592826.05</v>
          </cell>
        </row>
        <row r="1717">
          <cell r="BJ1717">
            <v>2081440.9</v>
          </cell>
        </row>
        <row r="1719">
          <cell r="BJ1719">
            <v>3248145.8000000003</v>
          </cell>
        </row>
        <row r="1721">
          <cell r="BJ1721">
            <v>2630787.4</v>
          </cell>
        </row>
        <row r="1723">
          <cell r="BJ1723">
            <v>5117330.6499999994</v>
          </cell>
        </row>
        <row r="1725">
          <cell r="BJ1725">
            <v>3373613.45</v>
          </cell>
        </row>
        <row r="1727">
          <cell r="BJ1727">
            <v>3469139.85</v>
          </cell>
        </row>
        <row r="1729">
          <cell r="BJ1729">
            <v>1544349.7000000002</v>
          </cell>
        </row>
        <row r="1731">
          <cell r="BJ1731">
            <v>2629065</v>
          </cell>
        </row>
        <row r="1733">
          <cell r="BJ1733">
            <v>1443575.9999999998</v>
          </cell>
        </row>
        <row r="1735">
          <cell r="BJ1735">
            <v>3835741.9999999995</v>
          </cell>
        </row>
        <row r="1737">
          <cell r="BJ1737">
            <v>974085.55000000016</v>
          </cell>
        </row>
        <row r="1739">
          <cell r="BJ1739">
            <v>9307377.5999999978</v>
          </cell>
        </row>
        <row r="1741">
          <cell r="BJ1741">
            <v>1810176.1500000001</v>
          </cell>
        </row>
        <row r="1742">
          <cell r="BJ1742">
            <v>3226000</v>
          </cell>
        </row>
        <row r="1744">
          <cell r="BJ1744">
            <v>2142975</v>
          </cell>
        </row>
        <row r="1746">
          <cell r="BJ1746">
            <v>5587077.2000000011</v>
          </cell>
        </row>
        <row r="1748">
          <cell r="BJ1748">
            <v>289429.25</v>
          </cell>
        </row>
        <row r="1750">
          <cell r="BJ1750">
            <v>347291.3</v>
          </cell>
        </row>
        <row r="1752">
          <cell r="BJ1752">
            <v>434699.35</v>
          </cell>
        </row>
        <row r="1754">
          <cell r="BJ1754">
            <v>3583572.8</v>
          </cell>
        </row>
        <row r="1756">
          <cell r="BJ1756">
            <v>280675.09999999998</v>
          </cell>
        </row>
        <row r="1758">
          <cell r="BJ1758">
            <v>262515.7</v>
          </cell>
        </row>
        <row r="1760">
          <cell r="BJ1760">
            <v>285701.15000000002</v>
          </cell>
        </row>
        <row r="1762">
          <cell r="BJ1762">
            <v>251010.95</v>
          </cell>
        </row>
        <row r="1764">
          <cell r="BJ1764">
            <v>1275000</v>
          </cell>
        </row>
        <row r="1766">
          <cell r="BJ1766">
            <v>11866751</v>
          </cell>
        </row>
        <row r="1768">
          <cell r="BJ1768">
            <v>2794247</v>
          </cell>
        </row>
        <row r="1770">
          <cell r="BJ1770">
            <v>27204409</v>
          </cell>
        </row>
        <row r="1772">
          <cell r="BJ1772">
            <v>3554242.47</v>
          </cell>
        </row>
        <row r="1774">
          <cell r="BJ1774">
            <v>31258861.959999997</v>
          </cell>
        </row>
        <row r="1776">
          <cell r="BJ1776">
            <v>18398598</v>
          </cell>
        </row>
        <row r="1778">
          <cell r="BJ1778">
            <v>2038722.06</v>
          </cell>
        </row>
        <row r="1779">
          <cell r="BJ1779">
            <v>3067927</v>
          </cell>
        </row>
        <row r="1781">
          <cell r="BJ1781">
            <v>21550401</v>
          </cell>
        </row>
        <row r="1783">
          <cell r="BJ1783">
            <v>17487038.100000001</v>
          </cell>
        </row>
        <row r="1785">
          <cell r="BJ1785">
            <v>10311486.029999999</v>
          </cell>
        </row>
        <row r="1787">
          <cell r="BJ1787">
            <v>5173530</v>
          </cell>
        </row>
        <row r="1789">
          <cell r="BJ1789">
            <v>30449858.299999997</v>
          </cell>
        </row>
        <row r="1791">
          <cell r="BJ1791">
            <v>27225595</v>
          </cell>
        </row>
        <row r="1793">
          <cell r="BJ1793">
            <v>12682175</v>
          </cell>
        </row>
        <row r="1795">
          <cell r="BJ1795">
            <v>4125213</v>
          </cell>
        </row>
        <row r="1797">
          <cell r="BJ1797">
            <v>3374060.0000000005</v>
          </cell>
        </row>
        <row r="1799">
          <cell r="BJ1799">
            <v>1064286.77</v>
          </cell>
        </row>
        <row r="1801">
          <cell r="BJ1801">
            <v>1124764.3399999999</v>
          </cell>
        </row>
        <row r="1803">
          <cell r="BJ1803">
            <v>270346</v>
          </cell>
        </row>
        <row r="1805">
          <cell r="BJ1805">
            <v>5791088</v>
          </cell>
        </row>
        <row r="1807">
          <cell r="BJ1807">
            <v>7247622.0000000009</v>
          </cell>
        </row>
        <row r="1809">
          <cell r="BJ1809">
            <v>917711.00000000012</v>
          </cell>
        </row>
        <row r="1811">
          <cell r="BJ1811">
            <v>1981562.33</v>
          </cell>
        </row>
        <row r="1813">
          <cell r="BJ1813">
            <v>4853010.4000000004</v>
          </cell>
        </row>
        <row r="1815">
          <cell r="BJ1815">
            <v>16046425.369999999</v>
          </cell>
        </row>
        <row r="1817">
          <cell r="BJ1817">
            <v>3681463.92</v>
          </cell>
        </row>
        <row r="1819">
          <cell r="BJ1819">
            <v>5342488.8500000006</v>
          </cell>
        </row>
        <row r="1821">
          <cell r="BJ1821">
            <v>7061049.540000001</v>
          </cell>
        </row>
        <row r="1823">
          <cell r="BJ1823">
            <v>4018012</v>
          </cell>
        </row>
        <row r="1825">
          <cell r="BJ1825">
            <v>3896000.7800000003</v>
          </cell>
        </row>
        <row r="1827">
          <cell r="BJ1827">
            <v>14188807.539999997</v>
          </cell>
        </row>
        <row r="1829">
          <cell r="BJ1829">
            <v>95346.2</v>
          </cell>
        </row>
        <row r="1831">
          <cell r="BJ1831">
            <v>42751.599999999991</v>
          </cell>
        </row>
        <row r="1833">
          <cell r="BJ1833">
            <v>224396.59999999998</v>
          </cell>
        </row>
        <row r="1835">
          <cell r="BJ1835">
            <v>168374.80000000002</v>
          </cell>
        </row>
        <row r="1837">
          <cell r="BJ1837">
            <v>124398.35</v>
          </cell>
        </row>
        <row r="1839">
          <cell r="BJ1839">
            <v>60746.100000000006</v>
          </cell>
        </row>
        <row r="1841">
          <cell r="BJ1841">
            <v>488455.05</v>
          </cell>
        </row>
        <row r="1843">
          <cell r="BJ1843">
            <v>291241.45</v>
          </cell>
        </row>
        <row r="1845">
          <cell r="BJ1845">
            <v>66961.3</v>
          </cell>
        </row>
        <row r="1847">
          <cell r="BJ1847">
            <v>92123.85</v>
          </cell>
        </row>
        <row r="1849">
          <cell r="BJ1849">
            <v>52167.900000000009</v>
          </cell>
        </row>
        <row r="1851">
          <cell r="BJ1851">
            <v>40387.75</v>
          </cell>
        </row>
        <row r="1853">
          <cell r="BJ1853">
            <v>26996</v>
          </cell>
        </row>
        <row r="1855">
          <cell r="BJ1855">
            <v>170422.44999999998</v>
          </cell>
        </row>
        <row r="1857">
          <cell r="BJ1857">
            <v>58171.45</v>
          </cell>
        </row>
        <row r="1859">
          <cell r="BJ1859">
            <v>85675.75</v>
          </cell>
        </row>
        <row r="1861">
          <cell r="BJ1861">
            <v>2975000</v>
          </cell>
        </row>
        <row r="1863">
          <cell r="BJ1863">
            <v>60355.1</v>
          </cell>
        </row>
        <row r="1865">
          <cell r="BJ1865">
            <v>81826.95</v>
          </cell>
        </row>
        <row r="1867">
          <cell r="BJ1867">
            <v>140125.9</v>
          </cell>
        </row>
        <row r="1869">
          <cell r="BJ1869">
            <v>193929.84999999998</v>
          </cell>
        </row>
        <row r="1871">
          <cell r="BJ1871">
            <v>327834.80000000005</v>
          </cell>
        </row>
        <row r="1873">
          <cell r="BJ1873">
            <v>53591.65</v>
          </cell>
        </row>
        <row r="1875">
          <cell r="BJ1875">
            <v>70789.06</v>
          </cell>
        </row>
        <row r="1877">
          <cell r="BJ1877">
            <v>309012.40000000002</v>
          </cell>
        </row>
        <row r="1879">
          <cell r="BJ1879">
            <v>331416.52</v>
          </cell>
        </row>
        <row r="1881">
          <cell r="BJ1881">
            <v>166643.35</v>
          </cell>
        </row>
        <row r="1883">
          <cell r="BJ1883">
            <v>248503.44999999998</v>
          </cell>
        </row>
        <row r="1885">
          <cell r="BJ1885">
            <v>41294.699999999997</v>
          </cell>
        </row>
        <row r="1887">
          <cell r="BJ1887">
            <v>90597.25</v>
          </cell>
        </row>
        <row r="1889">
          <cell r="BJ1889">
            <v>34264.350000000006</v>
          </cell>
        </row>
        <row r="1891">
          <cell r="BJ1891">
            <v>90860.75</v>
          </cell>
        </row>
        <row r="1893">
          <cell r="BJ1893">
            <v>94865.949999999983</v>
          </cell>
        </row>
        <row r="1895">
          <cell r="BJ1895">
            <v>56268.22</v>
          </cell>
        </row>
        <row r="1897">
          <cell r="BJ1897">
            <v>218491.65</v>
          </cell>
        </row>
        <row r="1899">
          <cell r="BJ1899">
            <v>253980</v>
          </cell>
        </row>
        <row r="1901">
          <cell r="BJ1901">
            <v>15532.05</v>
          </cell>
        </row>
        <row r="1903">
          <cell r="BJ1903">
            <v>35182.350000000006</v>
          </cell>
        </row>
        <row r="1905">
          <cell r="BJ1905">
            <v>41334.65</v>
          </cell>
        </row>
        <row r="1907">
          <cell r="BJ1907">
            <v>12850.3</v>
          </cell>
        </row>
        <row r="1909">
          <cell r="BJ1909">
            <v>59723.55</v>
          </cell>
        </row>
        <row r="1911">
          <cell r="BJ1911">
            <v>213590.55</v>
          </cell>
        </row>
        <row r="1913">
          <cell r="BJ1913">
            <v>41748.600000000006</v>
          </cell>
        </row>
        <row r="1915">
          <cell r="BJ1915">
            <v>214553.60000000001</v>
          </cell>
        </row>
        <row r="1917">
          <cell r="BJ1917">
            <v>138865.35</v>
          </cell>
        </row>
        <row r="1919">
          <cell r="BJ1919">
            <v>33819.800000000003</v>
          </cell>
        </row>
        <row r="1921">
          <cell r="BJ1921">
            <v>128392.5</v>
          </cell>
        </row>
        <row r="1923">
          <cell r="BJ1923">
            <v>53428.45</v>
          </cell>
        </row>
        <row r="1925">
          <cell r="BJ1925">
            <v>127361.45000000001</v>
          </cell>
        </row>
        <row r="1927">
          <cell r="BJ1927">
            <v>29034.3</v>
          </cell>
        </row>
        <row r="1929">
          <cell r="BJ1929">
            <v>28176.65</v>
          </cell>
        </row>
        <row r="1931">
          <cell r="BJ1931">
            <v>38169.25</v>
          </cell>
        </row>
        <row r="1933">
          <cell r="BJ1933">
            <v>79014.299999999988</v>
          </cell>
        </row>
        <row r="1935">
          <cell r="BJ1935">
            <v>177727.34999999998</v>
          </cell>
        </row>
        <row r="1937">
          <cell r="BJ1937">
            <v>39660.149999999994</v>
          </cell>
        </row>
        <row r="1939">
          <cell r="BJ1939">
            <v>249317.75</v>
          </cell>
        </row>
        <row r="1941">
          <cell r="BJ1941">
            <v>186909.9</v>
          </cell>
        </row>
        <row r="1943">
          <cell r="BJ1943">
            <v>21971.65</v>
          </cell>
        </row>
        <row r="1945">
          <cell r="BJ1945">
            <v>287391.8</v>
          </cell>
        </row>
        <row r="1947">
          <cell r="BJ1947">
            <v>69728.899999999994</v>
          </cell>
        </row>
        <row r="1949">
          <cell r="BJ1949">
            <v>102790.5</v>
          </cell>
        </row>
        <row r="1951">
          <cell r="BJ1951">
            <v>33123.65</v>
          </cell>
        </row>
        <row r="1953">
          <cell r="BJ1953">
            <v>66275.349999999991</v>
          </cell>
        </row>
        <row r="1955">
          <cell r="BJ1955">
            <v>262471.5</v>
          </cell>
        </row>
        <row r="1957">
          <cell r="BJ1957">
            <v>25543.309999999998</v>
          </cell>
        </row>
        <row r="1959">
          <cell r="BJ1959">
            <v>56222.400000000001</v>
          </cell>
        </row>
        <row r="1961">
          <cell r="BJ1961">
            <v>17917.150000000001</v>
          </cell>
        </row>
        <row r="1963">
          <cell r="BJ1963">
            <v>59506.799999999996</v>
          </cell>
        </row>
        <row r="1965">
          <cell r="BJ1965">
            <v>34351.049999999996</v>
          </cell>
        </row>
        <row r="1967">
          <cell r="BJ1967">
            <v>26060.15</v>
          </cell>
        </row>
        <row r="1969">
          <cell r="BJ1969">
            <v>99377.75</v>
          </cell>
        </row>
        <row r="1971">
          <cell r="BJ1971">
            <v>33435.600000000006</v>
          </cell>
        </row>
        <row r="1973">
          <cell r="BJ1973">
            <v>85704.650000000023</v>
          </cell>
        </row>
        <row r="1975">
          <cell r="BJ1975">
            <v>98055.150000000009</v>
          </cell>
        </row>
        <row r="1977">
          <cell r="BJ1977">
            <v>32142.75</v>
          </cell>
        </row>
        <row r="1979">
          <cell r="BJ1979">
            <v>55738.75</v>
          </cell>
        </row>
        <row r="1981">
          <cell r="BJ1981">
            <v>82575.8</v>
          </cell>
        </row>
        <row r="1983">
          <cell r="BJ1983">
            <v>542319.54999999993</v>
          </cell>
        </row>
        <row r="1985">
          <cell r="BJ1985">
            <v>60026.15</v>
          </cell>
        </row>
        <row r="1987">
          <cell r="BJ1987">
            <v>53435.25</v>
          </cell>
        </row>
        <row r="1989">
          <cell r="BJ1989">
            <v>687617.70000000007</v>
          </cell>
        </row>
        <row r="1991">
          <cell r="BJ1991">
            <v>67081.999999999985</v>
          </cell>
        </row>
        <row r="1993">
          <cell r="BJ1993">
            <v>53362.150000000009</v>
          </cell>
        </row>
        <row r="1995">
          <cell r="BJ1995">
            <v>255378.25</v>
          </cell>
        </row>
        <row r="1997">
          <cell r="BJ1997">
            <v>202678.25</v>
          </cell>
        </row>
        <row r="1999">
          <cell r="BJ1999">
            <v>250848.6</v>
          </cell>
        </row>
        <row r="2001">
          <cell r="BJ2001">
            <v>172146.25</v>
          </cell>
        </row>
        <row r="2003">
          <cell r="BJ2003">
            <v>20542.8</v>
          </cell>
        </row>
        <row r="2005">
          <cell r="BJ2005">
            <v>58949.2</v>
          </cell>
        </row>
        <row r="2007">
          <cell r="BJ2007">
            <v>92777.499999999985</v>
          </cell>
        </row>
        <row r="2009">
          <cell r="BJ2009">
            <v>843662.4</v>
          </cell>
        </row>
        <row r="2011">
          <cell r="BJ2011">
            <v>24531.85</v>
          </cell>
        </row>
        <row r="2013">
          <cell r="BJ2013">
            <v>349860.85000000003</v>
          </cell>
        </row>
        <row r="2015">
          <cell r="BJ2015">
            <v>42466</v>
          </cell>
        </row>
        <row r="2017">
          <cell r="BJ2017">
            <v>163963.29999999999</v>
          </cell>
        </row>
        <row r="2019">
          <cell r="BJ2019">
            <v>365293.45</v>
          </cell>
        </row>
        <row r="2020">
          <cell r="BJ2020">
            <v>0</v>
          </cell>
        </row>
        <row r="2021">
          <cell r="BJ2021">
            <v>0</v>
          </cell>
        </row>
        <row r="2022">
          <cell r="BJ2022">
            <v>0</v>
          </cell>
        </row>
        <row r="2023">
          <cell r="BJ2023">
            <v>0</v>
          </cell>
        </row>
        <row r="2024">
          <cell r="BJ2024">
            <v>0</v>
          </cell>
        </row>
        <row r="2025">
          <cell r="BJ2025">
            <v>0</v>
          </cell>
        </row>
        <row r="2026">
          <cell r="BJ2026">
            <v>0</v>
          </cell>
        </row>
        <row r="2027">
          <cell r="BJ2027">
            <v>0</v>
          </cell>
        </row>
        <row r="2028">
          <cell r="BJ2028">
            <v>0</v>
          </cell>
        </row>
        <row r="2029">
          <cell r="BJ2029">
            <v>0</v>
          </cell>
        </row>
        <row r="2030">
          <cell r="BJ2030">
            <v>0</v>
          </cell>
        </row>
        <row r="2031">
          <cell r="BJ2031">
            <v>0</v>
          </cell>
        </row>
        <row r="2032">
          <cell r="BJ2032">
            <v>0</v>
          </cell>
        </row>
        <row r="2033">
          <cell r="BJ2033">
            <v>0</v>
          </cell>
        </row>
        <row r="2034">
          <cell r="BJ2034">
            <v>0</v>
          </cell>
        </row>
        <row r="2035">
          <cell r="BJ2035">
            <v>0</v>
          </cell>
        </row>
        <row r="2036">
          <cell r="BJ2036">
            <v>0</v>
          </cell>
        </row>
        <row r="2037">
          <cell r="BJ2037">
            <v>0</v>
          </cell>
        </row>
        <row r="2038">
          <cell r="BJ2038">
            <v>0</v>
          </cell>
        </row>
        <row r="2039">
          <cell r="BJ2039">
            <v>0</v>
          </cell>
        </row>
        <row r="2040">
          <cell r="BJ2040">
            <v>0</v>
          </cell>
        </row>
        <row r="2041">
          <cell r="BJ2041">
            <v>0</v>
          </cell>
        </row>
        <row r="2042">
          <cell r="BJ2042">
            <v>0</v>
          </cell>
        </row>
        <row r="2043">
          <cell r="BJ2043">
            <v>0</v>
          </cell>
        </row>
        <row r="2044">
          <cell r="BJ2044">
            <v>0</v>
          </cell>
        </row>
        <row r="2045">
          <cell r="BJ2045">
            <v>0</v>
          </cell>
        </row>
        <row r="2046">
          <cell r="BJ2046">
            <v>0</v>
          </cell>
        </row>
        <row r="2047">
          <cell r="BJ2047">
            <v>0</v>
          </cell>
        </row>
        <row r="2048">
          <cell r="BJ2048">
            <v>0</v>
          </cell>
        </row>
        <row r="2049">
          <cell r="BJ2049">
            <v>0</v>
          </cell>
        </row>
        <row r="2050">
          <cell r="BJ2050">
            <v>0</v>
          </cell>
        </row>
        <row r="2051">
          <cell r="BJ2051">
            <v>0</v>
          </cell>
        </row>
        <row r="2052">
          <cell r="BJ2052">
            <v>0</v>
          </cell>
        </row>
        <row r="2053">
          <cell r="BJ2053">
            <v>0</v>
          </cell>
        </row>
        <row r="2054">
          <cell r="BJ2054">
            <v>0</v>
          </cell>
        </row>
        <row r="2055">
          <cell r="BJ2055">
            <v>0</v>
          </cell>
        </row>
        <row r="2056">
          <cell r="BJ2056">
            <v>0</v>
          </cell>
        </row>
        <row r="2057">
          <cell r="BJ2057">
            <v>0</v>
          </cell>
        </row>
        <row r="2058">
          <cell r="BJ2058">
            <v>0</v>
          </cell>
        </row>
        <row r="2059">
          <cell r="BJ2059">
            <v>0</v>
          </cell>
        </row>
        <row r="2060">
          <cell r="BJ2060">
            <v>0</v>
          </cell>
        </row>
        <row r="2061">
          <cell r="BJ2061">
            <v>0</v>
          </cell>
        </row>
        <row r="2062">
          <cell r="BJ2062">
            <v>0</v>
          </cell>
        </row>
        <row r="2063">
          <cell r="BJ2063">
            <v>0</v>
          </cell>
        </row>
        <row r="2064">
          <cell r="BJ2064">
            <v>0</v>
          </cell>
        </row>
        <row r="2065">
          <cell r="BJ2065">
            <v>0</v>
          </cell>
        </row>
        <row r="2066">
          <cell r="BJ2066">
            <v>0</v>
          </cell>
        </row>
        <row r="2067">
          <cell r="BJ2067">
            <v>0</v>
          </cell>
        </row>
        <row r="2068">
          <cell r="BJ2068">
            <v>0</v>
          </cell>
        </row>
        <row r="2069">
          <cell r="BJ2069">
            <v>0</v>
          </cell>
        </row>
        <row r="2070">
          <cell r="BJ2070">
            <v>0</v>
          </cell>
        </row>
        <row r="2071">
          <cell r="BJ2071">
            <v>0</v>
          </cell>
        </row>
        <row r="2072">
          <cell r="BJ2072">
            <v>0</v>
          </cell>
        </row>
        <row r="2073">
          <cell r="BJ2073">
            <v>0</v>
          </cell>
        </row>
        <row r="2074">
          <cell r="BJ2074">
            <v>0</v>
          </cell>
        </row>
        <row r="2075">
          <cell r="BJ2075">
            <v>0</v>
          </cell>
        </row>
        <row r="2076">
          <cell r="BJ2076">
            <v>0</v>
          </cell>
        </row>
        <row r="2077">
          <cell r="BJ2077">
            <v>0</v>
          </cell>
        </row>
        <row r="2078">
          <cell r="BJ2078">
            <v>0</v>
          </cell>
        </row>
        <row r="2079">
          <cell r="BJ2079">
            <v>0</v>
          </cell>
        </row>
        <row r="2080">
          <cell r="BJ2080">
            <v>0</v>
          </cell>
        </row>
        <row r="2081">
          <cell r="BJ2081">
            <v>0</v>
          </cell>
        </row>
        <row r="2082">
          <cell r="BJ2082">
            <v>0</v>
          </cell>
        </row>
        <row r="2083">
          <cell r="BJ2083">
            <v>0</v>
          </cell>
        </row>
        <row r="2084">
          <cell r="BJ2084">
            <v>0</v>
          </cell>
        </row>
        <row r="2085">
          <cell r="BJ2085">
            <v>0</v>
          </cell>
        </row>
        <row r="2086">
          <cell r="BJ2086">
            <v>0</v>
          </cell>
        </row>
        <row r="2087">
          <cell r="BJ2087">
            <v>0</v>
          </cell>
        </row>
        <row r="2088">
          <cell r="BJ2088">
            <v>0</v>
          </cell>
        </row>
        <row r="2089">
          <cell r="BJ2089">
            <v>0</v>
          </cell>
        </row>
        <row r="2090">
          <cell r="BJ2090">
            <v>0</v>
          </cell>
        </row>
        <row r="2091">
          <cell r="BJ2091">
            <v>0</v>
          </cell>
        </row>
        <row r="2092">
          <cell r="BJ2092">
            <v>0</v>
          </cell>
        </row>
        <row r="2093">
          <cell r="BJ2093">
            <v>0</v>
          </cell>
        </row>
        <row r="2094">
          <cell r="BJ2094">
            <v>0</v>
          </cell>
        </row>
        <row r="2095">
          <cell r="BJ2095">
            <v>0</v>
          </cell>
        </row>
        <row r="2096">
          <cell r="BJ2096">
            <v>0</v>
          </cell>
        </row>
        <row r="2097">
          <cell r="BJ2097">
            <v>0</v>
          </cell>
        </row>
        <row r="2098">
          <cell r="BJ2098">
            <v>0</v>
          </cell>
        </row>
        <row r="2099">
          <cell r="BJ2099">
            <v>0</v>
          </cell>
        </row>
        <row r="2100">
          <cell r="BJ2100">
            <v>0</v>
          </cell>
        </row>
        <row r="2101">
          <cell r="BJ2101">
            <v>0</v>
          </cell>
        </row>
        <row r="2102">
          <cell r="BJ2102">
            <v>0</v>
          </cell>
        </row>
        <row r="2103">
          <cell r="BJ2103">
            <v>0</v>
          </cell>
        </row>
        <row r="2104">
          <cell r="BJ2104">
            <v>0</v>
          </cell>
        </row>
        <row r="2105">
          <cell r="BJ2105">
            <v>0</v>
          </cell>
        </row>
        <row r="2106">
          <cell r="BJ2106">
            <v>0</v>
          </cell>
        </row>
        <row r="2107">
          <cell r="BJ2107">
            <v>0</v>
          </cell>
        </row>
        <row r="2108">
          <cell r="BJ2108">
            <v>0</v>
          </cell>
        </row>
        <row r="2109">
          <cell r="BJ2109">
            <v>0</v>
          </cell>
        </row>
        <row r="2110">
          <cell r="BJ2110">
            <v>0</v>
          </cell>
        </row>
        <row r="2111">
          <cell r="BJ2111">
            <v>0</v>
          </cell>
        </row>
        <row r="2112">
          <cell r="BJ2112">
            <v>0</v>
          </cell>
        </row>
        <row r="2113">
          <cell r="BJ2113">
            <v>0</v>
          </cell>
        </row>
        <row r="2114">
          <cell r="BJ2114">
            <v>0</v>
          </cell>
        </row>
        <row r="2115">
          <cell r="BJ2115">
            <v>0</v>
          </cell>
        </row>
        <row r="2116">
          <cell r="BJ2116">
            <v>0</v>
          </cell>
        </row>
        <row r="2117">
          <cell r="BJ2117">
            <v>0</v>
          </cell>
        </row>
        <row r="2118">
          <cell r="BJ2118">
            <v>0</v>
          </cell>
        </row>
        <row r="2119">
          <cell r="BJ2119">
            <v>0</v>
          </cell>
        </row>
        <row r="2120">
          <cell r="BJ2120">
            <v>0</v>
          </cell>
        </row>
        <row r="2121">
          <cell r="BJ2121">
            <v>0</v>
          </cell>
        </row>
        <row r="2122">
          <cell r="BJ2122">
            <v>0</v>
          </cell>
        </row>
        <row r="2123">
          <cell r="BJ2123">
            <v>0</v>
          </cell>
        </row>
        <row r="2124">
          <cell r="BJ2124">
            <v>0</v>
          </cell>
        </row>
        <row r="2125">
          <cell r="BJ2125">
            <v>0</v>
          </cell>
        </row>
        <row r="2126">
          <cell r="BJ2126">
            <v>0</v>
          </cell>
        </row>
        <row r="2127">
          <cell r="BJ2127">
            <v>0</v>
          </cell>
        </row>
        <row r="2128">
          <cell r="BJ2128">
            <v>0</v>
          </cell>
        </row>
        <row r="2129">
          <cell r="BJ2129">
            <v>0</v>
          </cell>
        </row>
        <row r="2130">
          <cell r="BJ2130">
            <v>0</v>
          </cell>
        </row>
        <row r="2131">
          <cell r="BJ2131">
            <v>0</v>
          </cell>
        </row>
        <row r="2132">
          <cell r="BJ2132">
            <v>0</v>
          </cell>
        </row>
        <row r="2134">
          <cell r="BJ2134">
            <v>8466086.6600000001</v>
          </cell>
        </row>
        <row r="2136">
          <cell r="BJ2136">
            <v>19351057.000000004</v>
          </cell>
        </row>
        <row r="2137">
          <cell r="BJ2137">
            <v>0</v>
          </cell>
        </row>
        <row r="2138">
          <cell r="BJ2138">
            <v>0</v>
          </cell>
        </row>
        <row r="2139">
          <cell r="BJ2139">
            <v>0</v>
          </cell>
        </row>
        <row r="2140">
          <cell r="BJ2140">
            <v>0</v>
          </cell>
        </row>
        <row r="2141">
          <cell r="BJ2141">
            <v>0</v>
          </cell>
        </row>
        <row r="2142">
          <cell r="BJ2142">
            <v>0</v>
          </cell>
        </row>
        <row r="2143">
          <cell r="BJ2143">
            <v>0</v>
          </cell>
        </row>
        <row r="2144">
          <cell r="BJ2144">
            <v>1300000</v>
          </cell>
        </row>
        <row r="2145">
          <cell r="BJ2145">
            <v>0</v>
          </cell>
        </row>
        <row r="2146">
          <cell r="BJ2146">
            <v>0</v>
          </cell>
        </row>
        <row r="2147">
          <cell r="BJ2147">
            <v>0</v>
          </cell>
        </row>
        <row r="2148">
          <cell r="BJ2148">
            <v>0</v>
          </cell>
        </row>
        <row r="2149">
          <cell r="BJ2149">
            <v>0</v>
          </cell>
        </row>
        <row r="2150">
          <cell r="BJ2150">
            <v>0</v>
          </cell>
        </row>
        <row r="2151">
          <cell r="BJ2151">
            <v>0</v>
          </cell>
        </row>
        <row r="2152">
          <cell r="BJ2152">
            <v>0</v>
          </cell>
        </row>
        <row r="2153">
          <cell r="BJ2153">
            <v>0</v>
          </cell>
        </row>
        <row r="2154">
          <cell r="BJ2154">
            <v>0</v>
          </cell>
        </row>
        <row r="2155">
          <cell r="BJ2155">
            <v>0</v>
          </cell>
        </row>
        <row r="2156">
          <cell r="BJ2156">
            <v>0</v>
          </cell>
        </row>
        <row r="2157">
          <cell r="BJ2157">
            <v>0</v>
          </cell>
        </row>
        <row r="2158">
          <cell r="BJ2158">
            <v>0</v>
          </cell>
        </row>
        <row r="2159">
          <cell r="BJ2159">
            <v>0</v>
          </cell>
        </row>
        <row r="2160">
          <cell r="BJ2160">
            <v>0</v>
          </cell>
        </row>
        <row r="2161">
          <cell r="BJ2161">
            <v>0</v>
          </cell>
        </row>
        <row r="2162">
          <cell r="BJ2162">
            <v>0</v>
          </cell>
        </row>
        <row r="2163">
          <cell r="BJ2163">
            <v>0</v>
          </cell>
        </row>
        <row r="2164">
          <cell r="BJ2164">
            <v>0</v>
          </cell>
        </row>
        <row r="2165">
          <cell r="BJ2165">
            <v>0</v>
          </cell>
        </row>
        <row r="2166">
          <cell r="BJ2166">
            <v>0</v>
          </cell>
        </row>
        <row r="2167">
          <cell r="BJ2167">
            <v>0</v>
          </cell>
        </row>
        <row r="2168">
          <cell r="BJ2168">
            <v>0</v>
          </cell>
        </row>
        <row r="2169">
          <cell r="BJ2169">
            <v>0</v>
          </cell>
        </row>
        <row r="2170">
          <cell r="BJ2170">
            <v>0</v>
          </cell>
        </row>
        <row r="2171">
          <cell r="BJ2171">
            <v>0</v>
          </cell>
        </row>
        <row r="2172">
          <cell r="BJ2172">
            <v>0</v>
          </cell>
        </row>
        <row r="2173">
          <cell r="BJ2173">
            <v>0</v>
          </cell>
        </row>
        <row r="2174">
          <cell r="BJ2174">
            <v>0</v>
          </cell>
        </row>
        <row r="2175">
          <cell r="BJ2175">
            <v>0</v>
          </cell>
        </row>
        <row r="2176">
          <cell r="BJ2176">
            <v>0</v>
          </cell>
        </row>
        <row r="2177">
          <cell r="BJ2177">
            <v>0</v>
          </cell>
        </row>
        <row r="2178">
          <cell r="BJ2178">
            <v>0</v>
          </cell>
        </row>
        <row r="2179">
          <cell r="BJ2179">
            <v>0</v>
          </cell>
        </row>
        <row r="2180">
          <cell r="BJ2180">
            <v>0</v>
          </cell>
        </row>
        <row r="2181">
          <cell r="BJ2181">
            <v>0</v>
          </cell>
        </row>
        <row r="2182">
          <cell r="BJ2182">
            <v>0</v>
          </cell>
        </row>
        <row r="2183">
          <cell r="BJ2183">
            <v>0</v>
          </cell>
        </row>
        <row r="2184">
          <cell r="BJ2184">
            <v>0</v>
          </cell>
        </row>
        <row r="2185">
          <cell r="BJ2185">
            <v>0</v>
          </cell>
        </row>
        <row r="2186">
          <cell r="BJ2186">
            <v>0</v>
          </cell>
        </row>
        <row r="2187">
          <cell r="BJ2187">
            <v>0</v>
          </cell>
        </row>
        <row r="2188">
          <cell r="BJ2188">
            <v>0</v>
          </cell>
        </row>
        <row r="2189">
          <cell r="BJ2189">
            <v>0</v>
          </cell>
        </row>
        <row r="2190">
          <cell r="BJ2190">
            <v>0</v>
          </cell>
        </row>
        <row r="2191">
          <cell r="BJ2191">
            <v>0</v>
          </cell>
        </row>
        <row r="2192">
          <cell r="BJ2192">
            <v>0</v>
          </cell>
        </row>
        <row r="2193">
          <cell r="BJ2193">
            <v>0</v>
          </cell>
        </row>
        <row r="2194">
          <cell r="BJ2194">
            <v>0</v>
          </cell>
        </row>
        <row r="2195">
          <cell r="BJ2195">
            <v>0</v>
          </cell>
        </row>
        <row r="2196">
          <cell r="BJ2196">
            <v>0</v>
          </cell>
        </row>
        <row r="2197">
          <cell r="BJ2197">
            <v>0</v>
          </cell>
        </row>
        <row r="2198">
          <cell r="BJ2198">
            <v>0</v>
          </cell>
        </row>
        <row r="2199">
          <cell r="BJ2199">
            <v>0</v>
          </cell>
        </row>
        <row r="2200">
          <cell r="BJ2200">
            <v>0</v>
          </cell>
        </row>
        <row r="2201">
          <cell r="BJ2201">
            <v>0</v>
          </cell>
        </row>
        <row r="2202">
          <cell r="BJ2202">
            <v>0</v>
          </cell>
        </row>
        <row r="2203">
          <cell r="BJ2203">
            <v>0</v>
          </cell>
        </row>
        <row r="2204">
          <cell r="BJ2204">
            <v>0</v>
          </cell>
        </row>
        <row r="2205">
          <cell r="BJ2205">
            <v>0</v>
          </cell>
        </row>
        <row r="2206">
          <cell r="BJ2206">
            <v>0</v>
          </cell>
        </row>
        <row r="2207">
          <cell r="BJ2207">
            <v>0</v>
          </cell>
        </row>
        <row r="2208">
          <cell r="BJ2208">
            <v>0</v>
          </cell>
        </row>
        <row r="2209">
          <cell r="BJ2209">
            <v>0</v>
          </cell>
        </row>
        <row r="2210">
          <cell r="BJ2210">
            <v>0</v>
          </cell>
        </row>
        <row r="2211">
          <cell r="BJ2211">
            <v>0</v>
          </cell>
        </row>
        <row r="2212">
          <cell r="BJ2212">
            <v>0</v>
          </cell>
        </row>
        <row r="2213">
          <cell r="BJ2213">
            <v>0</v>
          </cell>
        </row>
        <row r="2214">
          <cell r="BJ2214">
            <v>0</v>
          </cell>
        </row>
        <row r="2215">
          <cell r="BJ2215">
            <v>0</v>
          </cell>
        </row>
        <row r="2216">
          <cell r="BJ2216">
            <v>0</v>
          </cell>
        </row>
        <row r="2217">
          <cell r="BJ2217">
            <v>0</v>
          </cell>
        </row>
        <row r="2218">
          <cell r="BJ2218">
            <v>0</v>
          </cell>
        </row>
        <row r="2219">
          <cell r="BJ2219">
            <v>0</v>
          </cell>
        </row>
        <row r="2220">
          <cell r="BJ2220">
            <v>0</v>
          </cell>
        </row>
        <row r="2221">
          <cell r="BJ2221">
            <v>0</v>
          </cell>
        </row>
        <row r="2222">
          <cell r="BJ2222">
            <v>0</v>
          </cell>
        </row>
        <row r="2223">
          <cell r="BJ2223">
            <v>0</v>
          </cell>
        </row>
        <row r="2224">
          <cell r="BJ2224">
            <v>0</v>
          </cell>
        </row>
        <row r="2225">
          <cell r="BJ2225">
            <v>0</v>
          </cell>
        </row>
        <row r="2226">
          <cell r="BJ2226">
            <v>0</v>
          </cell>
        </row>
        <row r="2227">
          <cell r="BJ2227">
            <v>0</v>
          </cell>
        </row>
        <row r="2228">
          <cell r="BJ2228">
            <v>0</v>
          </cell>
        </row>
        <row r="2229">
          <cell r="BJ2229">
            <v>0</v>
          </cell>
        </row>
        <row r="2230">
          <cell r="BJ2230">
            <v>0</v>
          </cell>
        </row>
        <row r="2231">
          <cell r="BJ2231">
            <v>0</v>
          </cell>
        </row>
        <row r="2232">
          <cell r="BJ2232">
            <v>0</v>
          </cell>
        </row>
        <row r="2233">
          <cell r="BJ2233">
            <v>0</v>
          </cell>
        </row>
        <row r="2234">
          <cell r="BJ2234">
            <v>0</v>
          </cell>
        </row>
        <row r="2235">
          <cell r="BJ2235">
            <v>0</v>
          </cell>
        </row>
        <row r="2236">
          <cell r="BJ2236">
            <v>0</v>
          </cell>
        </row>
        <row r="2237">
          <cell r="BJ2237">
            <v>0</v>
          </cell>
        </row>
        <row r="2238">
          <cell r="BJ2238">
            <v>0</v>
          </cell>
        </row>
        <row r="2239">
          <cell r="BJ2239">
            <v>0</v>
          </cell>
        </row>
        <row r="2240">
          <cell r="BJ2240">
            <v>0</v>
          </cell>
        </row>
        <row r="2241">
          <cell r="BJ2241">
            <v>0</v>
          </cell>
        </row>
        <row r="2242">
          <cell r="BJ2242">
            <v>0</v>
          </cell>
        </row>
        <row r="2243">
          <cell r="BJ2243">
            <v>0</v>
          </cell>
        </row>
        <row r="2244">
          <cell r="BJ2244">
            <v>0</v>
          </cell>
        </row>
        <row r="2245">
          <cell r="BJ2245">
            <v>0</v>
          </cell>
        </row>
        <row r="2246">
          <cell r="BJ2246">
            <v>0</v>
          </cell>
        </row>
        <row r="2247">
          <cell r="BJ2247">
            <v>0</v>
          </cell>
        </row>
        <row r="2248">
          <cell r="BJ2248">
            <v>0</v>
          </cell>
        </row>
        <row r="2249">
          <cell r="BJ2249">
            <v>0</v>
          </cell>
        </row>
        <row r="2250">
          <cell r="BJ2250">
            <v>0</v>
          </cell>
        </row>
        <row r="2251">
          <cell r="BJ2251">
            <v>0</v>
          </cell>
        </row>
        <row r="2253">
          <cell r="BJ2253">
            <v>3465513.0000000005</v>
          </cell>
        </row>
        <row r="2255">
          <cell r="BJ2255">
            <v>15205196.949999997</v>
          </cell>
        </row>
        <row r="2257">
          <cell r="BJ2257">
            <v>9483571.5499999989</v>
          </cell>
        </row>
        <row r="2259">
          <cell r="BJ2259">
            <v>1520519.95</v>
          </cell>
        </row>
        <row r="2260">
          <cell r="BJ2260">
            <v>0</v>
          </cell>
        </row>
        <row r="2262">
          <cell r="BJ2262">
            <v>1520519.9500000002</v>
          </cell>
        </row>
        <row r="2264">
          <cell r="BJ2264">
            <v>12094376</v>
          </cell>
        </row>
        <row r="2266">
          <cell r="BJ2266">
            <v>6520112</v>
          </cell>
        </row>
        <row r="2268">
          <cell r="BJ2268">
            <v>8362328.8999999994</v>
          </cell>
        </row>
        <row r="2270">
          <cell r="BJ2270">
            <v>1824623.6</v>
          </cell>
        </row>
        <row r="2272">
          <cell r="BJ2272">
            <v>5381785.2000000002</v>
          </cell>
        </row>
        <row r="2274">
          <cell r="BJ2274">
            <v>4258424</v>
          </cell>
        </row>
        <row r="2276">
          <cell r="BJ2276">
            <v>3374076.7</v>
          </cell>
        </row>
        <row r="2278">
          <cell r="BJ2278">
            <v>64334618.317278087</v>
          </cell>
        </row>
        <row r="2279">
          <cell r="BJ2279">
            <v>0</v>
          </cell>
        </row>
        <row r="2281">
          <cell r="BJ2281">
            <v>1042326.01</v>
          </cell>
        </row>
        <row r="2282">
          <cell r="BJ2282">
            <v>0</v>
          </cell>
        </row>
        <row r="2284">
          <cell r="BJ2284">
            <v>574940</v>
          </cell>
        </row>
        <row r="2286">
          <cell r="BJ2286">
            <v>21250</v>
          </cell>
        </row>
        <row r="2288">
          <cell r="BJ2288">
            <v>243955.1</v>
          </cell>
        </row>
        <row r="2290">
          <cell r="BJ2290">
            <v>28635.95</v>
          </cell>
        </row>
        <row r="2292">
          <cell r="BJ2292">
            <v>94188.200000000012</v>
          </cell>
        </row>
        <row r="2294">
          <cell r="BJ2294">
            <v>170000</v>
          </cell>
        </row>
        <row r="2296">
          <cell r="BJ2296">
            <v>153327.25</v>
          </cell>
        </row>
        <row r="2298">
          <cell r="BJ2298">
            <v>100187.49</v>
          </cell>
        </row>
        <row r="2300">
          <cell r="BJ2300">
            <v>368347.5</v>
          </cell>
        </row>
        <row r="2302">
          <cell r="BJ2302">
            <v>85000</v>
          </cell>
        </row>
        <row r="2304">
          <cell r="BJ2304">
            <v>285719.84999999998</v>
          </cell>
        </row>
        <row r="2305">
          <cell r="BJ2305">
            <v>0</v>
          </cell>
        </row>
        <row r="2306">
          <cell r="BJ2306">
            <v>0</v>
          </cell>
        </row>
        <row r="2307">
          <cell r="BJ2307">
            <v>0</v>
          </cell>
        </row>
        <row r="2308">
          <cell r="BJ2308">
            <v>0</v>
          </cell>
        </row>
        <row r="2309">
          <cell r="BJ2309">
            <v>0</v>
          </cell>
        </row>
        <row r="2310">
          <cell r="BJ2310">
            <v>0</v>
          </cell>
        </row>
        <row r="2311">
          <cell r="BJ2311">
            <v>0</v>
          </cell>
        </row>
        <row r="2312">
          <cell r="BJ2312">
            <v>0</v>
          </cell>
        </row>
        <row r="2313">
          <cell r="BJ2313">
            <v>0</v>
          </cell>
        </row>
        <row r="2314">
          <cell r="BJ2314">
            <v>0</v>
          </cell>
        </row>
        <row r="2315">
          <cell r="BJ2315">
            <v>0</v>
          </cell>
        </row>
        <row r="2317">
          <cell r="BJ2317">
            <v>39666.100000000006</v>
          </cell>
        </row>
        <row r="2319">
          <cell r="BJ2319">
            <v>393868.75</v>
          </cell>
        </row>
        <row r="2321">
          <cell r="BJ2321">
            <v>416500</v>
          </cell>
        </row>
        <row r="2323">
          <cell r="BJ2323">
            <v>3551380.75</v>
          </cell>
        </row>
        <row r="2325">
          <cell r="BJ2325">
            <v>39666.100000000006</v>
          </cell>
        </row>
        <row r="2327">
          <cell r="BJ2327">
            <v>742730.5</v>
          </cell>
        </row>
        <row r="2329">
          <cell r="BJ2329">
            <v>288936.64</v>
          </cell>
        </row>
        <row r="2331">
          <cell r="BJ2331">
            <v>557487.80000000005</v>
          </cell>
        </row>
        <row r="2333">
          <cell r="BJ2333">
            <v>39666.100000000006</v>
          </cell>
        </row>
        <row r="2335">
          <cell r="BJ2335">
            <v>37352.82</v>
          </cell>
        </row>
        <row r="2337">
          <cell r="BJ2337">
            <v>4144600</v>
          </cell>
        </row>
        <row r="2339">
          <cell r="BJ2339">
            <v>2722839.01</v>
          </cell>
        </row>
        <row r="2341">
          <cell r="BJ2341">
            <v>376412.99</v>
          </cell>
        </row>
        <row r="2343">
          <cell r="BJ2343">
            <v>1567109.3</v>
          </cell>
        </row>
        <row r="2345">
          <cell r="BJ2345">
            <v>39666.1</v>
          </cell>
        </row>
        <row r="2347">
          <cell r="BJ2347">
            <v>1145800</v>
          </cell>
        </row>
        <row r="2349">
          <cell r="BJ2349">
            <v>39666.1</v>
          </cell>
        </row>
        <row r="2351">
          <cell r="BJ2351">
            <v>39666.1</v>
          </cell>
        </row>
        <row r="2353">
          <cell r="BJ2353">
            <v>39666.100000000006</v>
          </cell>
        </row>
        <row r="2355">
          <cell r="BJ2355">
            <v>2565300</v>
          </cell>
        </row>
        <row r="2357">
          <cell r="BJ2357">
            <v>39666.1</v>
          </cell>
        </row>
        <row r="2358">
          <cell r="BJ2358">
            <v>0</v>
          </cell>
        </row>
        <row r="2359">
          <cell r="BJ2359">
            <v>0</v>
          </cell>
        </row>
        <row r="2360">
          <cell r="BJ2360">
            <v>0</v>
          </cell>
        </row>
        <row r="2361">
          <cell r="BJ2361">
            <v>0</v>
          </cell>
        </row>
        <row r="2362">
          <cell r="BJ2362">
            <v>0</v>
          </cell>
        </row>
        <row r="2363">
          <cell r="BJ2363">
            <v>0</v>
          </cell>
        </row>
        <row r="2364">
          <cell r="BJ2364">
            <v>0</v>
          </cell>
        </row>
        <row r="2365">
          <cell r="BJ2365">
            <v>0</v>
          </cell>
        </row>
        <row r="2366">
          <cell r="BJ2366">
            <v>0</v>
          </cell>
        </row>
        <row r="2367">
          <cell r="BJ2367">
            <v>0</v>
          </cell>
        </row>
        <row r="2368">
          <cell r="BJ2368">
            <v>0</v>
          </cell>
        </row>
        <row r="2369">
          <cell r="BJ2369">
            <v>0</v>
          </cell>
        </row>
        <row r="2370">
          <cell r="BJ2370">
            <v>0</v>
          </cell>
        </row>
        <row r="2371">
          <cell r="BJ2371">
            <v>0</v>
          </cell>
        </row>
        <row r="2372">
          <cell r="BJ2372">
            <v>0</v>
          </cell>
        </row>
        <row r="2373">
          <cell r="BJ2373">
            <v>0</v>
          </cell>
        </row>
        <row r="2374">
          <cell r="BJ2374">
            <v>0</v>
          </cell>
        </row>
        <row r="2375">
          <cell r="BJ2375">
            <v>0</v>
          </cell>
        </row>
        <row r="2376">
          <cell r="BJ2376">
            <v>0</v>
          </cell>
        </row>
        <row r="2377">
          <cell r="BJ2377">
            <v>0</v>
          </cell>
        </row>
        <row r="2378">
          <cell r="BJ2378">
            <v>0</v>
          </cell>
        </row>
        <row r="2380">
          <cell r="BJ2380">
            <v>1427999.9900000002</v>
          </cell>
        </row>
        <row r="2382">
          <cell r="BJ2382">
            <v>5907500</v>
          </cell>
        </row>
        <row r="2384">
          <cell r="BJ2384">
            <v>110500</v>
          </cell>
        </row>
        <row r="2386">
          <cell r="BJ2386">
            <v>12182119.25</v>
          </cell>
        </row>
        <row r="2388">
          <cell r="BJ2388">
            <v>119000</v>
          </cell>
        </row>
        <row r="2389">
          <cell r="BJ2389">
            <v>0</v>
          </cell>
        </row>
        <row r="2390">
          <cell r="BJ2390">
            <v>0</v>
          </cell>
        </row>
        <row r="2391">
          <cell r="BJ2391">
            <v>0</v>
          </cell>
        </row>
        <row r="2392">
          <cell r="BJ2392">
            <v>0</v>
          </cell>
        </row>
        <row r="2393">
          <cell r="BJ239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D4"/>
        </row>
        <row r="5">
          <cell r="D5"/>
        </row>
        <row r="6">
          <cell r="D6" t="str">
            <v>Projekts</v>
          </cell>
        </row>
        <row r="7">
          <cell r="D7" t="str">
            <v>1.1.1.1/16/A/002</v>
          </cell>
        </row>
        <row r="8">
          <cell r="D8" t="str">
            <v>1.1.1.1/16/A/005</v>
          </cell>
        </row>
        <row r="9">
          <cell r="D9" t="str">
            <v>1.1.1.1/16/A/006</v>
          </cell>
        </row>
        <row r="10">
          <cell r="D10" t="str">
            <v>1.1.1.1/16/A/009</v>
          </cell>
        </row>
        <row r="11">
          <cell r="D11" t="str">
            <v>1.1.1.1/16/A/011</v>
          </cell>
        </row>
        <row r="12">
          <cell r="D12" t="str">
            <v>1.1.1.1/16/A/014</v>
          </cell>
        </row>
        <row r="13">
          <cell r="D13" t="str">
            <v>1.1.1.1/16/A/017</v>
          </cell>
        </row>
        <row r="14">
          <cell r="D14" t="str">
            <v>1.1.1.1/16/A/018</v>
          </cell>
        </row>
        <row r="15">
          <cell r="D15" t="str">
            <v>1.1.1.1/16/A/019</v>
          </cell>
        </row>
        <row r="16">
          <cell r="D16" t="str">
            <v>1.1.1.1/16/A/021</v>
          </cell>
        </row>
        <row r="17">
          <cell r="D17" t="str">
            <v>1.1.1.1/16/A/022</v>
          </cell>
        </row>
        <row r="18">
          <cell r="D18" t="str">
            <v>1.1.1.1/16/A/023</v>
          </cell>
        </row>
        <row r="19">
          <cell r="D19" t="str">
            <v>1.1.1.1/16/A/024</v>
          </cell>
        </row>
        <row r="20">
          <cell r="D20" t="str">
            <v>1.1.1.1/16/A/026</v>
          </cell>
        </row>
        <row r="21">
          <cell r="D21" t="str">
            <v>1.1.1.1/16/A/027</v>
          </cell>
        </row>
        <row r="22">
          <cell r="D22" t="str">
            <v>1.1.1.1/16/A/028</v>
          </cell>
        </row>
        <row r="23">
          <cell r="D23" t="str">
            <v>1.1.1.1/16/A/029</v>
          </cell>
        </row>
        <row r="24">
          <cell r="D24" t="str">
            <v>1.1.1.1/16/A/030</v>
          </cell>
        </row>
        <row r="25">
          <cell r="D25" t="str">
            <v>1.1.1.1/16/A/032</v>
          </cell>
        </row>
        <row r="26">
          <cell r="D26" t="str">
            <v>1.1.1.1/16/A/033</v>
          </cell>
        </row>
        <row r="27">
          <cell r="D27" t="str">
            <v>1.1.1.1/16/A/034</v>
          </cell>
        </row>
        <row r="28">
          <cell r="D28" t="str">
            <v>1.1.1.1/16/A/035</v>
          </cell>
        </row>
        <row r="29">
          <cell r="D29" t="str">
            <v>1.1.1.1/16/A/036</v>
          </cell>
        </row>
        <row r="30">
          <cell r="D30" t="str">
            <v>1.1.1.1/16/A/037</v>
          </cell>
        </row>
        <row r="31">
          <cell r="D31" t="str">
            <v>1.1.1.1/16/A/038</v>
          </cell>
        </row>
        <row r="32">
          <cell r="D32" t="str">
            <v>1.1.1.1/16/A/039</v>
          </cell>
        </row>
        <row r="33">
          <cell r="D33" t="str">
            <v>1.1.1.1/16/A/041</v>
          </cell>
        </row>
        <row r="34">
          <cell r="D34" t="str">
            <v>1.1.1.1/16/A/043</v>
          </cell>
        </row>
        <row r="35">
          <cell r="D35" t="str">
            <v>1.1.1.1/16/A/045</v>
          </cell>
        </row>
        <row r="36">
          <cell r="D36" t="str">
            <v>1.1.1.1/16/A/049</v>
          </cell>
        </row>
        <row r="37">
          <cell r="D37" t="str">
            <v>1.1.1.1/16/A/051</v>
          </cell>
        </row>
        <row r="38">
          <cell r="D38" t="str">
            <v>1.1.1.1/16/A/052</v>
          </cell>
        </row>
        <row r="39">
          <cell r="D39" t="str">
            <v>1.1.1.1/16/A/053</v>
          </cell>
        </row>
        <row r="40">
          <cell r="D40" t="str">
            <v>1.1.1.1/16/A/056</v>
          </cell>
        </row>
        <row r="41">
          <cell r="D41" t="str">
            <v>1.1.1.1/16/A/057</v>
          </cell>
        </row>
        <row r="42">
          <cell r="D42" t="str">
            <v>1.1.1.1/16/A/058</v>
          </cell>
        </row>
        <row r="43">
          <cell r="D43" t="str">
            <v>1.1.1.1/16/A/059</v>
          </cell>
        </row>
        <row r="44">
          <cell r="D44" t="str">
            <v>1.1.1.1/16/A/060</v>
          </cell>
        </row>
        <row r="45">
          <cell r="D45" t="str">
            <v>1.1.1.1/16/A/061</v>
          </cell>
        </row>
        <row r="46">
          <cell r="D46" t="str">
            <v>1.1.1.1/16/A/062</v>
          </cell>
        </row>
        <row r="47">
          <cell r="D47" t="str">
            <v>1.1.1.1/16/A/063</v>
          </cell>
        </row>
        <row r="48">
          <cell r="D48" t="str">
            <v>1.1.1.1/16/A/064</v>
          </cell>
        </row>
        <row r="49">
          <cell r="D49" t="str">
            <v>1.1.1.1/16/A/067</v>
          </cell>
        </row>
        <row r="50">
          <cell r="D50" t="str">
            <v>1.1.1.1/16/A/068</v>
          </cell>
        </row>
        <row r="51">
          <cell r="D51" t="str">
            <v>1.1.1.1/16/A/069</v>
          </cell>
        </row>
        <row r="52">
          <cell r="D52" t="str">
            <v>1.1.1.1/16/A/070</v>
          </cell>
        </row>
        <row r="53">
          <cell r="D53" t="str">
            <v>1.1.1.1/16/A/071</v>
          </cell>
        </row>
        <row r="54">
          <cell r="D54" t="str">
            <v>1.1.1.1/16/A/074</v>
          </cell>
        </row>
        <row r="55">
          <cell r="D55" t="str">
            <v>1.1.1.1/16/A/075</v>
          </cell>
        </row>
        <row r="56">
          <cell r="D56" t="str">
            <v>1.1.1.1/16/A/076</v>
          </cell>
        </row>
        <row r="57">
          <cell r="D57" t="str">
            <v>1.1.1.1/16/A/080</v>
          </cell>
        </row>
        <row r="58">
          <cell r="D58" t="str">
            <v>1.1.1.1/16/A/081</v>
          </cell>
        </row>
        <row r="59">
          <cell r="D59" t="str">
            <v>1.1.1.1/16/A/082</v>
          </cell>
        </row>
        <row r="60">
          <cell r="D60" t="str">
            <v>1.1.1.1/16/A/083</v>
          </cell>
        </row>
        <row r="61">
          <cell r="D61" t="str">
            <v>1.1.1.1/16/A/084</v>
          </cell>
        </row>
        <row r="62">
          <cell r="D62" t="str">
            <v>1.1.1.1/16/A/086</v>
          </cell>
        </row>
        <row r="63">
          <cell r="D63" t="str">
            <v>1.1.1.1/16/A/087</v>
          </cell>
        </row>
        <row r="64">
          <cell r="D64" t="str">
            <v>1.1.1.1/16/A/088</v>
          </cell>
        </row>
        <row r="65">
          <cell r="D65" t="str">
            <v>1.1.1.1/16/A/089</v>
          </cell>
        </row>
        <row r="66">
          <cell r="D66" t="str">
            <v>1.1.1.1/16/A/090</v>
          </cell>
        </row>
        <row r="67">
          <cell r="D67" t="str">
            <v>1.1.1.1/16/A/092</v>
          </cell>
        </row>
        <row r="68">
          <cell r="D68" t="str">
            <v>1.1.1.1/16/A/093</v>
          </cell>
        </row>
        <row r="69">
          <cell r="D69" t="str">
            <v>1.1.1.1/16/A/095</v>
          </cell>
        </row>
        <row r="70">
          <cell r="D70" t="str">
            <v>1.1.1.1/16/A/096</v>
          </cell>
        </row>
        <row r="71">
          <cell r="D71" t="str">
            <v>1.1.1.1/16/A/098</v>
          </cell>
        </row>
        <row r="72">
          <cell r="D72" t="str">
            <v>1.1.1.1/16/A/099</v>
          </cell>
        </row>
        <row r="73">
          <cell r="D73" t="str">
            <v>1.1.1.1/16/A/100</v>
          </cell>
        </row>
        <row r="74">
          <cell r="D74" t="str">
            <v>1.1.1.1/16/A/102</v>
          </cell>
        </row>
        <row r="75">
          <cell r="D75" t="str">
            <v>1.1.1.1/16/A/103</v>
          </cell>
        </row>
        <row r="76">
          <cell r="D76" t="str">
            <v>1.1.1.1/16/A/105</v>
          </cell>
        </row>
        <row r="77">
          <cell r="D77" t="str">
            <v>1.1.1.1/16/A/106</v>
          </cell>
        </row>
        <row r="78">
          <cell r="D78" t="str">
            <v>1.1.1.1/16/A/108</v>
          </cell>
        </row>
        <row r="79">
          <cell r="D79" t="str">
            <v>1.1.1.1/16/A/109</v>
          </cell>
        </row>
        <row r="80">
          <cell r="D80" t="str">
            <v>1.1.1.1/16/A/110</v>
          </cell>
        </row>
        <row r="81">
          <cell r="D81" t="str">
            <v>1.1.1.1/16/A/111</v>
          </cell>
        </row>
        <row r="82">
          <cell r="D82" t="str">
            <v>1.1.1.1/16/A/112</v>
          </cell>
        </row>
        <row r="83">
          <cell r="D83" t="str">
            <v>1.1.1.1/16/A/114</v>
          </cell>
        </row>
        <row r="84">
          <cell r="D84" t="str">
            <v>1.1.1.1/16/A/115</v>
          </cell>
        </row>
        <row r="85">
          <cell r="D85" t="str">
            <v>1.1.1.1/16/A/116</v>
          </cell>
        </row>
        <row r="86">
          <cell r="D86" t="str">
            <v>1.1.1.1/16/A/117</v>
          </cell>
        </row>
        <row r="87">
          <cell r="D87" t="str">
            <v>1.1.1.1/16/A/118</v>
          </cell>
        </row>
        <row r="88">
          <cell r="D88" t="str">
            <v>1.1.1.1/16/A/119</v>
          </cell>
        </row>
        <row r="89">
          <cell r="D89" t="str">
            <v>1.1.1.1/16/A/120</v>
          </cell>
        </row>
        <row r="90">
          <cell r="D90" t="str">
            <v>1.1.1.1/16/A/121</v>
          </cell>
        </row>
        <row r="91">
          <cell r="D91" t="str">
            <v>1.1.1.1/16/A/122</v>
          </cell>
        </row>
        <row r="92">
          <cell r="D92" t="str">
            <v>1.1.1.1/16/A/123</v>
          </cell>
        </row>
        <row r="93">
          <cell r="D93" t="str">
            <v>1.1.1.1/16/A/124</v>
          </cell>
        </row>
        <row r="94">
          <cell r="D94" t="str">
            <v>1.1.1.1/16/A/125</v>
          </cell>
        </row>
        <row r="95">
          <cell r="D95" t="str">
            <v>1.1.1.1/16/A/126</v>
          </cell>
        </row>
        <row r="96">
          <cell r="D96" t="str">
            <v>1.1.1.1/16/A/127</v>
          </cell>
        </row>
        <row r="97">
          <cell r="D97" t="str">
            <v>1.1.1.1/16/A/128</v>
          </cell>
        </row>
        <row r="98">
          <cell r="D98" t="str">
            <v>1.1.1.1/16/A/130</v>
          </cell>
        </row>
        <row r="99">
          <cell r="D99" t="str">
            <v>1.1.1.1/16/A/132</v>
          </cell>
        </row>
        <row r="100">
          <cell r="D100" t="str">
            <v>1.1.1.1/16/A/134</v>
          </cell>
        </row>
        <row r="101">
          <cell r="D101" t="str">
            <v>1.1.1.1/16/A/136</v>
          </cell>
        </row>
        <row r="102">
          <cell r="D102" t="str">
            <v>1.1.1.1/16/A/137</v>
          </cell>
        </row>
        <row r="103">
          <cell r="D103" t="str">
            <v>1.1.1.1/16/A/138</v>
          </cell>
        </row>
        <row r="104">
          <cell r="D104" t="str">
            <v>1.1.1.1/16/A/139</v>
          </cell>
        </row>
        <row r="105">
          <cell r="D105" t="str">
            <v>1.1.1.1/16/A/140</v>
          </cell>
        </row>
        <row r="106">
          <cell r="D106" t="str">
            <v>1.1.1.1/16/A/142</v>
          </cell>
        </row>
        <row r="107">
          <cell r="D107" t="str">
            <v>1.1.1.1/16/A/143</v>
          </cell>
        </row>
        <row r="108">
          <cell r="D108" t="str">
            <v>1.1.1.1/16/A/145</v>
          </cell>
        </row>
        <row r="109">
          <cell r="D109" t="str">
            <v>1.1.1.1/16/A/146</v>
          </cell>
        </row>
        <row r="110">
          <cell r="D110" t="str">
            <v>1.1.1.1/16/A/149</v>
          </cell>
        </row>
        <row r="111">
          <cell r="D111" t="str">
            <v>1.1.1.1/16/A/150</v>
          </cell>
        </row>
        <row r="112">
          <cell r="D112" t="str">
            <v>1.1.1.1/16/A/151</v>
          </cell>
        </row>
        <row r="113">
          <cell r="D113" t="str">
            <v>1.1.1.1/16/A/152</v>
          </cell>
        </row>
        <row r="114">
          <cell r="D114" t="str">
            <v>1.1.1.1/16/A/153</v>
          </cell>
        </row>
        <row r="115">
          <cell r="D115" t="str">
            <v>1.1.1.1/16/A/155</v>
          </cell>
        </row>
        <row r="116">
          <cell r="D116" t="str">
            <v>1.1.1.1/16/A/156</v>
          </cell>
        </row>
        <row r="117">
          <cell r="D117" t="str">
            <v>1.1.1.1/16/A/157</v>
          </cell>
        </row>
        <row r="118">
          <cell r="D118" t="str">
            <v>1.1.1.1/16/A/158</v>
          </cell>
        </row>
        <row r="119">
          <cell r="D119" t="str">
            <v>1.1.1.1/16/A/159</v>
          </cell>
        </row>
        <row r="120">
          <cell r="D120" t="str">
            <v>1.1.1.1/16/A/161</v>
          </cell>
        </row>
        <row r="121">
          <cell r="D121" t="str">
            <v>1.1.1.1/16/A/162</v>
          </cell>
        </row>
        <row r="122">
          <cell r="D122" t="str">
            <v>1.1.1.1/16/A/163</v>
          </cell>
        </row>
        <row r="123">
          <cell r="D123" t="str">
            <v>1.1.1.1/16/A/164</v>
          </cell>
        </row>
        <row r="124">
          <cell r="D124" t="str">
            <v>1.1.1.1/16/A/166</v>
          </cell>
        </row>
        <row r="125">
          <cell r="D125" t="str">
            <v>1.1.1.1/16/A/167</v>
          </cell>
        </row>
        <row r="126">
          <cell r="D126" t="str">
            <v>1.1.1.1/16/A/168</v>
          </cell>
        </row>
        <row r="127">
          <cell r="D127" t="str">
            <v>1.1.1.1/16/A/169</v>
          </cell>
        </row>
        <row r="128">
          <cell r="D128" t="str">
            <v>1.1.1.1/16/A/170</v>
          </cell>
        </row>
        <row r="129">
          <cell r="D129" t="str">
            <v>1.1.1.1/16/A/171</v>
          </cell>
        </row>
        <row r="130">
          <cell r="D130" t="str">
            <v>1.1.1.1/16/A/172</v>
          </cell>
        </row>
        <row r="131">
          <cell r="D131" t="str">
            <v>1.1.1.1/16/A/173</v>
          </cell>
        </row>
        <row r="132">
          <cell r="D132" t="str">
            <v>1.1.1.1/16/A/175</v>
          </cell>
        </row>
        <row r="133">
          <cell r="D133" t="str">
            <v>1.1.1.1/16/A/176</v>
          </cell>
        </row>
        <row r="134">
          <cell r="D134" t="str">
            <v>1.1.1.1/16/A/177</v>
          </cell>
        </row>
        <row r="135">
          <cell r="D135" t="str">
            <v>1.1.1.1/16/A/178</v>
          </cell>
        </row>
        <row r="136">
          <cell r="D136" t="str">
            <v>1.1.1.1/16/A/179</v>
          </cell>
        </row>
        <row r="137">
          <cell r="D137" t="str">
            <v>1.1.1.1/16/A/180</v>
          </cell>
        </row>
        <row r="138">
          <cell r="D138" t="str">
            <v>1.1.1.1/16/A/181</v>
          </cell>
        </row>
        <row r="139">
          <cell r="D139" t="str">
            <v>1.1.1.1/16/A/183</v>
          </cell>
        </row>
        <row r="140">
          <cell r="D140" t="str">
            <v>1.1.1.1/16/A/184</v>
          </cell>
        </row>
        <row r="141">
          <cell r="D141" t="str">
            <v>1.1.1.1/16/A/186</v>
          </cell>
        </row>
        <row r="142">
          <cell r="D142" t="str">
            <v>1.1.1.1/16/A/187</v>
          </cell>
        </row>
        <row r="143">
          <cell r="D143" t="str">
            <v>1.1.1.1/16/A/188</v>
          </cell>
        </row>
        <row r="144">
          <cell r="D144" t="str">
            <v>1.1.1.1/16/A/189</v>
          </cell>
        </row>
        <row r="145">
          <cell r="D145" t="str">
            <v>1.1.1.1/16/A/190</v>
          </cell>
        </row>
        <row r="146">
          <cell r="D146" t="str">
            <v>1.1.1.1/16/A/191</v>
          </cell>
        </row>
        <row r="147">
          <cell r="D147" t="str">
            <v>1.1.1.1/16/A/193</v>
          </cell>
        </row>
        <row r="148">
          <cell r="D148" t="str">
            <v>1.1.1.1/16/A/194</v>
          </cell>
        </row>
        <row r="149">
          <cell r="D149" t="str">
            <v>1.1.1.1/16/A/195</v>
          </cell>
        </row>
        <row r="150">
          <cell r="D150" t="str">
            <v>1.1.1.1/16/A/196</v>
          </cell>
        </row>
        <row r="151">
          <cell r="D151" t="str">
            <v>1.1.1.1/16/A/198</v>
          </cell>
        </row>
        <row r="152">
          <cell r="D152" t="str">
            <v>1.1.1.1/16/A/199</v>
          </cell>
        </row>
        <row r="153">
          <cell r="D153" t="str">
            <v>1.1.1.1/16/A/200</v>
          </cell>
        </row>
        <row r="154">
          <cell r="D154" t="str">
            <v>1.1.1.1/16/A/201</v>
          </cell>
        </row>
        <row r="155">
          <cell r="D155" t="str">
            <v>1.1.1.1/16/A/202</v>
          </cell>
        </row>
        <row r="156">
          <cell r="D156" t="str">
            <v>1.1.1.1/16/A/204</v>
          </cell>
        </row>
        <row r="157">
          <cell r="D157" t="str">
            <v>1.1.1.1/16/A/205</v>
          </cell>
        </row>
        <row r="158">
          <cell r="D158" t="str">
            <v>1.1.1.1/16/A/206</v>
          </cell>
        </row>
        <row r="159">
          <cell r="D159" t="str">
            <v>1.1.1.1/16/A/207</v>
          </cell>
        </row>
        <row r="160">
          <cell r="D160" t="str">
            <v>1.1.1.1/16/A/208</v>
          </cell>
        </row>
        <row r="161">
          <cell r="D161" t="str">
            <v>1.1.1.1/16/A/209</v>
          </cell>
        </row>
        <row r="162">
          <cell r="D162" t="str">
            <v>1.1.1.1/16/A/210</v>
          </cell>
        </row>
        <row r="163">
          <cell r="D163" t="str">
            <v>1.1.1.1/16/A/212</v>
          </cell>
        </row>
        <row r="164">
          <cell r="D164" t="str">
            <v>1.1.1.1/16/A/214</v>
          </cell>
        </row>
        <row r="165">
          <cell r="D165" t="str">
            <v>1.1.1.1/16/A/216</v>
          </cell>
        </row>
        <row r="166">
          <cell r="D166" t="str">
            <v>1.1.1.1/16/A/217</v>
          </cell>
        </row>
        <row r="167">
          <cell r="D167" t="str">
            <v>1.1.1.1/16/A/218</v>
          </cell>
        </row>
        <row r="168">
          <cell r="D168" t="str">
            <v>1.1.1.1/16/A/220</v>
          </cell>
        </row>
        <row r="169">
          <cell r="D169" t="str">
            <v>1.1.1.1/16/A/221</v>
          </cell>
        </row>
        <row r="170">
          <cell r="D170" t="str">
            <v>1.1.1.1/16/A/222</v>
          </cell>
        </row>
        <row r="171">
          <cell r="D171" t="str">
            <v>1.1.1.1/16/A/223</v>
          </cell>
        </row>
        <row r="172">
          <cell r="D172" t="str">
            <v>1.1.1.1/16/A/224</v>
          </cell>
        </row>
        <row r="173">
          <cell r="D173" t="str">
            <v>1.1.1.1/16/A/225</v>
          </cell>
        </row>
        <row r="174">
          <cell r="D174" t="str">
            <v>1.1.1.1/16/A/226</v>
          </cell>
        </row>
        <row r="175">
          <cell r="D175" t="str">
            <v>1.1.1.1/16/A/227</v>
          </cell>
        </row>
        <row r="176">
          <cell r="D176" t="str">
            <v>1.1.1.1/16/A/228</v>
          </cell>
        </row>
        <row r="177">
          <cell r="D177" t="str">
            <v>1.1.1.1/16/A/229</v>
          </cell>
        </row>
        <row r="178">
          <cell r="D178" t="str">
            <v>1.1.1.1/16/A/230</v>
          </cell>
        </row>
        <row r="179">
          <cell r="D179" t="str">
            <v>1.1.1.1/16/A/231</v>
          </cell>
        </row>
        <row r="180">
          <cell r="D180" t="str">
            <v>1.1.1.1/16/A/232</v>
          </cell>
        </row>
        <row r="181">
          <cell r="D181" t="str">
            <v>1.1.1.1/16/A/233</v>
          </cell>
        </row>
        <row r="182">
          <cell r="D182" t="str">
            <v>1.1.1.1/16/A/235</v>
          </cell>
        </row>
        <row r="183">
          <cell r="D183" t="str">
            <v>1.1.1.1/16/A/236</v>
          </cell>
        </row>
        <row r="184">
          <cell r="D184" t="str">
            <v>1.1.1.1/16/A/237</v>
          </cell>
        </row>
        <row r="185">
          <cell r="D185" t="str">
            <v>1.1.1.1/16/A/238</v>
          </cell>
        </row>
        <row r="186">
          <cell r="D186" t="str">
            <v>1.1.1.1/16/A/239</v>
          </cell>
        </row>
        <row r="187">
          <cell r="D187" t="str">
            <v>1.1.1.1/16/A/240</v>
          </cell>
        </row>
        <row r="188">
          <cell r="D188" t="str">
            <v>1.1.1.1/16/A/241</v>
          </cell>
        </row>
        <row r="189">
          <cell r="D189" t="str">
            <v>1.1.1.1/16/A/242</v>
          </cell>
        </row>
        <row r="190">
          <cell r="D190" t="str">
            <v>1.1.1.1/16/A/243</v>
          </cell>
        </row>
        <row r="191">
          <cell r="D191" t="str">
            <v>1.1.1.1/16/A/244</v>
          </cell>
        </row>
        <row r="192">
          <cell r="D192" t="str">
            <v>1.1.1.1/16/A/245</v>
          </cell>
        </row>
        <row r="193">
          <cell r="D193" t="str">
            <v>1.1.1.1/16/A/246</v>
          </cell>
        </row>
        <row r="194">
          <cell r="D194" t="str">
            <v>1.1.1.1/16/A/247</v>
          </cell>
        </row>
        <row r="195">
          <cell r="D195" t="str">
            <v>1.1.1.1/16/A/248</v>
          </cell>
        </row>
        <row r="196">
          <cell r="D196" t="str">
            <v>1.1.1.1/16/A/249</v>
          </cell>
        </row>
        <row r="197">
          <cell r="D197" t="str">
            <v>1.1.1.1/16/A/250</v>
          </cell>
        </row>
        <row r="198">
          <cell r="D198" t="str">
            <v>1.1.1.1/16/A/251</v>
          </cell>
        </row>
        <row r="199">
          <cell r="D199" t="str">
            <v>1.1.1.1/16/A/253</v>
          </cell>
        </row>
        <row r="200">
          <cell r="D200" t="str">
            <v>1.1.1.1/16/A/254</v>
          </cell>
        </row>
        <row r="201">
          <cell r="D201" t="str">
            <v>1.1.1.1/16/A/255</v>
          </cell>
        </row>
        <row r="202">
          <cell r="D202" t="str">
            <v>1.1.1.1/16/A/262</v>
          </cell>
        </row>
        <row r="203">
          <cell r="D203" t="str">
            <v>1.1.1.1/16/A/263</v>
          </cell>
        </row>
        <row r="204">
          <cell r="D204" t="str">
            <v>1.1.1.1/16/A/264</v>
          </cell>
        </row>
        <row r="205">
          <cell r="D205" t="str">
            <v>1.1.1.1/16/A/265</v>
          </cell>
        </row>
        <row r="206">
          <cell r="D206" t="str">
            <v>1.1.1.1/16/A/266</v>
          </cell>
        </row>
        <row r="207">
          <cell r="D207" t="str">
            <v>1.1.1.1/16/A/268</v>
          </cell>
        </row>
        <row r="208">
          <cell r="D208" t="str">
            <v>1.1.1.1/16/A/269</v>
          </cell>
        </row>
        <row r="209">
          <cell r="D209" t="str">
            <v>1.1.1.1/16/A/270</v>
          </cell>
        </row>
        <row r="210">
          <cell r="D210" t="str">
            <v>1.1.1.1/16/A/271</v>
          </cell>
        </row>
        <row r="211">
          <cell r="D211" t="str">
            <v>1.1.1.1/16/A/273</v>
          </cell>
        </row>
        <row r="212">
          <cell r="D212" t="str">
            <v>1.1.1.1/16/A/274</v>
          </cell>
        </row>
        <row r="213">
          <cell r="D213" t="str">
            <v>1.1.1.1/16/A/275</v>
          </cell>
        </row>
        <row r="214">
          <cell r="D214" t="str">
            <v>1.1.1.1/16/A/276</v>
          </cell>
        </row>
        <row r="215">
          <cell r="D215" t="str">
            <v>1.1.1.1/16/A/277</v>
          </cell>
        </row>
        <row r="216">
          <cell r="D216" t="str">
            <v>1.1.1.1/16/A/278</v>
          </cell>
        </row>
        <row r="217">
          <cell r="D217" t="str">
            <v>1.1.1.1/16/A/279</v>
          </cell>
        </row>
        <row r="218">
          <cell r="D218" t="str">
            <v>1.1.1.1/16/A/282</v>
          </cell>
        </row>
        <row r="219">
          <cell r="D219" t="str">
            <v>1.1.1.1/16/A/283</v>
          </cell>
        </row>
        <row r="220">
          <cell r="D220" t="str">
            <v>1.1.1.1/16/A/284</v>
          </cell>
        </row>
        <row r="221">
          <cell r="D221" t="str">
            <v>1.1.1.1/16/A/285</v>
          </cell>
        </row>
        <row r="222">
          <cell r="D222" t="str">
            <v>1.1.1.1/16/A/286</v>
          </cell>
        </row>
        <row r="223">
          <cell r="D223" t="str">
            <v>1.1.1.1/16/A/287</v>
          </cell>
        </row>
        <row r="224">
          <cell r="D224" t="str">
            <v>1.1.1.1/16/A/289</v>
          </cell>
        </row>
        <row r="225">
          <cell r="D225" t="str">
            <v>1.1.1.1/16/A/291</v>
          </cell>
        </row>
        <row r="226">
          <cell r="D226" t="str">
            <v>1.1.1.1/16/A/293</v>
          </cell>
        </row>
        <row r="227">
          <cell r="D227" t="str">
            <v>1.1.1.1/16/A/295</v>
          </cell>
        </row>
        <row r="228">
          <cell r="D228" t="str">
            <v>1.1.1.1/16/A/296</v>
          </cell>
        </row>
        <row r="229">
          <cell r="D229" t="str">
            <v>1.1.1.1/16/A/297</v>
          </cell>
        </row>
        <row r="230">
          <cell r="D230" t="str">
            <v>1.1.1.1/16/A/298</v>
          </cell>
        </row>
        <row r="231">
          <cell r="D231" t="str">
            <v>1.1.1.1/16/A/299</v>
          </cell>
        </row>
        <row r="232">
          <cell r="D232" t="str">
            <v>1.1.1.1/16/A/300</v>
          </cell>
        </row>
        <row r="233">
          <cell r="D233" t="str">
            <v>1.1.1.1/16/A/301</v>
          </cell>
        </row>
        <row r="234">
          <cell r="D234" t="str">
            <v>1.1.1.1/16/A/302</v>
          </cell>
        </row>
        <row r="235">
          <cell r="D235" t="str">
            <v>1.1.1.1/16/A/303</v>
          </cell>
        </row>
        <row r="236">
          <cell r="D236" t="str">
            <v>1.1.1.1/16/A/304</v>
          </cell>
        </row>
        <row r="237">
          <cell r="D237" t="str">
            <v>1.1.1.1/16/A/305</v>
          </cell>
        </row>
        <row r="238">
          <cell r="D238" t="str">
            <v>1.1.1.1/16/A/306</v>
          </cell>
        </row>
        <row r="239">
          <cell r="D239" t="str">
            <v>1.1.1.1/16/A/308</v>
          </cell>
        </row>
        <row r="240">
          <cell r="D240" t="str">
            <v>1.1.1.1/16/A/309</v>
          </cell>
        </row>
        <row r="241">
          <cell r="D241" t="str">
            <v>1.1.1.1/16/A/310</v>
          </cell>
        </row>
        <row r="242">
          <cell r="D242" t="str">
            <v>1.1.1.1/16/A/001</v>
          </cell>
        </row>
        <row r="243">
          <cell r="D243" t="str">
            <v>1.1.1.1/16/A/003</v>
          </cell>
        </row>
        <row r="244">
          <cell r="D244" t="str">
            <v>1.1.1.1/16/A/004</v>
          </cell>
        </row>
        <row r="245">
          <cell r="D245" t="str">
            <v>1.1.1.1/16/A/007</v>
          </cell>
        </row>
        <row r="246">
          <cell r="D246" t="str">
            <v>1.1.1.1/16/A/008</v>
          </cell>
        </row>
        <row r="247">
          <cell r="D247" t="str">
            <v>1.1.1.1/16/A/010</v>
          </cell>
        </row>
        <row r="248">
          <cell r="D248" t="str">
            <v>1.1.1.1/16/A/013</v>
          </cell>
        </row>
        <row r="249">
          <cell r="D249" t="str">
            <v>1.1.1.1/16/A/015</v>
          </cell>
        </row>
        <row r="250">
          <cell r="D250" t="str">
            <v>1.1.1.1/16/A/016</v>
          </cell>
        </row>
        <row r="251">
          <cell r="D251" t="str">
            <v>1.1.1.1/16/A/020</v>
          </cell>
        </row>
        <row r="252">
          <cell r="D252" t="str">
            <v>1.1.1.1/16/A/025</v>
          </cell>
        </row>
        <row r="253">
          <cell r="D253" t="str">
            <v>1.1.1.1/16/A/031</v>
          </cell>
        </row>
        <row r="254">
          <cell r="D254" t="str">
            <v>1.1.1.1/16/A/040</v>
          </cell>
        </row>
        <row r="255">
          <cell r="D255" t="str">
            <v>1.1.1.1/16/A/042</v>
          </cell>
        </row>
        <row r="256">
          <cell r="D256" t="str">
            <v>1.1.1.1/16/A/044</v>
          </cell>
        </row>
        <row r="257">
          <cell r="D257" t="str">
            <v>1.1.1.1/16/A/046</v>
          </cell>
        </row>
        <row r="258">
          <cell r="D258" t="str">
            <v>1.1.1.1/16/A/047</v>
          </cell>
        </row>
        <row r="259">
          <cell r="D259" t="str">
            <v>1.1.1.1/16/A/048</v>
          </cell>
        </row>
        <row r="260">
          <cell r="D260" t="str">
            <v>1.1.1.1/16/A/050</v>
          </cell>
        </row>
        <row r="261">
          <cell r="D261" t="str">
            <v>1.1.1.1/16/A/054</v>
          </cell>
        </row>
        <row r="262">
          <cell r="D262" t="str">
            <v>1.1.1.1/16/A/055</v>
          </cell>
        </row>
        <row r="263">
          <cell r="D263" t="str">
            <v>1.1.1.1/16/A/065</v>
          </cell>
        </row>
        <row r="264">
          <cell r="D264" t="str">
            <v>1.1.1.1/16/A/066</v>
          </cell>
        </row>
        <row r="265">
          <cell r="D265" t="str">
            <v>1.1.1.1/16/A/072</v>
          </cell>
        </row>
        <row r="266">
          <cell r="D266" t="str">
            <v>1.1.1.1/16/A/073</v>
          </cell>
        </row>
        <row r="267">
          <cell r="D267" t="str">
            <v>1.1.1.1/16/A/077</v>
          </cell>
        </row>
        <row r="268">
          <cell r="D268" t="str">
            <v>1.1.1.1/16/A/078</v>
          </cell>
        </row>
        <row r="269">
          <cell r="D269" t="str">
            <v>1.1.1.1/16/A/079</v>
          </cell>
        </row>
        <row r="270">
          <cell r="D270" t="str">
            <v>1.1.1.1/16/A/085</v>
          </cell>
        </row>
        <row r="271">
          <cell r="D271" t="str">
            <v>1.1.1.1/16/A/091</v>
          </cell>
        </row>
        <row r="272">
          <cell r="D272" t="str">
            <v>1.1.1.1/16/A/094</v>
          </cell>
        </row>
        <row r="273">
          <cell r="D273" t="str">
            <v>1.1.1.1/16/A/097</v>
          </cell>
        </row>
        <row r="274">
          <cell r="D274" t="str">
            <v>1.1.1.1/16/A/101</v>
          </cell>
        </row>
        <row r="275">
          <cell r="D275" t="str">
            <v>1.1.1.1/16/A/104</v>
          </cell>
        </row>
        <row r="276">
          <cell r="D276" t="str">
            <v>1.1.1.1/16/A/107</v>
          </cell>
        </row>
        <row r="277">
          <cell r="D277" t="str">
            <v>1.1.1.1/16/A/113</v>
          </cell>
        </row>
        <row r="278">
          <cell r="D278" t="str">
            <v>1.1.1.1/16/A/129</v>
          </cell>
        </row>
        <row r="279">
          <cell r="D279" t="str">
            <v>1.1.1.1/16/A/131</v>
          </cell>
        </row>
        <row r="280">
          <cell r="D280" t="str">
            <v>1.1.1.1/16/A/133</v>
          </cell>
        </row>
        <row r="281">
          <cell r="D281" t="str">
            <v>1.1.1.1/16/A/135</v>
          </cell>
        </row>
        <row r="282">
          <cell r="D282" t="str">
            <v>1.1.1.1/16/A/141</v>
          </cell>
        </row>
        <row r="283">
          <cell r="D283" t="str">
            <v>1.1.1.1/16/A/144</v>
          </cell>
        </row>
        <row r="284">
          <cell r="D284" t="str">
            <v>1.1.1.1/16/A/147</v>
          </cell>
        </row>
        <row r="285">
          <cell r="D285" t="str">
            <v>1.1.1.1/16/A/148</v>
          </cell>
        </row>
        <row r="286">
          <cell r="D286" t="str">
            <v>1.1.1.1/16/A/154</v>
          </cell>
        </row>
        <row r="287">
          <cell r="D287" t="str">
            <v>1.1.1.1/16/A/160</v>
          </cell>
        </row>
        <row r="288">
          <cell r="D288" t="str">
            <v>1.1.1.1/16/A/165</v>
          </cell>
        </row>
        <row r="289">
          <cell r="D289" t="str">
            <v>1.1.1.1/16/A/174</v>
          </cell>
        </row>
        <row r="290">
          <cell r="D290" t="str">
            <v>1.1.1.1/16/A/182</v>
          </cell>
        </row>
        <row r="291">
          <cell r="D291" t="str">
            <v>1.1.1.1/16/A/185</v>
          </cell>
        </row>
        <row r="292">
          <cell r="D292" t="str">
            <v>1.1.1.1/16/A/192</v>
          </cell>
        </row>
        <row r="293">
          <cell r="D293" t="str">
            <v>1.1.1.1/16/A/197</v>
          </cell>
        </row>
        <row r="294">
          <cell r="D294" t="str">
            <v>1.1.1.1/16/A/203</v>
          </cell>
        </row>
        <row r="295">
          <cell r="D295" t="str">
            <v>1.1.1.1/16/A/211</v>
          </cell>
        </row>
        <row r="296">
          <cell r="D296" t="str">
            <v>1.1.1.1/16/A/213</v>
          </cell>
        </row>
        <row r="297">
          <cell r="D297" t="str">
            <v>1.1.1.1/16/A/215</v>
          </cell>
        </row>
        <row r="298">
          <cell r="D298" t="str">
            <v>1.1.1.1/16/A/219</v>
          </cell>
        </row>
        <row r="299">
          <cell r="D299" t="str">
            <v>1.1.1.1/16/A/234</v>
          </cell>
        </row>
        <row r="300">
          <cell r="D300" t="str">
            <v>1.1.1.1/16/A/252</v>
          </cell>
        </row>
        <row r="301">
          <cell r="D301" t="str">
            <v>1.1.1.1/16/A/256</v>
          </cell>
        </row>
        <row r="302">
          <cell r="D302" t="str">
            <v>1.1.1.1/16/A/257</v>
          </cell>
        </row>
        <row r="303">
          <cell r="D303" t="str">
            <v>1.1.1.1/16/A/258</v>
          </cell>
        </row>
        <row r="304">
          <cell r="D304" t="str">
            <v>1.1.1.1/16/A/259</v>
          </cell>
        </row>
        <row r="305">
          <cell r="D305" t="str">
            <v>1.1.1.1/16/A/260</v>
          </cell>
        </row>
        <row r="306">
          <cell r="D306" t="str">
            <v>1.1.1.1/16/A/261</v>
          </cell>
        </row>
        <row r="307">
          <cell r="D307" t="str">
            <v>1.1.1.1/16/A/267</v>
          </cell>
        </row>
        <row r="308">
          <cell r="D308" t="str">
            <v>1.1.1.1/16/A/272</v>
          </cell>
        </row>
        <row r="309">
          <cell r="D309" t="str">
            <v>1.1.1.1/16/A/280</v>
          </cell>
        </row>
        <row r="310">
          <cell r="D310" t="str">
            <v>1.1.1.1/16/A/281</v>
          </cell>
        </row>
        <row r="311">
          <cell r="D311" t="str">
            <v>1.1.1.1/16/A/288</v>
          </cell>
        </row>
        <row r="312">
          <cell r="D312" t="str">
            <v>1.1.1.1/16/A/290</v>
          </cell>
        </row>
        <row r="313">
          <cell r="D313" t="str">
            <v>1.1.1.1/16/A/292</v>
          </cell>
        </row>
        <row r="314">
          <cell r="D314" t="str">
            <v>1.1.1.1/16/A/294</v>
          </cell>
        </row>
        <row r="315">
          <cell r="D315" t="str">
            <v>1.1.1.1/16/A/307</v>
          </cell>
        </row>
        <row r="316">
          <cell r="D316" t="str">
            <v>1.1.1.5/17/I/001</v>
          </cell>
        </row>
        <row r="317">
          <cell r="D317" t="str">
            <v>1.1.1.5/17/I/002</v>
          </cell>
        </row>
        <row r="318">
          <cell r="D318" t="str">
            <v>1.1.1.5/17/A/003</v>
          </cell>
        </row>
        <row r="319">
          <cell r="D319" t="str">
            <v>1.1.1.5/17/A/004</v>
          </cell>
        </row>
        <row r="320">
          <cell r="D320" t="str">
            <v>1.1.1.2/16/I/001</v>
          </cell>
        </row>
        <row r="321">
          <cell r="D321" t="str">
            <v>1.1.1.4/17/I/001</v>
          </cell>
        </row>
        <row r="322">
          <cell r="D322" t="str">
            <v>1.1.1.4/17/I/010</v>
          </cell>
        </row>
        <row r="323">
          <cell r="D323" t="str">
            <v>1.1.1.4/17/I/002</v>
          </cell>
        </row>
        <row r="324">
          <cell r="D324" t="str">
            <v>1.1.1.4/17/I/003</v>
          </cell>
        </row>
        <row r="325">
          <cell r="D325" t="str">
            <v>1.1.1.4/17/I/004</v>
          </cell>
        </row>
        <row r="326">
          <cell r="D326" t="str">
            <v>1.1.1.4/17/I/005</v>
          </cell>
        </row>
        <row r="327">
          <cell r="D327" t="str">
            <v>1.1.1.4/17/I/006</v>
          </cell>
        </row>
        <row r="328">
          <cell r="D328" t="str">
            <v>1.1.1.4/17/I/007</v>
          </cell>
        </row>
        <row r="329">
          <cell r="D329" t="str">
            <v>1.1.1.4/17/I/008</v>
          </cell>
        </row>
        <row r="330">
          <cell r="D330" t="str">
            <v>1.1.1.4/17/I/009</v>
          </cell>
        </row>
        <row r="331">
          <cell r="D331" t="str">
            <v>1.1.1.4/17/I/011</v>
          </cell>
        </row>
        <row r="332">
          <cell r="D332" t="str">
            <v>1.1.1.4/17/I/012</v>
          </cell>
        </row>
        <row r="333">
          <cell r="D333" t="str">
            <v>1.1.1.4/17/I/014</v>
          </cell>
        </row>
        <row r="334">
          <cell r="D334" t="str">
            <v>1.1.1.4/17/I/015</v>
          </cell>
        </row>
        <row r="335">
          <cell r="D335" t="str">
            <v>1.1.1.4/17/I/013</v>
          </cell>
        </row>
        <row r="336">
          <cell r="D336" t="str">
            <v>1.2.1.1/16/I/001</v>
          </cell>
        </row>
        <row r="337">
          <cell r="D337" t="str">
            <v>1.2.1.4/16/A/001</v>
          </cell>
        </row>
        <row r="338">
          <cell r="D338" t="str">
            <v>1.2.1.4/16/A/002</v>
          </cell>
        </row>
        <row r="339">
          <cell r="D339" t="str">
            <v>1.2.1.4/16/A/003</v>
          </cell>
        </row>
        <row r="340">
          <cell r="D340" t="str">
            <v>1.2.1.4/16/A/004</v>
          </cell>
        </row>
        <row r="341">
          <cell r="D341" t="str">
            <v>1.2.1.4/16/A/005</v>
          </cell>
        </row>
        <row r="342">
          <cell r="D342" t="str">
            <v>1.2.1.4/16/A/006</v>
          </cell>
        </row>
        <row r="343">
          <cell r="D343" t="str">
            <v>1.2.1.4/16/A/009</v>
          </cell>
        </row>
        <row r="344">
          <cell r="D344" t="str">
            <v>1.2.1.4/16/A/010</v>
          </cell>
        </row>
        <row r="345">
          <cell r="D345" t="str">
            <v>1.2.1.4/16/A/013</v>
          </cell>
        </row>
        <row r="346">
          <cell r="D346" t="str">
            <v>1.2.1.4/16/A/017</v>
          </cell>
        </row>
        <row r="347">
          <cell r="D347" t="str">
            <v>1.2.1.4/16/A/019</v>
          </cell>
        </row>
        <row r="348">
          <cell r="D348" t="str">
            <v>1.2.1.4/16/A/020</v>
          </cell>
        </row>
        <row r="349">
          <cell r="D349" t="str">
            <v>1.2.1.4/16/A/022</v>
          </cell>
        </row>
        <row r="350">
          <cell r="D350" t="str">
            <v>1.2.1.4/16/A/023</v>
          </cell>
        </row>
        <row r="351">
          <cell r="D351" t="str">
            <v>1.2.1.4/16/A/025</v>
          </cell>
        </row>
        <row r="352">
          <cell r="D352" t="str">
            <v>1.2.1.4/16/A/026</v>
          </cell>
        </row>
        <row r="353">
          <cell r="D353" t="str">
            <v>1.2.1.4/16/A/027</v>
          </cell>
        </row>
        <row r="354">
          <cell r="D354" t="str">
            <v>1.2.1.4/16/A/029</v>
          </cell>
        </row>
        <row r="355">
          <cell r="D355" t="str">
            <v>1.2.1.4/16/A/030</v>
          </cell>
        </row>
        <row r="356">
          <cell r="D356" t="str">
            <v>1.2.1.4/16/A/035</v>
          </cell>
        </row>
        <row r="357">
          <cell r="D357" t="str">
            <v>1.2.1.4/16/A/036</v>
          </cell>
        </row>
        <row r="358">
          <cell r="D358" t="str">
            <v>1.2.1.4/16/A/037</v>
          </cell>
        </row>
        <row r="359">
          <cell r="D359" t="str">
            <v>1.2.1.4/16/A/039</v>
          </cell>
        </row>
        <row r="360">
          <cell r="D360" t="str">
            <v>1.2.1.4/16/A/041</v>
          </cell>
        </row>
        <row r="361">
          <cell r="D361" t="str">
            <v>1.2.1.4/16/A/007</v>
          </cell>
        </row>
        <row r="362">
          <cell r="D362" t="str">
            <v>1.2.1.4/16/A/008</v>
          </cell>
        </row>
        <row r="363">
          <cell r="D363" t="str">
            <v>1.2.1.4/16/A/011</v>
          </cell>
        </row>
        <row r="364">
          <cell r="D364" t="str">
            <v>1.2.1.4/16/A/012</v>
          </cell>
        </row>
        <row r="365">
          <cell r="D365" t="str">
            <v>1.2.1.4/16/A/014</v>
          </cell>
        </row>
        <row r="366">
          <cell r="D366" t="str">
            <v>1.2.1.4/16/A/015</v>
          </cell>
        </row>
        <row r="367">
          <cell r="D367" t="str">
            <v>1.2.1.4/16/A/016</v>
          </cell>
        </row>
        <row r="368">
          <cell r="D368" t="str">
            <v>1.2.1.4/16/A/018</v>
          </cell>
        </row>
        <row r="369">
          <cell r="D369" t="str">
            <v>1.2.1.4/16/A/021</v>
          </cell>
        </row>
        <row r="370">
          <cell r="D370" t="str">
            <v>1.2.1.4/16/A/024</v>
          </cell>
        </row>
        <row r="371">
          <cell r="D371" t="str">
            <v>1.2.1.4/16/A/028</v>
          </cell>
        </row>
        <row r="372">
          <cell r="D372" t="str">
            <v>1.2.1.4/16/A/031</v>
          </cell>
        </row>
        <row r="373">
          <cell r="D373" t="str">
            <v>1.2.1.4/16/A/032</v>
          </cell>
        </row>
        <row r="374">
          <cell r="D374" t="str">
            <v>1.2.1.4/16/A/033</v>
          </cell>
        </row>
        <row r="375">
          <cell r="D375" t="str">
            <v>1.2.1.4/16/A/034</v>
          </cell>
        </row>
        <row r="376">
          <cell r="D376" t="str">
            <v>1.2.1.4/16/A/038</v>
          </cell>
        </row>
        <row r="377">
          <cell r="D377" t="str">
            <v>1.2.1.4/16/A/040</v>
          </cell>
        </row>
        <row r="378">
          <cell r="D378" t="str">
            <v>1.2.1.1/16/A/002</v>
          </cell>
        </row>
        <row r="379">
          <cell r="D379" t="str">
            <v>1.2.1.1/16/A/003</v>
          </cell>
        </row>
        <row r="380">
          <cell r="D380" t="str">
            <v>1.2.1.1/16/A/004</v>
          </cell>
        </row>
        <row r="381">
          <cell r="D381" t="str">
            <v>1.2.1.1/16/A/005</v>
          </cell>
        </row>
        <row r="382">
          <cell r="D382" t="str">
            <v>1.2.1.1/16/A/006</v>
          </cell>
        </row>
        <row r="383">
          <cell r="D383" t="str">
            <v>1.2.1.1/16/A/007</v>
          </cell>
        </row>
        <row r="384">
          <cell r="D384" t="str">
            <v>1.2.1.1/16/A/008</v>
          </cell>
        </row>
        <row r="385">
          <cell r="D385" t="str">
            <v>1.2.1.1/16/A/009</v>
          </cell>
        </row>
        <row r="386">
          <cell r="D386" t="str">
            <v>1.2.1.2/16/I/001</v>
          </cell>
        </row>
        <row r="387">
          <cell r="D387" t="str">
            <v>1.2.2.1/16/A/005</v>
          </cell>
        </row>
        <row r="388">
          <cell r="D388" t="str">
            <v>1.2.2.1/16/A/012</v>
          </cell>
        </row>
        <row r="389">
          <cell r="D389" t="str">
            <v>1.2.2.1/16/A/013</v>
          </cell>
        </row>
        <row r="390">
          <cell r="D390" t="str">
            <v>1.2.2.1/16/A/001</v>
          </cell>
        </row>
        <row r="391">
          <cell r="D391" t="str">
            <v>1.2.2.1/16/A/002</v>
          </cell>
        </row>
        <row r="392">
          <cell r="D392" t="str">
            <v>1.2.2.1/16/A/003</v>
          </cell>
        </row>
        <row r="393">
          <cell r="D393" t="str">
            <v>1.2.2.1/16/A/004</v>
          </cell>
        </row>
        <row r="394">
          <cell r="D394" t="str">
            <v>1.2.2.1/16/A/006</v>
          </cell>
        </row>
        <row r="395">
          <cell r="D395" t="str">
            <v>1.2.2.1/16/A/007</v>
          </cell>
        </row>
        <row r="396">
          <cell r="D396" t="str">
            <v>1.2.2.1/16/A/008</v>
          </cell>
        </row>
        <row r="397">
          <cell r="D397" t="str">
            <v>1.2.2.1/16/A/009</v>
          </cell>
        </row>
        <row r="398">
          <cell r="D398" t="str">
            <v>1.2.2.1/16/A/010</v>
          </cell>
        </row>
        <row r="399">
          <cell r="D399" t="str">
            <v>1.2.2.1/16/A/011</v>
          </cell>
        </row>
        <row r="400">
          <cell r="D400" t="str">
            <v>1.2.2.2/16/I/001</v>
          </cell>
        </row>
        <row r="401">
          <cell r="D401" t="str">
            <v>1.2.2.3/16/I/001</v>
          </cell>
        </row>
        <row r="402">
          <cell r="D402" t="str">
            <v>1.2.2.3/16/I/002</v>
          </cell>
        </row>
        <row r="403">
          <cell r="D403" t="str">
            <v>1.2.2.3/16/I/003</v>
          </cell>
        </row>
        <row r="404">
          <cell r="D404" t="str">
            <v>10.1.1.0/15/TP/001</v>
          </cell>
        </row>
        <row r="405">
          <cell r="D405" t="str">
            <v>10.1.2.0/15/TP/001</v>
          </cell>
        </row>
        <row r="406">
          <cell r="D406" t="str">
            <v>10.1.2.0/15/TP/002</v>
          </cell>
        </row>
        <row r="407">
          <cell r="D407" t="str">
            <v>10.1.2.0/15/TP/003</v>
          </cell>
        </row>
        <row r="408">
          <cell r="D408" t="str">
            <v>10.1.2.0/15/TP/004</v>
          </cell>
        </row>
        <row r="409">
          <cell r="D409" t="str">
            <v>10.1.2.0/15/TP/005</v>
          </cell>
        </row>
        <row r="410">
          <cell r="D410" t="str">
            <v>10.1.2.0/15/TP/006</v>
          </cell>
        </row>
        <row r="411">
          <cell r="D411" t="str">
            <v>10.1.2.0/15/TP/007</v>
          </cell>
        </row>
        <row r="412">
          <cell r="D412" t="str">
            <v>10.1.2.0/15/TP/008</v>
          </cell>
        </row>
        <row r="413">
          <cell r="D413" t="str">
            <v>10.1.2.0/15/TP/009</v>
          </cell>
        </row>
        <row r="414">
          <cell r="D414" t="str">
            <v>10.1.2.0/15/TP/010</v>
          </cell>
        </row>
        <row r="415">
          <cell r="D415" t="str">
            <v>10.1.2.0/15/TP/011</v>
          </cell>
        </row>
        <row r="416">
          <cell r="D416" t="str">
            <v>11.1.1.0/15/TP/019</v>
          </cell>
        </row>
        <row r="417">
          <cell r="D417" t="str">
            <v>11.1.1.0/15/TP/001</v>
          </cell>
        </row>
        <row r="418">
          <cell r="D418" t="str">
            <v>11.1.1.0/15/TP/002</v>
          </cell>
        </row>
        <row r="419">
          <cell r="D419" t="str">
            <v>11.1.1.0/15/TP/003</v>
          </cell>
        </row>
        <row r="420">
          <cell r="D420" t="str">
            <v>11.1.1.0/15/TP/004</v>
          </cell>
        </row>
        <row r="421">
          <cell r="D421" t="str">
            <v>11.1.1.0/15/TP/005</v>
          </cell>
        </row>
        <row r="422">
          <cell r="D422" t="str">
            <v>11.1.1.0/15/TP/006</v>
          </cell>
        </row>
        <row r="423">
          <cell r="D423" t="str">
            <v>11.1.1.0/15/TP/007</v>
          </cell>
        </row>
        <row r="424">
          <cell r="D424" t="str">
            <v>11.1.1.0/15/TP/008</v>
          </cell>
        </row>
        <row r="425">
          <cell r="D425" t="str">
            <v>11.1.1.0/15/TP/009</v>
          </cell>
        </row>
        <row r="426">
          <cell r="D426" t="str">
            <v>11.1.1.0/15/TP/010</v>
          </cell>
        </row>
        <row r="427">
          <cell r="D427" t="str">
            <v>11.1.1.0/15/TP/011</v>
          </cell>
        </row>
        <row r="428">
          <cell r="D428" t="str">
            <v>11.1.1.0/15/TP/012</v>
          </cell>
        </row>
        <row r="429">
          <cell r="D429" t="str">
            <v>11.1.1.0/15/TP/013</v>
          </cell>
        </row>
        <row r="430">
          <cell r="D430" t="str">
            <v>11.1.1.0/15/TP/014</v>
          </cell>
        </row>
        <row r="431">
          <cell r="D431" t="str">
            <v>11.1.1.0/15/TP/015</v>
          </cell>
        </row>
        <row r="432">
          <cell r="D432" t="str">
            <v>11.1.1.0/15/TP/016</v>
          </cell>
        </row>
        <row r="433">
          <cell r="D433" t="str">
            <v>11.1.1.0/15/TP/017</v>
          </cell>
        </row>
        <row r="434">
          <cell r="D434" t="str">
            <v>11.1.1.0/15/TP/018</v>
          </cell>
        </row>
        <row r="435">
          <cell r="D435" t="str">
            <v>11.1.1.0/15/TP/020</v>
          </cell>
        </row>
        <row r="436">
          <cell r="D436" t="str">
            <v>11.1.1.0/15/TP/021</v>
          </cell>
        </row>
        <row r="437">
          <cell r="D437" t="str">
            <v>11.1.1.0/15/TP/022</v>
          </cell>
        </row>
        <row r="438">
          <cell r="D438" t="str">
            <v>12.1.1.0/15/TP/001</v>
          </cell>
        </row>
        <row r="439">
          <cell r="D439" t="str">
            <v>12.1.1.0/15/TP/002</v>
          </cell>
        </row>
        <row r="440">
          <cell r="D440" t="str">
            <v>12.1.1.0/15/TP/003</v>
          </cell>
        </row>
        <row r="441">
          <cell r="D441" t="str">
            <v>12.1.1.0/15/TP/004</v>
          </cell>
        </row>
        <row r="442">
          <cell r="D442" t="str">
            <v>12.1.1.0/15/TP/005</v>
          </cell>
        </row>
        <row r="443">
          <cell r="D443" t="str">
            <v>2.1.1.0/16/I/001</v>
          </cell>
        </row>
        <row r="444">
          <cell r="D444" t="str">
            <v>2.2.1.1/17/I/026</v>
          </cell>
        </row>
        <row r="445">
          <cell r="D445" t="str">
            <v>2.2.1.1/17/I/035</v>
          </cell>
        </row>
        <row r="446">
          <cell r="D446" t="str">
            <v>2.2.1.1/16/I/001</v>
          </cell>
        </row>
        <row r="447">
          <cell r="D447" t="str">
            <v>2.2.1.1/16/I/002</v>
          </cell>
        </row>
        <row r="448">
          <cell r="D448" t="str">
            <v>2.2.1.1/16/I/003</v>
          </cell>
        </row>
        <row r="449">
          <cell r="D449" t="str">
            <v>2.2.1.1/16/I/004</v>
          </cell>
        </row>
        <row r="450">
          <cell r="D450" t="str">
            <v>2.2.1.1/17/I/001</v>
          </cell>
        </row>
        <row r="451">
          <cell r="D451" t="str">
            <v>2.2.1.1/17/I/002</v>
          </cell>
        </row>
        <row r="452">
          <cell r="D452" t="str">
            <v>2.2.1.1/17/I/003</v>
          </cell>
        </row>
        <row r="453">
          <cell r="D453" t="str">
            <v>2.2.1.1/17/I/004</v>
          </cell>
        </row>
        <row r="454">
          <cell r="D454" t="str">
            <v>2.2.1.1/17/I/008</v>
          </cell>
        </row>
        <row r="455">
          <cell r="D455" t="str">
            <v>2.2.1.1/17/I/009</v>
          </cell>
        </row>
        <row r="456">
          <cell r="D456" t="str">
            <v>2.2.1.1/17/I/015</v>
          </cell>
        </row>
        <row r="457">
          <cell r="D457" t="str">
            <v>2.2.1.1/17/I/021</v>
          </cell>
        </row>
        <row r="458">
          <cell r="D458" t="str">
            <v>2.2.1.1/17/I/006</v>
          </cell>
        </row>
        <row r="459">
          <cell r="D459" t="str">
            <v>2.2.1.1/17/I/010</v>
          </cell>
        </row>
        <row r="460">
          <cell r="D460" t="str">
            <v>2.2.1.1/17/I/011</v>
          </cell>
        </row>
        <row r="461">
          <cell r="D461" t="str">
            <v>2.2.1.1/17/I/012</v>
          </cell>
        </row>
        <row r="462">
          <cell r="D462" t="str">
            <v>2.2.1.1/17/I/013</v>
          </cell>
        </row>
        <row r="463">
          <cell r="D463" t="str">
            <v>2.2.1.1/17/I/017</v>
          </cell>
        </row>
        <row r="464">
          <cell r="D464" t="str">
            <v>2.2.1.1/17/I/019</v>
          </cell>
        </row>
        <row r="465">
          <cell r="D465" t="str">
            <v>2.2.1.1/17/I/022</v>
          </cell>
        </row>
        <row r="466">
          <cell r="D466" t="str">
            <v>2.2.1.1/17/I/023</v>
          </cell>
        </row>
        <row r="467">
          <cell r="D467" t="str">
            <v>2.2.1.1/17/I/024</v>
          </cell>
        </row>
        <row r="468">
          <cell r="D468" t="str">
            <v>2.2.1.1/17/I/025</v>
          </cell>
        </row>
        <row r="469">
          <cell r="D469" t="str">
            <v>2.2.1.1/17/I/027</v>
          </cell>
        </row>
        <row r="470">
          <cell r="D470" t="str">
            <v>2.2.1.1/17/I/030</v>
          </cell>
        </row>
        <row r="471">
          <cell r="D471" t="str">
            <v>2.2.1.1/17/I/031</v>
          </cell>
        </row>
        <row r="472">
          <cell r="D472" t="str">
            <v>2.2.1.1/17/I/032</v>
          </cell>
        </row>
        <row r="473">
          <cell r="D473" t="str">
            <v>2.2.1.1/17/I/033</v>
          </cell>
        </row>
        <row r="474">
          <cell r="D474" t="str">
            <v>2.2.1.1/17/I/034</v>
          </cell>
        </row>
        <row r="475">
          <cell r="D475" t="str">
            <v>2.2.1.1/17/I/005</v>
          </cell>
        </row>
        <row r="476">
          <cell r="D476" t="str">
            <v>2.2.1.1/17/I/007</v>
          </cell>
        </row>
        <row r="477">
          <cell r="D477" t="str">
            <v>2.2.1.1/17/I/014</v>
          </cell>
        </row>
        <row r="478">
          <cell r="D478" t="str">
            <v>2.2.1.1/17/I/016</v>
          </cell>
        </row>
        <row r="479">
          <cell r="D479" t="str">
            <v>2.2.1.1/17/I/018</v>
          </cell>
        </row>
        <row r="480">
          <cell r="D480" t="str">
            <v>2.2.1.1/17/I/020</v>
          </cell>
        </row>
        <row r="481">
          <cell r="D481" t="str">
            <v>2.2.1.1/17/I/028</v>
          </cell>
        </row>
        <row r="482">
          <cell r="D482" t="str">
            <v>2.2.1.1/17/I/029</v>
          </cell>
        </row>
        <row r="483">
          <cell r="D483" t="str">
            <v>2.2.1.2/17/I/001</v>
          </cell>
        </row>
        <row r="484">
          <cell r="D484" t="str">
            <v>3.1.1.5/16/A/001</v>
          </cell>
        </row>
        <row r="485">
          <cell r="D485" t="str">
            <v>3.1.1.5/16/A/006</v>
          </cell>
        </row>
        <row r="486">
          <cell r="D486" t="str">
            <v>3.1.1.5/16/A/007</v>
          </cell>
        </row>
        <row r="487">
          <cell r="D487" t="str">
            <v>3.1.1.5/16/A/011</v>
          </cell>
        </row>
        <row r="488">
          <cell r="D488" t="str">
            <v>3.1.1.5/16/A/014</v>
          </cell>
        </row>
        <row r="489">
          <cell r="D489" t="str">
            <v>3.1.1.5/16/A/018</v>
          </cell>
        </row>
        <row r="490">
          <cell r="D490" t="str">
            <v>3.1.1.5/16/A/019</v>
          </cell>
        </row>
        <row r="491">
          <cell r="D491" t="str">
            <v>3.1.1.5/16/A/020</v>
          </cell>
        </row>
        <row r="492">
          <cell r="D492" t="str">
            <v>3.1.1.5/16/A/021</v>
          </cell>
        </row>
        <row r="493">
          <cell r="D493" t="str">
            <v>3.1.1.5/16/A/027</v>
          </cell>
        </row>
        <row r="494">
          <cell r="D494" t="str">
            <v>3.1.1.5/16/A/028</v>
          </cell>
        </row>
        <row r="495">
          <cell r="D495" t="str">
            <v>3.1.1.5/16/A/030</v>
          </cell>
        </row>
        <row r="496">
          <cell r="D496" t="str">
            <v>3.1.1.5/16/A/031</v>
          </cell>
        </row>
        <row r="497">
          <cell r="D497" t="str">
            <v>3.1.1.5/16/A/032</v>
          </cell>
        </row>
        <row r="498">
          <cell r="D498" t="str">
            <v>3.1.1.5/16/A/041</v>
          </cell>
        </row>
        <row r="499">
          <cell r="D499" t="str">
            <v>3.1.1.5/16/A/042</v>
          </cell>
        </row>
        <row r="500">
          <cell r="D500" t="str">
            <v>3.1.1.5/16/A/043</v>
          </cell>
        </row>
        <row r="501">
          <cell r="D501" t="str">
            <v>3.1.1.5/16/A/045</v>
          </cell>
        </row>
        <row r="502">
          <cell r="D502" t="str">
            <v>3.1.1.5/16/A/046</v>
          </cell>
        </row>
        <row r="503">
          <cell r="D503" t="str">
            <v>3.1.1.5/16/A/047</v>
          </cell>
        </row>
        <row r="504">
          <cell r="D504" t="str">
            <v>3.1.1.5/16/A/049</v>
          </cell>
        </row>
        <row r="505">
          <cell r="D505" t="str">
            <v>3.1.1.5/16/A/052</v>
          </cell>
        </row>
        <row r="506">
          <cell r="D506" t="str">
            <v>3.1.1.5/16/A/053</v>
          </cell>
        </row>
        <row r="507">
          <cell r="D507" t="str">
            <v>3.1.1.5/16/A/056</v>
          </cell>
        </row>
        <row r="508">
          <cell r="D508" t="str">
            <v>3.1.1.5/16/A/057</v>
          </cell>
        </row>
        <row r="509">
          <cell r="D509" t="str">
            <v>3.1.1.5/16/A/058</v>
          </cell>
        </row>
        <row r="510">
          <cell r="D510" t="str">
            <v>3.1.1.5/16/A/059</v>
          </cell>
        </row>
        <row r="511">
          <cell r="D511" t="str">
            <v>3.1.1.5/16/A/060</v>
          </cell>
        </row>
        <row r="512">
          <cell r="D512" t="str">
            <v>3.1.1.5/16/A/061</v>
          </cell>
        </row>
        <row r="513">
          <cell r="D513" t="str">
            <v>3.1.1.5/16/A/062</v>
          </cell>
        </row>
        <row r="514">
          <cell r="D514" t="str">
            <v>3.1.1.5/16/A/064</v>
          </cell>
        </row>
        <row r="515">
          <cell r="D515" t="str">
            <v>3.1.1.5/16/A/065</v>
          </cell>
        </row>
        <row r="516">
          <cell r="D516" t="str">
            <v>3.1.1.5/16/A/067</v>
          </cell>
        </row>
        <row r="517">
          <cell r="D517" t="str">
            <v>3.1.1.5/16/A/069</v>
          </cell>
        </row>
        <row r="518">
          <cell r="D518" t="str">
            <v>3.1.1.5/16/A/071</v>
          </cell>
        </row>
        <row r="519">
          <cell r="D519" t="str">
            <v>3.1.1.5/16/A/074</v>
          </cell>
        </row>
        <row r="520">
          <cell r="D520" t="str">
            <v>3.1.1.5/16/A/075</v>
          </cell>
        </row>
        <row r="521">
          <cell r="D521" t="str">
            <v>3.1.1.5/16/A/002</v>
          </cell>
        </row>
        <row r="522">
          <cell r="D522" t="str">
            <v>3.1.1.5/16/A/004</v>
          </cell>
        </row>
        <row r="523">
          <cell r="D523" t="str">
            <v>3.1.1.5/16/A/005</v>
          </cell>
        </row>
        <row r="524">
          <cell r="D524" t="str">
            <v>3.1.1.5/16/A/008</v>
          </cell>
        </row>
        <row r="525">
          <cell r="D525" t="str">
            <v>3.1.1.5/16/A/009</v>
          </cell>
        </row>
        <row r="526">
          <cell r="D526" t="str">
            <v>3.1.1.5/16/A/010</v>
          </cell>
        </row>
        <row r="527">
          <cell r="D527" t="str">
            <v>3.1.1.5/16/A/012</v>
          </cell>
        </row>
        <row r="528">
          <cell r="D528" t="str">
            <v>3.1.1.5/16/A/013</v>
          </cell>
        </row>
        <row r="529">
          <cell r="D529" t="str">
            <v>3.1.1.5/16/A/015</v>
          </cell>
        </row>
        <row r="530">
          <cell r="D530" t="str">
            <v>3.1.1.5/16/A/016</v>
          </cell>
        </row>
        <row r="531">
          <cell r="D531" t="str">
            <v>3.1.1.5/16/A/017</v>
          </cell>
        </row>
        <row r="532">
          <cell r="D532" t="str">
            <v>3.1.1.5/16/A/022</v>
          </cell>
        </row>
        <row r="533">
          <cell r="D533" t="str">
            <v>3.1.1.5/16/A/023</v>
          </cell>
        </row>
        <row r="534">
          <cell r="D534" t="str">
            <v>3.1.1.5/16/A/024</v>
          </cell>
        </row>
        <row r="535">
          <cell r="D535" t="str">
            <v>3.1.1.5/16/A/025</v>
          </cell>
        </row>
        <row r="536">
          <cell r="D536" t="str">
            <v>3.1.1.5/16/A/026</v>
          </cell>
        </row>
        <row r="537">
          <cell r="D537" t="str">
            <v>3.1.1.5/16/A/029</v>
          </cell>
        </row>
        <row r="538">
          <cell r="D538" t="str">
            <v>3.1.1.5/16/A/033</v>
          </cell>
        </row>
        <row r="539">
          <cell r="D539" t="str">
            <v>3.1.1.5/16/A/034</v>
          </cell>
        </row>
        <row r="540">
          <cell r="D540" t="str">
            <v>3.1.1.5/16/A/035</v>
          </cell>
        </row>
        <row r="541">
          <cell r="D541" t="str">
            <v>3.1.1.5/16/A/036</v>
          </cell>
        </row>
        <row r="542">
          <cell r="D542" t="str">
            <v>3.1.1.5/16/A/037</v>
          </cell>
        </row>
        <row r="543">
          <cell r="D543" t="str">
            <v>3.1.1.5/16/A/038</v>
          </cell>
        </row>
        <row r="544">
          <cell r="D544" t="str">
            <v>3.1.1.5/16/A/039</v>
          </cell>
        </row>
        <row r="545">
          <cell r="D545" t="str">
            <v>3.1.1.5/16/A/040</v>
          </cell>
        </row>
        <row r="546">
          <cell r="D546" t="str">
            <v>3.1.1.5/16/A/044</v>
          </cell>
        </row>
        <row r="547">
          <cell r="D547" t="str">
            <v>3.1.1.5/16/A/048</v>
          </cell>
        </row>
        <row r="548">
          <cell r="D548" t="str">
            <v>3.1.1.5/16/A/050</v>
          </cell>
        </row>
        <row r="549">
          <cell r="D549" t="str">
            <v>3.1.1.5/16/A/051</v>
          </cell>
        </row>
        <row r="550">
          <cell r="D550" t="str">
            <v>3.1.1.5/16/A/054</v>
          </cell>
        </row>
        <row r="551">
          <cell r="D551" t="str">
            <v>3.1.1.5/16/A/055</v>
          </cell>
        </row>
        <row r="552">
          <cell r="D552" t="str">
            <v>3.1.1.5/16/A/063</v>
          </cell>
        </row>
        <row r="553">
          <cell r="D553" t="str">
            <v>3.1.1.5/16/A/066</v>
          </cell>
        </row>
        <row r="554">
          <cell r="D554" t="str">
            <v>3.1.1.5/16/A/068</v>
          </cell>
        </row>
        <row r="555">
          <cell r="D555" t="str">
            <v>3.1.1.5/16/A/070</v>
          </cell>
        </row>
        <row r="556">
          <cell r="D556" t="str">
            <v>3.1.1.5/16/A/072</v>
          </cell>
        </row>
        <row r="557">
          <cell r="D557" t="str">
            <v>3.1.1.5/16/A/073</v>
          </cell>
        </row>
        <row r="558">
          <cell r="D558" t="str">
            <v>3.1.1.5/16/A/076</v>
          </cell>
        </row>
        <row r="559">
          <cell r="D559" t="str">
            <v>3.1.1.5/16/A/077</v>
          </cell>
        </row>
        <row r="560">
          <cell r="D560" t="str">
            <v>3.1.1.5/16/A/003</v>
          </cell>
        </row>
        <row r="561">
          <cell r="D561" t="str">
            <v>3.1.1.6/16/I/001</v>
          </cell>
        </row>
        <row r="562">
          <cell r="D562" t="str">
            <v>3.0.0.0/16/FI/001</v>
          </cell>
        </row>
        <row r="563">
          <cell r="D563" t="str">
            <v>3.2.1.1/16/A/005</v>
          </cell>
        </row>
        <row r="564">
          <cell r="D564" t="str">
            <v>3.2.1.1/16/A/008</v>
          </cell>
        </row>
        <row r="565">
          <cell r="D565" t="str">
            <v>3.2.1.1/16/A/015</v>
          </cell>
        </row>
        <row r="566">
          <cell r="D566" t="str">
            <v>3.2.1.1/16/A/001</v>
          </cell>
        </row>
        <row r="567">
          <cell r="D567" t="str">
            <v>3.2.1.1/16/A/002</v>
          </cell>
        </row>
        <row r="568">
          <cell r="D568" t="str">
            <v>3.2.1.1/16/A/003</v>
          </cell>
        </row>
        <row r="569">
          <cell r="D569" t="str">
            <v>3.2.1.1/16/A/004</v>
          </cell>
        </row>
        <row r="570">
          <cell r="D570" t="str">
            <v>3.2.1.1/16/A/006</v>
          </cell>
        </row>
        <row r="571">
          <cell r="D571" t="str">
            <v>3.2.1.1/16/A/007</v>
          </cell>
        </row>
        <row r="572">
          <cell r="D572" t="str">
            <v>3.2.1.1/16/A/009</v>
          </cell>
        </row>
        <row r="573">
          <cell r="D573" t="str">
            <v>3.2.1.1/16/A/010</v>
          </cell>
        </row>
        <row r="574">
          <cell r="D574" t="str">
            <v>3.2.1.1/16/A/011</v>
          </cell>
        </row>
        <row r="575">
          <cell r="D575" t="str">
            <v>3.2.1.1/16/A/012</v>
          </cell>
        </row>
        <row r="576">
          <cell r="D576" t="str">
            <v>3.2.1.1/16/A/013</v>
          </cell>
        </row>
        <row r="577">
          <cell r="D577" t="str">
            <v>3.2.1.1/16/A/014</v>
          </cell>
        </row>
        <row r="578">
          <cell r="D578" t="str">
            <v>3.2.1.1/16/A/016</v>
          </cell>
        </row>
        <row r="579">
          <cell r="D579" t="str">
            <v>3.2.1.1/16/A/017</v>
          </cell>
        </row>
        <row r="580">
          <cell r="D580" t="str">
            <v>3.2.1.2/16/I/001</v>
          </cell>
        </row>
        <row r="581">
          <cell r="D581" t="str">
            <v>3.2.1.2/16/I/002</v>
          </cell>
        </row>
        <row r="582">
          <cell r="D582" t="str">
            <v>3.3.1.0/17/I/014</v>
          </cell>
        </row>
        <row r="583">
          <cell r="D583" t="str">
            <v>3.3.1.0/17/I/044</v>
          </cell>
        </row>
        <row r="584">
          <cell r="D584" t="str">
            <v>3.3.1.0/17/I/045</v>
          </cell>
        </row>
        <row r="585">
          <cell r="D585" t="str">
            <v>3.3.1.0/16/I/005</v>
          </cell>
        </row>
        <row r="586">
          <cell r="D586" t="str">
            <v>3.3.1.0/16/I/031</v>
          </cell>
        </row>
        <row r="587">
          <cell r="D587" t="str">
            <v>3.3.1.0/17/I/005</v>
          </cell>
        </row>
        <row r="588">
          <cell r="D588" t="str">
            <v>3.3.1.0/17/I/006</v>
          </cell>
        </row>
        <row r="589">
          <cell r="D589" t="str">
            <v>3.3.1.0/16/I/017</v>
          </cell>
        </row>
        <row r="590">
          <cell r="D590" t="str">
            <v>3.3.1.0/17/I/016</v>
          </cell>
        </row>
        <row r="591">
          <cell r="D591" t="str">
            <v>3.3.1.0/17/I/019</v>
          </cell>
        </row>
        <row r="592">
          <cell r="D592" t="str">
            <v>3.3.1.0/17/I/027</v>
          </cell>
        </row>
        <row r="593">
          <cell r="D593" t="str">
            <v>3.3.1.0/17/I/009</v>
          </cell>
        </row>
        <row r="594">
          <cell r="D594" t="str">
            <v>3.3.1.0/16/I/001</v>
          </cell>
        </row>
        <row r="595">
          <cell r="D595" t="str">
            <v>3.3.1.0/16/I/003</v>
          </cell>
        </row>
        <row r="596">
          <cell r="D596" t="str">
            <v>3.3.1.0/16/I/004</v>
          </cell>
        </row>
        <row r="597">
          <cell r="D597" t="str">
            <v>3.3.1.0/16/I/007</v>
          </cell>
        </row>
        <row r="598">
          <cell r="D598" t="str">
            <v>3.3.1.0/16/I/010</v>
          </cell>
        </row>
        <row r="599">
          <cell r="D599" t="str">
            <v>3.3.1.0/16/I/012</v>
          </cell>
        </row>
        <row r="600">
          <cell r="D600" t="str">
            <v>3.3.1.0/16/I/030</v>
          </cell>
        </row>
        <row r="601">
          <cell r="D601" t="str">
            <v>3.3.1.0/17/I/004</v>
          </cell>
        </row>
        <row r="602">
          <cell r="D602" t="str">
            <v>3.3.1.0/17/I/007</v>
          </cell>
        </row>
        <row r="603">
          <cell r="D603" t="str">
            <v>3.3.1.0/16/I/002</v>
          </cell>
        </row>
        <row r="604">
          <cell r="D604" t="str">
            <v>3.3.1.0/16/I/008</v>
          </cell>
        </row>
        <row r="605">
          <cell r="D605" t="str">
            <v>3.3.1.0/17/I/028</v>
          </cell>
        </row>
        <row r="606">
          <cell r="D606" t="str">
            <v>3.3.1.0/17/I/032</v>
          </cell>
        </row>
        <row r="607">
          <cell r="D607" t="str">
            <v>3.3.1.0/17/I/034</v>
          </cell>
        </row>
        <row r="608">
          <cell r="D608" t="str">
            <v>3.3.1.0/17/I/038</v>
          </cell>
        </row>
        <row r="609">
          <cell r="D609" t="str">
            <v>3.3.1.0/17/I/039</v>
          </cell>
        </row>
        <row r="610">
          <cell r="D610" t="str">
            <v>3.3.1.0/17/I/043</v>
          </cell>
        </row>
        <row r="611">
          <cell r="D611" t="str">
            <v>3.3.1.0/16/I/006</v>
          </cell>
        </row>
        <row r="612">
          <cell r="D612" t="str">
            <v>3.3.1.0/16/I/023</v>
          </cell>
        </row>
        <row r="613">
          <cell r="D613" t="str">
            <v>3.3.1.0/17/I/037</v>
          </cell>
        </row>
        <row r="614">
          <cell r="D614" t="str">
            <v>3.3.1.0/16/I/024</v>
          </cell>
        </row>
        <row r="615">
          <cell r="D615" t="str">
            <v>3.3.1.0/16/I/009</v>
          </cell>
        </row>
        <row r="616">
          <cell r="D616" t="str">
            <v>3.3.1.0/16/I/011</v>
          </cell>
        </row>
        <row r="617">
          <cell r="D617" t="str">
            <v>3.3.1.0/16/I/013</v>
          </cell>
        </row>
        <row r="618">
          <cell r="D618" t="str">
            <v>3.3.1.0/16/I/014</v>
          </cell>
        </row>
        <row r="619">
          <cell r="D619" t="str">
            <v>3.3.1.0/16/I/015</v>
          </cell>
        </row>
        <row r="620">
          <cell r="D620" t="str">
            <v>3.3.1.0/16/I/016</v>
          </cell>
        </row>
        <row r="621">
          <cell r="D621" t="str">
            <v>3.3.1.0/16/I/018</v>
          </cell>
        </row>
        <row r="622">
          <cell r="D622" t="str">
            <v>3.3.1.0/16/I/019</v>
          </cell>
        </row>
        <row r="623">
          <cell r="D623" t="str">
            <v>3.3.1.0/16/I/020</v>
          </cell>
        </row>
        <row r="624">
          <cell r="D624" t="str">
            <v>3.3.1.0/16/I/021</v>
          </cell>
        </row>
        <row r="625">
          <cell r="D625" t="str">
            <v>3.3.1.0/16/I/022</v>
          </cell>
        </row>
        <row r="626">
          <cell r="D626" t="str">
            <v>3.3.1.0/16/I/025</v>
          </cell>
        </row>
        <row r="627">
          <cell r="D627" t="str">
            <v>3.3.1.0/16/I/026</v>
          </cell>
        </row>
        <row r="628">
          <cell r="D628" t="str">
            <v>3.3.1.0/16/I/027</v>
          </cell>
        </row>
        <row r="629">
          <cell r="D629" t="str">
            <v>3.3.1.0/16/I/028</v>
          </cell>
        </row>
        <row r="630">
          <cell r="D630" t="str">
            <v>3.3.1.0/16/I/029</v>
          </cell>
        </row>
        <row r="631">
          <cell r="D631" t="str">
            <v>3.3.1.0/16/I/032</v>
          </cell>
        </row>
        <row r="632">
          <cell r="D632" t="str">
            <v>3.3.1.0/16/I/033</v>
          </cell>
        </row>
        <row r="633">
          <cell r="D633" t="str">
            <v>3.3.1.0/16/I/034</v>
          </cell>
        </row>
        <row r="634">
          <cell r="D634" t="str">
            <v>3.3.1.0/17/I/001</v>
          </cell>
        </row>
        <row r="635">
          <cell r="D635" t="str">
            <v>3.3.1.0/17/I/002</v>
          </cell>
        </row>
        <row r="636">
          <cell r="D636" t="str">
            <v>3.3.1.0/17/I/011</v>
          </cell>
        </row>
        <row r="637">
          <cell r="D637" t="str">
            <v>3.3.1.0/17/I/003</v>
          </cell>
        </row>
        <row r="638">
          <cell r="D638" t="str">
            <v>3.3.1.0/17/I/008</v>
          </cell>
        </row>
        <row r="639">
          <cell r="D639" t="str">
            <v>3.3.1.0/17/I/017</v>
          </cell>
        </row>
        <row r="640">
          <cell r="D640" t="str">
            <v>3.3.1.0/17/I/018</v>
          </cell>
        </row>
        <row r="641">
          <cell r="D641" t="str">
            <v>3.3.1.0/17/I/020</v>
          </cell>
        </row>
        <row r="642">
          <cell r="D642" t="str">
            <v>3.3.1.0/17/I/021</v>
          </cell>
        </row>
        <row r="643">
          <cell r="D643" t="str">
            <v>3.3.1.0/17/I/022</v>
          </cell>
        </row>
        <row r="644">
          <cell r="D644" t="str">
            <v>3.3.1.0/17/I/023</v>
          </cell>
        </row>
        <row r="645">
          <cell r="D645" t="str">
            <v>3.3.1.0/17/I/024</v>
          </cell>
        </row>
        <row r="646">
          <cell r="D646" t="str">
            <v>3.3.1.0/17/I/025</v>
          </cell>
        </row>
        <row r="647">
          <cell r="D647" t="str">
            <v>3.3.1.0/17/I/026</v>
          </cell>
        </row>
        <row r="648">
          <cell r="D648" t="str">
            <v>3.3.1.0/17/I/029</v>
          </cell>
        </row>
        <row r="649">
          <cell r="D649" t="str">
            <v>3.3.1.0/17/I/030</v>
          </cell>
        </row>
        <row r="650">
          <cell r="D650" t="str">
            <v>3.3.1.0/17/I/031</v>
          </cell>
        </row>
        <row r="651">
          <cell r="D651" t="str">
            <v>3.3.1.0/17/I/033</v>
          </cell>
        </row>
        <row r="652">
          <cell r="D652" t="str">
            <v>3.3.1.0/17/I/036</v>
          </cell>
        </row>
        <row r="653">
          <cell r="D653" t="str">
            <v>3.3.1.0/17/I/040</v>
          </cell>
        </row>
        <row r="654">
          <cell r="D654" t="str">
            <v>3.3.1.0/17/I/041</v>
          </cell>
        </row>
        <row r="655">
          <cell r="D655" t="str">
            <v>3.3.1.0/17/I/042</v>
          </cell>
        </row>
        <row r="656">
          <cell r="D656" t="str">
            <v>3.3.1.0/17/I/010</v>
          </cell>
        </row>
        <row r="657">
          <cell r="D657" t="str">
            <v>3.3.1.0/17/I/012</v>
          </cell>
        </row>
        <row r="658">
          <cell r="D658" t="str">
            <v>3.3.1.0/17/I/013</v>
          </cell>
        </row>
        <row r="659">
          <cell r="D659" t="str">
            <v>3.3.1.0/17/I/015</v>
          </cell>
        </row>
        <row r="660">
          <cell r="D660" t="str">
            <v>3.3.1.0/17/I/035</v>
          </cell>
        </row>
        <row r="661">
          <cell r="D661" t="str">
            <v>3.4.1.0/16/I/001</v>
          </cell>
        </row>
        <row r="662">
          <cell r="D662" t="str">
            <v>3.4.2.0/15/I/001</v>
          </cell>
        </row>
        <row r="663">
          <cell r="D663" t="str">
            <v>3.4.2.0/15/I/002</v>
          </cell>
        </row>
        <row r="664">
          <cell r="D664" t="str">
            <v>3.4.2.0/15/I/003</v>
          </cell>
        </row>
        <row r="665">
          <cell r="D665" t="str">
            <v>3.4.2.0/16/I/001</v>
          </cell>
        </row>
        <row r="666">
          <cell r="D666" t="str">
            <v>3.4.2.2/16/I/001</v>
          </cell>
        </row>
        <row r="667">
          <cell r="D667" t="str">
            <v>3.4.2.2/16/I/002</v>
          </cell>
        </row>
        <row r="668">
          <cell r="D668" t="str">
            <v>4.1.1.0/17/A/012</v>
          </cell>
        </row>
        <row r="669">
          <cell r="D669" t="str">
            <v>4.1.1.0/17/A/015</v>
          </cell>
        </row>
        <row r="670">
          <cell r="D670" t="str">
            <v>4.1.1.0/17/A/022</v>
          </cell>
        </row>
        <row r="671">
          <cell r="D671" t="str">
            <v>4.1.1.0/17/A/027</v>
          </cell>
        </row>
        <row r="672">
          <cell r="D672" t="str">
            <v>4.1.1.0/17/A/028</v>
          </cell>
        </row>
        <row r="673">
          <cell r="D673" t="str">
            <v>4.1.1.0/17/A/032</v>
          </cell>
        </row>
        <row r="674">
          <cell r="D674" t="str">
            <v>4.1.1.0/17/A/035</v>
          </cell>
        </row>
        <row r="675">
          <cell r="D675" t="str">
            <v>4.1.1.0/17/A/037</v>
          </cell>
        </row>
        <row r="676">
          <cell r="D676" t="str">
            <v>4.1.1.0/17/A/003</v>
          </cell>
        </row>
        <row r="677">
          <cell r="D677" t="str">
            <v>4.1.1.0/17/A/004</v>
          </cell>
        </row>
        <row r="678">
          <cell r="D678" t="str">
            <v>4.1.1.0/17/A/005</v>
          </cell>
        </row>
        <row r="679">
          <cell r="D679" t="str">
            <v>4.1.1.0/17/A/008</v>
          </cell>
        </row>
        <row r="680">
          <cell r="D680" t="str">
            <v>4.1.1.0/17/A/013</v>
          </cell>
        </row>
        <row r="681">
          <cell r="D681" t="str">
            <v>4.1.1.0/17/A/017</v>
          </cell>
        </row>
        <row r="682">
          <cell r="D682" t="str">
            <v>4.1.1.0/17/A/018</v>
          </cell>
        </row>
        <row r="683">
          <cell r="D683" t="str">
            <v>4.1.1.0/17/A/024</v>
          </cell>
        </row>
        <row r="684">
          <cell r="D684" t="str">
            <v>4.1.1.0/17/A/029</v>
          </cell>
        </row>
        <row r="685">
          <cell r="D685" t="str">
            <v>4.1.1.0/17/A/001</v>
          </cell>
        </row>
        <row r="686">
          <cell r="D686" t="str">
            <v>4.1.1.0/17/A/002</v>
          </cell>
        </row>
        <row r="687">
          <cell r="D687" t="str">
            <v>4.1.1.0/17/A/007</v>
          </cell>
        </row>
        <row r="688">
          <cell r="D688" t="str">
            <v>4.1.1.0/17/A/023</v>
          </cell>
        </row>
        <row r="689">
          <cell r="D689" t="str">
            <v>4.1.1.0/17/A/011</v>
          </cell>
        </row>
        <row r="690">
          <cell r="D690" t="str">
            <v>4.1.1.0/17/A/025</v>
          </cell>
        </row>
        <row r="691">
          <cell r="D691" t="str">
            <v>4.1.1.0/17/A/026</v>
          </cell>
        </row>
        <row r="692">
          <cell r="D692" t="str">
            <v>4.1.1.0/17/A/030</v>
          </cell>
        </row>
        <row r="693">
          <cell r="D693" t="str">
            <v>4.1.1.0/17/A/031</v>
          </cell>
        </row>
        <row r="694">
          <cell r="D694" t="str">
            <v>4.1.1.0/17/A/033</v>
          </cell>
        </row>
        <row r="695">
          <cell r="D695" t="str">
            <v>4.1.1.0/17/A/034</v>
          </cell>
        </row>
        <row r="696">
          <cell r="D696" t="str">
            <v>4.1.1.0/17/A/036</v>
          </cell>
        </row>
        <row r="697">
          <cell r="D697" t="str">
            <v>4.1.1.0/17/A/006</v>
          </cell>
        </row>
        <row r="698">
          <cell r="D698" t="str">
            <v>4.1.1.0/17/A/009</v>
          </cell>
        </row>
        <row r="699">
          <cell r="D699" t="str">
            <v>4.1.1.0/17/A/010</v>
          </cell>
        </row>
        <row r="700">
          <cell r="D700" t="str">
            <v>4.1.1.0/17/A/014</v>
          </cell>
        </row>
        <row r="701">
          <cell r="D701" t="str">
            <v>4.1.1.0/17/A/016</v>
          </cell>
        </row>
        <row r="702">
          <cell r="D702" t="str">
            <v>4.1.1.0/17/A/019</v>
          </cell>
        </row>
        <row r="703">
          <cell r="D703" t="str">
            <v>4.1.1.0/17/A/020</v>
          </cell>
        </row>
        <row r="704">
          <cell r="D704" t="str">
            <v>4.1.1.0/17/A/021</v>
          </cell>
        </row>
        <row r="705">
          <cell r="D705" t="str">
            <v>4.2.1.2/16/I/005</v>
          </cell>
        </row>
        <row r="706">
          <cell r="D706" t="str">
            <v>4.2.1.2/16/I/006</v>
          </cell>
        </row>
        <row r="707">
          <cell r="D707" t="str">
            <v>4.2.1.2/17/I/027</v>
          </cell>
        </row>
        <row r="708">
          <cell r="D708" t="str">
            <v>4.2.1.2/17/I/028</v>
          </cell>
        </row>
        <row r="709">
          <cell r="D709" t="str">
            <v>4.2.1.2/17/I/029</v>
          </cell>
        </row>
        <row r="710">
          <cell r="D710" t="str">
            <v>4.2.1.2/17/I/030</v>
          </cell>
        </row>
        <row r="711">
          <cell r="D711" t="str">
            <v>4.2.1.2/17/I/031</v>
          </cell>
        </row>
        <row r="712">
          <cell r="D712" t="str">
            <v>4.2.1.2/16/I/007</v>
          </cell>
        </row>
        <row r="713">
          <cell r="D713" t="str">
            <v>4.2.1.2/17/I/006</v>
          </cell>
        </row>
        <row r="714">
          <cell r="D714" t="str">
            <v>4.2.1.2/17/I/011</v>
          </cell>
        </row>
        <row r="715">
          <cell r="D715" t="str">
            <v>4.2.1.2/17/I/013</v>
          </cell>
        </row>
        <row r="716">
          <cell r="D716" t="str">
            <v>4.2.1.2/16/I/001</v>
          </cell>
        </row>
        <row r="717">
          <cell r="D717" t="str">
            <v>4.2.1.2/16/I/003</v>
          </cell>
        </row>
        <row r="718">
          <cell r="D718" t="str">
            <v>4.2.1.2/17/I/001</v>
          </cell>
        </row>
        <row r="719">
          <cell r="D719" t="str">
            <v>4.2.1.2/17/I/004</v>
          </cell>
        </row>
        <row r="720">
          <cell r="D720" t="str">
            <v>4.2.1.2/17/I/014</v>
          </cell>
        </row>
        <row r="721">
          <cell r="D721" t="str">
            <v>4.2.1.2/16/I/002</v>
          </cell>
        </row>
        <row r="722">
          <cell r="D722" t="str">
            <v>4.2.1.2/17/I/018</v>
          </cell>
        </row>
        <row r="723">
          <cell r="D723" t="str">
            <v>4.2.1.2/17/I/022</v>
          </cell>
        </row>
        <row r="724">
          <cell r="D724" t="str">
            <v>4.2.1.2/17/I/023</v>
          </cell>
        </row>
        <row r="725">
          <cell r="D725" t="str">
            <v>4.2.1.2/17/I/024</v>
          </cell>
        </row>
        <row r="726">
          <cell r="D726" t="str">
            <v>4.2.1.2/17/I/025</v>
          </cell>
        </row>
        <row r="727">
          <cell r="D727" t="str">
            <v>4.2.1.2/17/I/026</v>
          </cell>
        </row>
        <row r="728">
          <cell r="D728" t="str">
            <v>4.2.1.2/17/I/012</v>
          </cell>
        </row>
        <row r="729">
          <cell r="D729" t="str">
            <v>4.2.1.2/17/I/002</v>
          </cell>
        </row>
        <row r="730">
          <cell r="D730" t="str">
            <v>4.2.1.2/17/I/003</v>
          </cell>
        </row>
        <row r="731">
          <cell r="D731" t="str">
            <v>4.2.1.2/17/I/005</v>
          </cell>
        </row>
        <row r="732">
          <cell r="D732" t="str">
            <v>4.2.1.2/17/I/008</v>
          </cell>
        </row>
        <row r="733">
          <cell r="D733" t="str">
            <v>4.2.1.2/17/I/009</v>
          </cell>
        </row>
        <row r="734">
          <cell r="D734" t="str">
            <v>4.2.1.2/17/I/015</v>
          </cell>
        </row>
        <row r="735">
          <cell r="D735" t="str">
            <v>4.2.1.2/17/I/016</v>
          </cell>
        </row>
        <row r="736">
          <cell r="D736" t="str">
            <v>4.2.1.2/17/I/017</v>
          </cell>
        </row>
        <row r="737">
          <cell r="D737" t="str">
            <v>4.2.1.2/17/I/019</v>
          </cell>
        </row>
        <row r="738">
          <cell r="D738" t="str">
            <v>4.2.1.2/17/I/020</v>
          </cell>
        </row>
        <row r="739">
          <cell r="D739" t="str">
            <v>4.2.1.2/17/I/021</v>
          </cell>
        </row>
        <row r="740">
          <cell r="D740" t="str">
            <v>4.2.1.2/16/I/004</v>
          </cell>
        </row>
        <row r="741">
          <cell r="D741" t="str">
            <v>4.2.1.2/17/I/007</v>
          </cell>
        </row>
        <row r="742">
          <cell r="D742" t="str">
            <v>4.2.1.2/17/I/010</v>
          </cell>
        </row>
        <row r="743">
          <cell r="D743" t="str">
            <v>4.2.1.1/16/I/001</v>
          </cell>
        </row>
        <row r="744">
          <cell r="D744" t="str">
            <v>4.2.1.1/16/FI/001</v>
          </cell>
        </row>
        <row r="745">
          <cell r="D745" t="str">
            <v>4.2.2.0/17/I/057</v>
          </cell>
        </row>
        <row r="746">
          <cell r="D746" t="str">
            <v>4.2.2.0/17/I/058</v>
          </cell>
        </row>
        <row r="747">
          <cell r="D747" t="str">
            <v>4.2.2.0/17/I/059</v>
          </cell>
        </row>
        <row r="748">
          <cell r="D748" t="str">
            <v>4.2.2.0/17/I/060</v>
          </cell>
        </row>
        <row r="749">
          <cell r="D749" t="str">
            <v>4.2.2.0/17/I/061</v>
          </cell>
        </row>
        <row r="750">
          <cell r="D750" t="str">
            <v>4.2.2.0/17/I/062</v>
          </cell>
        </row>
        <row r="751">
          <cell r="D751" t="str">
            <v>4.2.2.0/17/I/063</v>
          </cell>
        </row>
        <row r="752">
          <cell r="D752" t="str">
            <v>4.2.2.0/17/I/105</v>
          </cell>
        </row>
        <row r="753">
          <cell r="D753" t="str">
            <v>4.2.2.0/17/I/107</v>
          </cell>
        </row>
        <row r="754">
          <cell r="D754" t="str">
            <v>4.2.2.0/17/I/108</v>
          </cell>
        </row>
        <row r="755">
          <cell r="D755" t="str">
            <v>4.2.2.0/17/I/007</v>
          </cell>
        </row>
        <row r="756">
          <cell r="D756" t="str">
            <v>4.2.2.0/17/I/065</v>
          </cell>
        </row>
        <row r="757">
          <cell r="D757" t="str">
            <v>4.2.2.0/17/I/013</v>
          </cell>
        </row>
        <row r="758">
          <cell r="D758" t="str">
            <v>4.2.2.0/16/I/001</v>
          </cell>
        </row>
        <row r="759">
          <cell r="D759" t="str">
            <v>4.2.2.0/16/I/003</v>
          </cell>
        </row>
        <row r="760">
          <cell r="D760" t="str">
            <v>4.2.2.0/17/I/001</v>
          </cell>
        </row>
        <row r="761">
          <cell r="D761" t="str">
            <v>4.2.2.0/17/I/002</v>
          </cell>
        </row>
        <row r="762">
          <cell r="D762" t="str">
            <v>4.2.2.0/17/I/003</v>
          </cell>
        </row>
        <row r="763">
          <cell r="D763" t="str">
            <v>4.2.2.0/17/I/010</v>
          </cell>
        </row>
        <row r="764">
          <cell r="D764" t="str">
            <v>4.2.2.0/17/I/017</v>
          </cell>
        </row>
        <row r="765">
          <cell r="D765" t="str">
            <v>4.2.2.0/17/I/018</v>
          </cell>
        </row>
        <row r="766">
          <cell r="D766" t="str">
            <v>4.2.2.0/17/I/019</v>
          </cell>
        </row>
        <row r="767">
          <cell r="D767" t="str">
            <v>4.2.2.0/17/I/020</v>
          </cell>
        </row>
        <row r="768">
          <cell r="D768" t="str">
            <v>4.2.2.0/17/I/021</v>
          </cell>
        </row>
        <row r="769">
          <cell r="D769" t="str">
            <v>4.2.2.0/17/I/022</v>
          </cell>
        </row>
        <row r="770">
          <cell r="D770" t="str">
            <v>4.2.2.0/17/I/023</v>
          </cell>
        </row>
        <row r="771">
          <cell r="D771" t="str">
            <v>4.2.2.0/17/I/024</v>
          </cell>
        </row>
        <row r="772">
          <cell r="D772" t="str">
            <v>4.2.2.0/17/I/025</v>
          </cell>
        </row>
        <row r="773">
          <cell r="D773" t="str">
            <v>4.2.2.0/17/I/026</v>
          </cell>
        </row>
        <row r="774">
          <cell r="D774" t="str">
            <v>4.2.2.0/17/I/027</v>
          </cell>
        </row>
        <row r="775">
          <cell r="D775" t="str">
            <v>4.2.2.0/17/I/028</v>
          </cell>
        </row>
        <row r="776">
          <cell r="D776" t="str">
            <v>4.2.2.0/17/I/029</v>
          </cell>
        </row>
        <row r="777">
          <cell r="D777" t="str">
            <v>4.2.2.0/17/I/030</v>
          </cell>
        </row>
        <row r="778">
          <cell r="D778" t="str">
            <v>4.2.2.0/17/I/031</v>
          </cell>
        </row>
        <row r="779">
          <cell r="D779" t="str">
            <v>4.2.2.0/17/I/032</v>
          </cell>
        </row>
        <row r="780">
          <cell r="D780" t="str">
            <v>4.2.2.0/17/I/033</v>
          </cell>
        </row>
        <row r="781">
          <cell r="D781" t="str">
            <v>4.2.2.0/17/I/034</v>
          </cell>
        </row>
        <row r="782">
          <cell r="D782" t="str">
            <v>4.2.2.0/17/I/035</v>
          </cell>
        </row>
        <row r="783">
          <cell r="D783" t="str">
            <v>4.2.2.0/17/I/037</v>
          </cell>
        </row>
        <row r="784">
          <cell r="D784" t="str">
            <v>4.2.2.0/17/I/038</v>
          </cell>
        </row>
        <row r="785">
          <cell r="D785" t="str">
            <v>4.2.2.0/17/I/039</v>
          </cell>
        </row>
        <row r="786">
          <cell r="D786" t="str">
            <v>4.2.2.0/17/I/040</v>
          </cell>
        </row>
        <row r="787">
          <cell r="D787" t="str">
            <v>4.2.2.0/17/I/042</v>
          </cell>
        </row>
        <row r="788">
          <cell r="D788" t="str">
            <v>4.2.2.0/17/I/043</v>
          </cell>
        </row>
        <row r="789">
          <cell r="D789" t="str">
            <v>4.2.2.0/17/I/044</v>
          </cell>
        </row>
        <row r="790">
          <cell r="D790" t="str">
            <v>4.2.2.0/17/I/045</v>
          </cell>
        </row>
        <row r="791">
          <cell r="D791" t="str">
            <v>4.2.2.0/17/I/046</v>
          </cell>
        </row>
        <row r="792">
          <cell r="D792" t="str">
            <v>4.2.2.0/17/I/047</v>
          </cell>
        </row>
        <row r="793">
          <cell r="D793" t="str">
            <v>4.2.2.0/17/I/048</v>
          </cell>
        </row>
        <row r="794">
          <cell r="D794" t="str">
            <v>4.2.2.0/17/I/049</v>
          </cell>
        </row>
        <row r="795">
          <cell r="D795" t="str">
            <v>4.2.2.0/17/I/054</v>
          </cell>
        </row>
        <row r="796">
          <cell r="D796" t="str">
            <v>4.2.2.0/17/I/056</v>
          </cell>
        </row>
        <row r="797">
          <cell r="D797" t="str">
            <v>4.2.2.0/17/I/055</v>
          </cell>
        </row>
        <row r="798">
          <cell r="D798" t="str">
            <v>4.2.2.0/17/I/064</v>
          </cell>
        </row>
        <row r="799">
          <cell r="D799" t="str">
            <v>4.2.2.0/17/I/066</v>
          </cell>
        </row>
        <row r="800">
          <cell r="D800" t="str">
            <v>4.2.2.0/17/I/067</v>
          </cell>
        </row>
        <row r="801">
          <cell r="D801" t="str">
            <v>4.2.2.0/17/I/068</v>
          </cell>
        </row>
        <row r="802">
          <cell r="D802" t="str">
            <v>4.2.2.0/17/I/069</v>
          </cell>
        </row>
        <row r="803">
          <cell r="D803" t="str">
            <v>4.2.2.0/17/I/070</v>
          </cell>
        </row>
        <row r="804">
          <cell r="D804" t="str">
            <v>4.2.2.0/17/I/071</v>
          </cell>
        </row>
        <row r="805">
          <cell r="D805" t="str">
            <v>4.2.2.0/17/I/072</v>
          </cell>
        </row>
        <row r="806">
          <cell r="D806" t="str">
            <v>4.2.2.0/17/I/073</v>
          </cell>
        </row>
        <row r="807">
          <cell r="D807" t="str">
            <v>4.2.2.0/17/I/074</v>
          </cell>
        </row>
        <row r="808">
          <cell r="D808" t="str">
            <v>4.2.2.0/17/I/075</v>
          </cell>
        </row>
        <row r="809">
          <cell r="D809" t="str">
            <v>4.2.2.0/17/I/076</v>
          </cell>
        </row>
        <row r="810">
          <cell r="D810" t="str">
            <v>4.2.2.0/17/I/077</v>
          </cell>
        </row>
        <row r="811">
          <cell r="D811" t="str">
            <v>4.2.2.0/17/I/078</v>
          </cell>
        </row>
        <row r="812">
          <cell r="D812" t="str">
            <v>4.2.2.0/17/I/079</v>
          </cell>
        </row>
        <row r="813">
          <cell r="D813" t="str">
            <v>4.2.2.0/17/I/080</v>
          </cell>
        </row>
        <row r="814">
          <cell r="D814" t="str">
            <v>4.2.2.0/17/I/081</v>
          </cell>
        </row>
        <row r="815">
          <cell r="D815" t="str">
            <v>4.2.2.0/17/I/082</v>
          </cell>
        </row>
        <row r="816">
          <cell r="D816" t="str">
            <v>4.2.2.0/17/I/083</v>
          </cell>
        </row>
        <row r="817">
          <cell r="D817" t="str">
            <v>4.2.2.0/17/I/084</v>
          </cell>
        </row>
        <row r="818">
          <cell r="D818" t="str">
            <v>4.2.2.0/17/I/085</v>
          </cell>
        </row>
        <row r="819">
          <cell r="D819" t="str">
            <v>4.2.2.0/17/I/086</v>
          </cell>
        </row>
        <row r="820">
          <cell r="D820" t="str">
            <v>4.2.2.0/17/I/087</v>
          </cell>
        </row>
        <row r="821">
          <cell r="D821" t="str">
            <v>4.2.2.0/17/I/088</v>
          </cell>
        </row>
        <row r="822">
          <cell r="D822" t="str">
            <v>4.2.2.0/17/I/089</v>
          </cell>
        </row>
        <row r="823">
          <cell r="D823" t="str">
            <v>4.2.2.0/17/I/090</v>
          </cell>
        </row>
        <row r="824">
          <cell r="D824" t="str">
            <v>4.2.2.0/17/I/091</v>
          </cell>
        </row>
        <row r="825">
          <cell r="D825" t="str">
            <v>4.2.2.0/17/I/092</v>
          </cell>
        </row>
        <row r="826">
          <cell r="D826" t="str">
            <v>4.2.2.0/17/I/093</v>
          </cell>
        </row>
        <row r="827">
          <cell r="D827" t="str">
            <v>4.2.2.0/17/I/094</v>
          </cell>
        </row>
        <row r="828">
          <cell r="D828" t="str">
            <v>4.2.2.0/17/I/095</v>
          </cell>
        </row>
        <row r="829">
          <cell r="D829" t="str">
            <v>4.2.2.0/17/I/096</v>
          </cell>
        </row>
        <row r="830">
          <cell r="D830" t="str">
            <v>4.2.2.0/17/I/097</v>
          </cell>
        </row>
        <row r="831">
          <cell r="D831" t="str">
            <v>4.2.2.0/17/I/098</v>
          </cell>
        </row>
        <row r="832">
          <cell r="D832" t="str">
            <v>4.2.2.0/17/I/099</v>
          </cell>
        </row>
        <row r="833">
          <cell r="D833" t="str">
            <v>4.2.2.0/17/I/100</v>
          </cell>
        </row>
        <row r="834">
          <cell r="D834" t="str">
            <v>4.2.2.0/17/I/101</v>
          </cell>
        </row>
        <row r="835">
          <cell r="D835" t="str">
            <v>4.2.2.0/17/I/102</v>
          </cell>
        </row>
        <row r="836">
          <cell r="D836" t="str">
            <v>4.2.2.0/17/I/103</v>
          </cell>
        </row>
        <row r="837">
          <cell r="D837" t="str">
            <v>4.2.2.0/17/I/104</v>
          </cell>
        </row>
        <row r="838">
          <cell r="D838" t="str">
            <v>4.2.2.0/17/I/106</v>
          </cell>
        </row>
        <row r="839">
          <cell r="D839" t="str">
            <v>4.2.2.0/17/I/011</v>
          </cell>
        </row>
        <row r="840">
          <cell r="D840" t="str">
            <v>4.2.2.0/17/I/036</v>
          </cell>
        </row>
        <row r="841">
          <cell r="D841" t="str">
            <v>4.2.2.0/16/I/002</v>
          </cell>
        </row>
        <row r="842">
          <cell r="D842" t="str">
            <v>4.2.2.0/17/I/004</v>
          </cell>
        </row>
        <row r="843">
          <cell r="D843" t="str">
            <v>4.2.2.0/17/I/005</v>
          </cell>
        </row>
        <row r="844">
          <cell r="D844" t="str">
            <v>4.2.2.0/17/I/006</v>
          </cell>
        </row>
        <row r="845">
          <cell r="D845" t="str">
            <v>4.2.2.0/17/I/008</v>
          </cell>
        </row>
        <row r="846">
          <cell r="D846" t="str">
            <v>4.2.2.0/17/I/009</v>
          </cell>
        </row>
        <row r="847">
          <cell r="D847" t="str">
            <v>4.2.2.0/17/I/012</v>
          </cell>
        </row>
        <row r="848">
          <cell r="D848" t="str">
            <v>4.2.2.0/17/I/014</v>
          </cell>
        </row>
        <row r="849">
          <cell r="D849" t="str">
            <v>4.2.2.0/17/I/015</v>
          </cell>
        </row>
        <row r="850">
          <cell r="D850" t="str">
            <v>4.2.2.0/17/I/050</v>
          </cell>
        </row>
        <row r="851">
          <cell r="D851" t="str">
            <v>4.2.2.0/17/I/051</v>
          </cell>
        </row>
        <row r="852">
          <cell r="D852" t="str">
            <v>4.2.2.0/17/I/052</v>
          </cell>
        </row>
        <row r="853">
          <cell r="D853" t="str">
            <v>4.2.2.0/17/I/053</v>
          </cell>
        </row>
        <row r="854">
          <cell r="D854" t="str">
            <v>4.2.2.0/17/I/016</v>
          </cell>
        </row>
        <row r="855">
          <cell r="D855" t="str">
            <v>4.2.2.0/17/I/041</v>
          </cell>
        </row>
        <row r="856">
          <cell r="D856" t="str">
            <v>4.3.1.0/17/A/012</v>
          </cell>
        </row>
        <row r="857">
          <cell r="D857" t="str">
            <v>4.3.1.0/17/A/022</v>
          </cell>
        </row>
        <row r="858">
          <cell r="D858" t="str">
            <v>4.3.1.0/17/A/024</v>
          </cell>
        </row>
        <row r="859">
          <cell r="D859" t="str">
            <v>4.3.1.0/17/A/025</v>
          </cell>
        </row>
        <row r="860">
          <cell r="D860" t="str">
            <v>4.3.1.0/17/A/028</v>
          </cell>
        </row>
        <row r="861">
          <cell r="D861" t="str">
            <v>4.3.1.0/17/A/019</v>
          </cell>
        </row>
        <row r="862">
          <cell r="D862" t="str">
            <v>4.3.1.0/17/A/051</v>
          </cell>
        </row>
        <row r="863">
          <cell r="D863" t="str">
            <v>4.3.1.0/17/A/052</v>
          </cell>
        </row>
        <row r="864">
          <cell r="D864" t="str">
            <v>4.3.1.0/17/A/057</v>
          </cell>
        </row>
        <row r="865">
          <cell r="D865" t="str">
            <v>4.3.1.0/17/A/001</v>
          </cell>
        </row>
        <row r="866">
          <cell r="D866" t="str">
            <v>4.3.1.0/17/A/003</v>
          </cell>
        </row>
        <row r="867">
          <cell r="D867" t="str">
            <v>4.3.1.0/17/A/004</v>
          </cell>
        </row>
        <row r="868">
          <cell r="D868" t="str">
            <v>4.3.1.0/17/A/005</v>
          </cell>
        </row>
        <row r="869">
          <cell r="D869" t="str">
            <v>4.3.1.0/17/A/007</v>
          </cell>
        </row>
        <row r="870">
          <cell r="D870" t="str">
            <v>4.3.1.0/17/A/011</v>
          </cell>
        </row>
        <row r="871">
          <cell r="D871" t="str">
            <v>4.3.1.0/17/A/013</v>
          </cell>
        </row>
        <row r="872">
          <cell r="D872" t="str">
            <v>4.3.1.0/17/A/015</v>
          </cell>
        </row>
        <row r="873">
          <cell r="D873" t="str">
            <v>4.3.1.0/17/A/016</v>
          </cell>
        </row>
        <row r="874">
          <cell r="D874" t="str">
            <v>4.3.1.0/17/A/017</v>
          </cell>
        </row>
        <row r="875">
          <cell r="D875" t="str">
            <v>4.3.1.0/17/A/018</v>
          </cell>
        </row>
        <row r="876">
          <cell r="D876" t="str">
            <v>4.3.1.0/17/A/020</v>
          </cell>
        </row>
        <row r="877">
          <cell r="D877" t="str">
            <v>4.3.1.0/17/A/021</v>
          </cell>
        </row>
        <row r="878">
          <cell r="D878" t="str">
            <v>4.3.1.0/17/A/023</v>
          </cell>
        </row>
        <row r="879">
          <cell r="D879" t="str">
            <v>4.3.1.0/17/A/026</v>
          </cell>
        </row>
        <row r="880">
          <cell r="D880" t="str">
            <v>4.3.1.0/17/A/027</v>
          </cell>
        </row>
        <row r="881">
          <cell r="D881" t="str">
            <v>4.3.1.0/17/A/029</v>
          </cell>
        </row>
        <row r="882">
          <cell r="D882" t="str">
            <v>4.3.1.0/17/A/030</v>
          </cell>
        </row>
        <row r="883">
          <cell r="D883" t="str">
            <v>4.3.1.0/17/A/031</v>
          </cell>
        </row>
        <row r="884">
          <cell r="D884" t="str">
            <v>4.3.1.0/17/A/032</v>
          </cell>
        </row>
        <row r="885">
          <cell r="D885" t="str">
            <v>4.3.1.0/17/A/033</v>
          </cell>
        </row>
        <row r="886">
          <cell r="D886" t="str">
            <v>4.3.1.0/17/A/034</v>
          </cell>
        </row>
        <row r="887">
          <cell r="D887" t="str">
            <v>4.3.1.0/17/A/035</v>
          </cell>
        </row>
        <row r="888">
          <cell r="D888" t="str">
            <v>4.3.1.0/17/A/036</v>
          </cell>
        </row>
        <row r="889">
          <cell r="D889" t="str">
            <v>4.3.1.0/17/A/037</v>
          </cell>
        </row>
        <row r="890">
          <cell r="D890" t="str">
            <v>4.3.1.0/17/A/038</v>
          </cell>
        </row>
        <row r="891">
          <cell r="D891" t="str">
            <v>4.3.1.0/17/A/039</v>
          </cell>
        </row>
        <row r="892">
          <cell r="D892" t="str">
            <v>4.3.1.0/17/A/040</v>
          </cell>
        </row>
        <row r="893">
          <cell r="D893" t="str">
            <v>4.3.1.0/17/A/041</v>
          </cell>
        </row>
        <row r="894">
          <cell r="D894" t="str">
            <v>4.3.1.0/17/A/042</v>
          </cell>
        </row>
        <row r="895">
          <cell r="D895" t="str">
            <v>4.3.1.0/17/A/043</v>
          </cell>
        </row>
        <row r="896">
          <cell r="D896" t="str">
            <v>4.3.1.0/17/A/044</v>
          </cell>
        </row>
        <row r="897">
          <cell r="D897" t="str">
            <v>4.3.1.0/17/A/045</v>
          </cell>
        </row>
        <row r="898">
          <cell r="D898" t="str">
            <v>4.3.1.0/17/A/046</v>
          </cell>
        </row>
        <row r="899">
          <cell r="D899" t="str">
            <v>4.3.1.0/17/A/047</v>
          </cell>
        </row>
        <row r="900">
          <cell r="D900" t="str">
            <v>4.3.1.0/17/A/048</v>
          </cell>
        </row>
        <row r="901">
          <cell r="D901" t="str">
            <v>4.3.1.0/17/A/049</v>
          </cell>
        </row>
        <row r="902">
          <cell r="D902" t="str">
            <v>4.3.1.0/17/A/050</v>
          </cell>
        </row>
        <row r="903">
          <cell r="D903" t="str">
            <v>4.3.1.0/17/A/053</v>
          </cell>
        </row>
        <row r="904">
          <cell r="D904" t="str">
            <v>4.3.1.0/17/A/054</v>
          </cell>
        </row>
        <row r="905">
          <cell r="D905" t="str">
            <v>4.3.1.0/17/A/055</v>
          </cell>
        </row>
        <row r="906">
          <cell r="D906" t="str">
            <v>4.3.1.0/17/A/056</v>
          </cell>
        </row>
        <row r="907">
          <cell r="D907" t="str">
            <v>4.3.1.0/17/A/058</v>
          </cell>
        </row>
        <row r="908">
          <cell r="D908" t="str">
            <v>4.3.1.0/17/A/059</v>
          </cell>
        </row>
        <row r="909">
          <cell r="D909" t="str">
            <v>4.3.1.0/17/A/060</v>
          </cell>
        </row>
        <row r="910">
          <cell r="D910" t="str">
            <v>4.3.1.0/17/A/061</v>
          </cell>
        </row>
        <row r="911">
          <cell r="D911" t="str">
            <v>4.3.1.0/17/A/062</v>
          </cell>
        </row>
        <row r="912">
          <cell r="D912" t="str">
            <v>4.3.1.0/17/A/063</v>
          </cell>
        </row>
        <row r="913">
          <cell r="D913" t="str">
            <v>4.3.1.0/17/A/064</v>
          </cell>
        </row>
        <row r="914">
          <cell r="D914" t="str">
            <v>4.3.1.0/17/A/065</v>
          </cell>
        </row>
        <row r="915">
          <cell r="D915" t="str">
            <v>4.3.1.0/17/A/066</v>
          </cell>
        </row>
        <row r="916">
          <cell r="D916" t="str">
            <v>4.3.1.0/17/A/067</v>
          </cell>
        </row>
        <row r="917">
          <cell r="D917" t="str">
            <v>4.3.1.0/17/A/068</v>
          </cell>
        </row>
        <row r="918">
          <cell r="D918" t="str">
            <v>4.3.1.0/17/A/069</v>
          </cell>
        </row>
        <row r="919">
          <cell r="D919" t="str">
            <v>4.3.1.0/17/A/070</v>
          </cell>
        </row>
        <row r="920">
          <cell r="D920" t="str">
            <v>4.3.1.0/17/A/071</v>
          </cell>
        </row>
        <row r="921">
          <cell r="D921" t="str">
            <v>4.3.1.0/17/A/072</v>
          </cell>
        </row>
        <row r="922">
          <cell r="D922" t="str">
            <v>4.3.1.0/17/A/073</v>
          </cell>
        </row>
        <row r="923">
          <cell r="D923" t="str">
            <v>4.3.1.0/17/A/074</v>
          </cell>
        </row>
        <row r="924">
          <cell r="D924" t="str">
            <v>4.3.1.0/17/A/075</v>
          </cell>
        </row>
        <row r="925">
          <cell r="D925" t="str">
            <v>4.3.1.0/17/A/076</v>
          </cell>
        </row>
        <row r="926">
          <cell r="D926" t="str">
            <v>4.3.1.0/17/A/077</v>
          </cell>
        </row>
        <row r="927">
          <cell r="D927" t="str">
            <v>4.3.1.0/17/A/078</v>
          </cell>
        </row>
        <row r="928">
          <cell r="D928" t="str">
            <v>4.3.1.0/17/A/079</v>
          </cell>
        </row>
        <row r="929">
          <cell r="D929" t="str">
            <v>4.3.1.0/17/A/080</v>
          </cell>
        </row>
        <row r="930">
          <cell r="D930" t="str">
            <v>4.3.1.0/17/A/081</v>
          </cell>
        </row>
        <row r="931">
          <cell r="D931" t="str">
            <v>4.3.1.0/17/A/082</v>
          </cell>
        </row>
        <row r="932">
          <cell r="D932" t="str">
            <v>4.3.1.0/17/A/083</v>
          </cell>
        </row>
        <row r="933">
          <cell r="D933" t="str">
            <v>4.3.1.0/17/A/084</v>
          </cell>
        </row>
        <row r="934">
          <cell r="D934" t="str">
            <v>4.3.1.0/17/A/085</v>
          </cell>
        </row>
        <row r="935">
          <cell r="D935" t="str">
            <v>4.3.1.0/17/A/002</v>
          </cell>
        </row>
        <row r="936">
          <cell r="D936" t="str">
            <v>4.3.1.0/17/A/006</v>
          </cell>
        </row>
        <row r="937">
          <cell r="D937" t="str">
            <v>4.3.1.0/17/A/008</v>
          </cell>
        </row>
        <row r="938">
          <cell r="D938" t="str">
            <v>4.3.1.0/17/A/009</v>
          </cell>
        </row>
        <row r="939">
          <cell r="D939" t="str">
            <v>4.3.1.0/17/A/010</v>
          </cell>
        </row>
        <row r="940">
          <cell r="D940" t="str">
            <v>4.3.1.0/17/A/014</v>
          </cell>
        </row>
        <row r="941">
          <cell r="D941" t="str">
            <v>4.4.1.0/16/I/001</v>
          </cell>
        </row>
        <row r="942">
          <cell r="D942" t="str">
            <v>4.5.1.1/16/I/001</v>
          </cell>
        </row>
        <row r="943">
          <cell r="D943" t="str">
            <v>4.5.1.1/16/I/002</v>
          </cell>
        </row>
        <row r="944">
          <cell r="D944" t="str">
            <v>4.5.1.1/16/I/003</v>
          </cell>
        </row>
        <row r="945">
          <cell r="D945" t="str">
            <v>4.5.1.2/17/I/004</v>
          </cell>
        </row>
        <row r="946">
          <cell r="D946" t="str">
            <v>4.5.1.2/17/I/005</v>
          </cell>
        </row>
        <row r="947">
          <cell r="D947" t="str">
            <v>4.5.1.2/17/I/006</v>
          </cell>
        </row>
        <row r="948">
          <cell r="D948" t="str">
            <v>4.5.1.2/17/I/002</v>
          </cell>
        </row>
        <row r="949">
          <cell r="D949" t="str">
            <v>4.5.1.2/17/I/003</v>
          </cell>
        </row>
        <row r="950">
          <cell r="D950" t="str">
            <v>4.5.1.2/17/I/001</v>
          </cell>
        </row>
        <row r="951">
          <cell r="D951" t="str">
            <v>5.1.1.0/15/I/001</v>
          </cell>
        </row>
        <row r="952">
          <cell r="D952" t="str">
            <v>5.1.1.0/17/I/006</v>
          </cell>
        </row>
        <row r="953">
          <cell r="D953" t="str">
            <v>5.1.1.0/17/I/007</v>
          </cell>
        </row>
        <row r="954">
          <cell r="D954" t="str">
            <v>5.1.1.0/17/I/008</v>
          </cell>
        </row>
        <row r="955">
          <cell r="D955" t="str">
            <v>5.1.1.0/17/I/001</v>
          </cell>
        </row>
        <row r="956">
          <cell r="D956" t="str">
            <v>5.1.1.0/17/I/002</v>
          </cell>
        </row>
        <row r="957">
          <cell r="D957" t="str">
            <v>5.1.1.0/17/I/003</v>
          </cell>
        </row>
        <row r="958">
          <cell r="D958" t="str">
            <v>5.1.1.0/17/I/004</v>
          </cell>
        </row>
        <row r="959">
          <cell r="D959" t="str">
            <v>5.1.1.0/17/I/005</v>
          </cell>
        </row>
        <row r="960">
          <cell r="D960" t="str">
            <v>5.1.2.0/17/I/011</v>
          </cell>
        </row>
        <row r="961">
          <cell r="D961" t="str">
            <v>5.1.2.0/16/I/001</v>
          </cell>
        </row>
        <row r="962">
          <cell r="D962" t="str">
            <v>5.1.2.0/16/I/002</v>
          </cell>
        </row>
        <row r="963">
          <cell r="D963" t="str">
            <v>5.1.2.0/16/I/003</v>
          </cell>
        </row>
        <row r="964">
          <cell r="D964" t="str">
            <v>5.1.2.0/16/I/004</v>
          </cell>
        </row>
        <row r="965">
          <cell r="D965" t="str">
            <v>5.1.2.0/16/I/005</v>
          </cell>
        </row>
        <row r="966">
          <cell r="D966" t="str">
            <v>5.1.2.0/16/I/006</v>
          </cell>
        </row>
        <row r="967">
          <cell r="D967" t="str">
            <v>5.1.2.0/17/I/001</v>
          </cell>
        </row>
        <row r="968">
          <cell r="D968" t="str">
            <v>5.1.2.0/17/I/002</v>
          </cell>
        </row>
        <row r="969">
          <cell r="D969" t="str">
            <v>5.1.2.0/17/I/003</v>
          </cell>
        </row>
        <row r="970">
          <cell r="D970" t="str">
            <v>5.1.2.0/17/I/004</v>
          </cell>
        </row>
        <row r="971">
          <cell r="D971" t="str">
            <v>5.1.2.0/17/I/005</v>
          </cell>
        </row>
        <row r="972">
          <cell r="D972" t="str">
            <v>5.1.2.0/17/I/007</v>
          </cell>
        </row>
        <row r="973">
          <cell r="D973" t="str">
            <v>5.1.2.0/17/I/006</v>
          </cell>
        </row>
        <row r="974">
          <cell r="D974" t="str">
            <v>5.1.2.0/17/I/008</v>
          </cell>
        </row>
        <row r="975">
          <cell r="D975" t="str">
            <v>5.1.2.0/17/I/009</v>
          </cell>
        </row>
        <row r="976">
          <cell r="D976" t="str">
            <v>5.1.2.0/17/I/010</v>
          </cell>
        </row>
        <row r="977">
          <cell r="D977" t="str">
            <v>5.2.1.2/17/A/001</v>
          </cell>
        </row>
        <row r="978">
          <cell r="D978" t="str">
            <v>5.2.1.2/17/A/002</v>
          </cell>
        </row>
        <row r="979">
          <cell r="D979" t="str">
            <v>5.2.1.2/17/A/003</v>
          </cell>
        </row>
        <row r="980">
          <cell r="D980" t="str">
            <v>5.2.1.2/17/A/004</v>
          </cell>
        </row>
        <row r="981">
          <cell r="D981" t="str">
            <v>5.2.1.2/17/A/005</v>
          </cell>
        </row>
        <row r="982">
          <cell r="D982" t="str">
            <v>5.2.1.2/17/A/006</v>
          </cell>
        </row>
        <row r="983">
          <cell r="D983" t="str">
            <v>5.2.1.2/17/A/007</v>
          </cell>
        </row>
        <row r="984">
          <cell r="D984" t="str">
            <v>5.2.1.2/17/A/008</v>
          </cell>
        </row>
        <row r="985">
          <cell r="D985" t="str">
            <v>5.2.1.1/17/A/001</v>
          </cell>
        </row>
        <row r="986">
          <cell r="D986" t="str">
            <v>5.2.1.1/17/A/003</v>
          </cell>
        </row>
        <row r="987">
          <cell r="D987" t="str">
            <v>5.2.1.1/17/A/005</v>
          </cell>
        </row>
        <row r="988">
          <cell r="D988" t="str">
            <v>5.2.1.1/17/A/008</v>
          </cell>
        </row>
        <row r="989">
          <cell r="D989" t="str">
            <v>5.2.1.1/17/A/009</v>
          </cell>
        </row>
        <row r="990">
          <cell r="D990" t="str">
            <v>5.2.1.1/17/A/002</v>
          </cell>
        </row>
        <row r="991">
          <cell r="D991" t="str">
            <v>5.2.1.1/17/A/004</v>
          </cell>
        </row>
        <row r="992">
          <cell r="D992" t="str">
            <v>5.2.1.1/17/A/006</v>
          </cell>
        </row>
        <row r="993">
          <cell r="D993" t="str">
            <v>5.2.1.1/17/A/007</v>
          </cell>
        </row>
        <row r="994">
          <cell r="D994" t="str">
            <v>5.3.1.0/16/I/001</v>
          </cell>
        </row>
        <row r="995">
          <cell r="D995" t="str">
            <v>5.3.1.0/16/I/002</v>
          </cell>
        </row>
        <row r="996">
          <cell r="D996" t="str">
            <v>5.3.1.0/16/I/003</v>
          </cell>
        </row>
        <row r="997">
          <cell r="D997" t="str">
            <v>5.3.1.0/16/I/004</v>
          </cell>
        </row>
        <row r="998">
          <cell r="D998" t="str">
            <v>5.3.1.0/16/I/005</v>
          </cell>
        </row>
        <row r="999">
          <cell r="D999" t="str">
            <v>5.3.1.0/16/I/006</v>
          </cell>
        </row>
        <row r="1000">
          <cell r="D1000" t="str">
            <v>5.3.1.0/16/I/007</v>
          </cell>
        </row>
        <row r="1001">
          <cell r="D1001" t="str">
            <v>5.3.1.0/16/I/008</v>
          </cell>
        </row>
        <row r="1002">
          <cell r="D1002" t="str">
            <v>5.3.1.0/16/I/009</v>
          </cell>
        </row>
        <row r="1003">
          <cell r="D1003" t="str">
            <v>5.3.1.0/16/I/010</v>
          </cell>
        </row>
        <row r="1004">
          <cell r="D1004" t="str">
            <v>5.3.1.0/16/I/011</v>
          </cell>
        </row>
        <row r="1005">
          <cell r="D1005" t="str">
            <v>5.3.1.0/16/I/012</v>
          </cell>
        </row>
        <row r="1006">
          <cell r="D1006" t="str">
            <v>5.3.1.0/16/I/013</v>
          </cell>
        </row>
        <row r="1007">
          <cell r="D1007" t="str">
            <v>5.3.1.0/16/I/014</v>
          </cell>
        </row>
        <row r="1008">
          <cell r="D1008" t="str">
            <v>5.3.1.0/16/I/015</v>
          </cell>
        </row>
        <row r="1009">
          <cell r="D1009" t="str">
            <v>5.3.1.0/17/I/007</v>
          </cell>
        </row>
        <row r="1010">
          <cell r="D1010" t="str">
            <v>5.3.1.0/17/I/011</v>
          </cell>
        </row>
        <row r="1011">
          <cell r="D1011" t="str">
            <v>5.3.1.0/17/I/013</v>
          </cell>
        </row>
        <row r="1012">
          <cell r="D1012" t="str">
            <v>5.3.1.0/17/I/019</v>
          </cell>
        </row>
        <row r="1013">
          <cell r="D1013" t="str">
            <v>5.3.1.0/17/I/001</v>
          </cell>
        </row>
        <row r="1014">
          <cell r="D1014" t="str">
            <v>5.3.1.0/17/I/002</v>
          </cell>
        </row>
        <row r="1015">
          <cell r="D1015" t="str">
            <v>5.3.1.0/17/I/003</v>
          </cell>
        </row>
        <row r="1016">
          <cell r="D1016" t="str">
            <v>5.3.1.0/17/I/004</v>
          </cell>
        </row>
        <row r="1017">
          <cell r="D1017" t="str">
            <v>5.3.1.0/17/I/010</v>
          </cell>
        </row>
        <row r="1018">
          <cell r="D1018" t="str">
            <v>5.3.1.0/17/I/016</v>
          </cell>
        </row>
        <row r="1019">
          <cell r="D1019" t="str">
            <v>5.3.1.0/17/I/017</v>
          </cell>
        </row>
        <row r="1020">
          <cell r="D1020" t="str">
            <v>5.3.1.0/17/I/018</v>
          </cell>
        </row>
        <row r="1021">
          <cell r="D1021" t="str">
            <v>5.3.1.0/17/I/027</v>
          </cell>
        </row>
        <row r="1022">
          <cell r="D1022" t="str">
            <v>5.3.1.0/17/I/030</v>
          </cell>
        </row>
        <row r="1023">
          <cell r="D1023" t="str">
            <v>5.3.1.0/17/I/005</v>
          </cell>
        </row>
        <row r="1024">
          <cell r="D1024" t="str">
            <v>5.3.1.0/17/I/008</v>
          </cell>
        </row>
        <row r="1025">
          <cell r="D1025" t="str">
            <v>5.3.1.0/17/I/020</v>
          </cell>
        </row>
        <row r="1026">
          <cell r="D1026" t="str">
            <v>5.3.1.0/17/I/025</v>
          </cell>
        </row>
        <row r="1027">
          <cell r="D1027" t="str">
            <v>5.3.1.0/17/I/006</v>
          </cell>
        </row>
        <row r="1028">
          <cell r="D1028" t="str">
            <v>5.3.1.0/17/I/009</v>
          </cell>
        </row>
        <row r="1029">
          <cell r="D1029" t="str">
            <v>5.3.1.0/17/I/012</v>
          </cell>
        </row>
        <row r="1030">
          <cell r="D1030" t="str">
            <v>5.3.1.0/17/I/014</v>
          </cell>
        </row>
        <row r="1031">
          <cell r="D1031" t="str">
            <v>5.3.1.0/17/I/021</v>
          </cell>
        </row>
        <row r="1032">
          <cell r="D1032" t="str">
            <v>5.3.1.0/17/I/022</v>
          </cell>
        </row>
        <row r="1033">
          <cell r="D1033" t="str">
            <v>5.3.1.0/17/I/024</v>
          </cell>
        </row>
        <row r="1034">
          <cell r="D1034" t="str">
            <v>5.3.1.0/17/I/026</v>
          </cell>
        </row>
        <row r="1035">
          <cell r="D1035" t="str">
            <v>5.3.1.0/17/I/028</v>
          </cell>
        </row>
        <row r="1036">
          <cell r="D1036" t="str">
            <v>5.3.1.0/17/I/029</v>
          </cell>
        </row>
        <row r="1037">
          <cell r="D1037" t="str">
            <v>5.3.1.0/17/I/031</v>
          </cell>
        </row>
        <row r="1038">
          <cell r="D1038" t="str">
            <v>5.3.1.0/17/I/015</v>
          </cell>
        </row>
        <row r="1039">
          <cell r="D1039" t="str">
            <v>5.3.1.0/17/I/023</v>
          </cell>
        </row>
        <row r="1040">
          <cell r="D1040" t="str">
            <v>5.4.1.1/17/A/001</v>
          </cell>
        </row>
        <row r="1041">
          <cell r="D1041" t="str">
            <v>5.4.1.1/17/A/002</v>
          </cell>
        </row>
        <row r="1042">
          <cell r="D1042" t="str">
            <v>5.4.1.1/17/A/003</v>
          </cell>
        </row>
        <row r="1043">
          <cell r="D1043" t="str">
            <v>5.4.1.1/17/A/005</v>
          </cell>
        </row>
        <row r="1044">
          <cell r="D1044" t="str">
            <v>5.4.1.1/17/A/007</v>
          </cell>
        </row>
        <row r="1045">
          <cell r="D1045" t="str">
            <v>5.4.1.1/17/A/008</v>
          </cell>
        </row>
        <row r="1046">
          <cell r="D1046" t="str">
            <v>5.4.1.1/17/A/010</v>
          </cell>
        </row>
        <row r="1047">
          <cell r="D1047" t="str">
            <v>5.4.1.1/17/A/012</v>
          </cell>
        </row>
        <row r="1048">
          <cell r="D1048" t="str">
            <v>5.4.1.1/17/A/013</v>
          </cell>
        </row>
        <row r="1049">
          <cell r="D1049" t="str">
            <v>5.4.1.1/17/A/016</v>
          </cell>
        </row>
        <row r="1050">
          <cell r="D1050" t="str">
            <v>5.4.1.1/17/A/017</v>
          </cell>
        </row>
        <row r="1051">
          <cell r="D1051" t="str">
            <v>5.4.1.1/17/A/019</v>
          </cell>
        </row>
        <row r="1052">
          <cell r="D1052" t="str">
            <v>5.4.1.1/17/A/023</v>
          </cell>
        </row>
        <row r="1053">
          <cell r="D1053" t="str">
            <v>5.4.1.1/17/A/025</v>
          </cell>
        </row>
        <row r="1054">
          <cell r="D1054" t="str">
            <v>5.4.1.1/17/A/026</v>
          </cell>
        </row>
        <row r="1055">
          <cell r="D1055" t="str">
            <v>5.4.1.1/17/A/028</v>
          </cell>
        </row>
        <row r="1056">
          <cell r="D1056" t="str">
            <v>5.4.1.1/17/A/029</v>
          </cell>
        </row>
        <row r="1057">
          <cell r="D1057" t="str">
            <v>5.4.1.1/17/A/031</v>
          </cell>
        </row>
        <row r="1058">
          <cell r="D1058" t="str">
            <v>5.4.1.1/17/A/020</v>
          </cell>
        </row>
        <row r="1059">
          <cell r="D1059" t="str">
            <v>5.4.1.1/17/A/004</v>
          </cell>
        </row>
        <row r="1060">
          <cell r="D1060" t="str">
            <v>5.4.1.1/17/A/006</v>
          </cell>
        </row>
        <row r="1061">
          <cell r="D1061" t="str">
            <v>5.4.1.1/17/A/009</v>
          </cell>
        </row>
        <row r="1062">
          <cell r="D1062" t="str">
            <v>5.4.1.1/17/A/011</v>
          </cell>
        </row>
        <row r="1063">
          <cell r="D1063" t="str">
            <v>5.4.1.1/17/A/014</v>
          </cell>
        </row>
        <row r="1064">
          <cell r="D1064" t="str">
            <v>5.4.1.1/17/A/015</v>
          </cell>
        </row>
        <row r="1065">
          <cell r="D1065" t="str">
            <v>5.4.1.1/17/A/018</v>
          </cell>
        </row>
        <row r="1066">
          <cell r="D1066" t="str">
            <v>5.4.1.1/17/A/021</v>
          </cell>
        </row>
        <row r="1067">
          <cell r="D1067" t="str">
            <v>5.4.1.1/17/A/022</v>
          </cell>
        </row>
        <row r="1068">
          <cell r="D1068" t="str">
            <v>5.4.1.1/17/A/024</v>
          </cell>
        </row>
        <row r="1069">
          <cell r="D1069" t="str">
            <v>5.4.1.1/17/A/027</v>
          </cell>
        </row>
        <row r="1070">
          <cell r="D1070" t="str">
            <v>5.4.1.1/17/A/030</v>
          </cell>
        </row>
        <row r="1071">
          <cell r="D1071" t="str">
            <v>5.4.2.1/16/I/001</v>
          </cell>
        </row>
        <row r="1072">
          <cell r="D1072" t="str">
            <v>5.4.2.2/17/I/001</v>
          </cell>
        </row>
        <row r="1073">
          <cell r="D1073" t="str">
            <v>5.4.2.2/17/I/002</v>
          </cell>
        </row>
        <row r="1074">
          <cell r="D1074" t="str">
            <v>5.5.1.0/17/I/002</v>
          </cell>
        </row>
        <row r="1075">
          <cell r="D1075" t="str">
            <v>5.5.1.0/17/I/001</v>
          </cell>
        </row>
        <row r="1076">
          <cell r="D1076" t="str">
            <v>5.5.1.0/17/I/004</v>
          </cell>
        </row>
        <row r="1077">
          <cell r="D1077" t="str">
            <v>5.5.1.0/17/I/005</v>
          </cell>
        </row>
        <row r="1078">
          <cell r="D1078" t="str">
            <v>5.5.1.0/17/I/008</v>
          </cell>
        </row>
        <row r="1079">
          <cell r="D1079" t="str">
            <v>5.5.1.0/17/I/007</v>
          </cell>
        </row>
        <row r="1080">
          <cell r="D1080" t="str">
            <v>5.5.1.0/17/I/009</v>
          </cell>
        </row>
        <row r="1081">
          <cell r="D1081" t="str">
            <v>5.5.1.0/17/I/006</v>
          </cell>
        </row>
        <row r="1082">
          <cell r="D1082" t="str">
            <v>5.5.1.0/17/I/003</v>
          </cell>
        </row>
        <row r="1083">
          <cell r="D1083" t="str">
            <v>5.6.1.0/17/I/001</v>
          </cell>
        </row>
        <row r="1084">
          <cell r="D1084" t="str">
            <v>5.6.1.0/17/I/002</v>
          </cell>
        </row>
        <row r="1085">
          <cell r="D1085" t="str">
            <v>5.6.2.0/17/I/028</v>
          </cell>
        </row>
        <row r="1086">
          <cell r="D1086" t="str">
            <v>5.6.2.0/17/I/029</v>
          </cell>
        </row>
        <row r="1087">
          <cell r="D1087" t="str">
            <v>5.6.2.0/17/I/002</v>
          </cell>
        </row>
        <row r="1088">
          <cell r="D1088" t="str">
            <v>5.6.2.0/17/I/005</v>
          </cell>
        </row>
        <row r="1089">
          <cell r="D1089" t="str">
            <v>5.6.2.0/16/I/012</v>
          </cell>
        </row>
        <row r="1090">
          <cell r="D1090" t="str">
            <v>5.6.2.0/16/I/021</v>
          </cell>
        </row>
        <row r="1091">
          <cell r="D1091" t="str">
            <v>5.6.2.0/17/I/015</v>
          </cell>
        </row>
        <row r="1092">
          <cell r="D1092" t="str">
            <v>5.6.2.0/17/I/016</v>
          </cell>
        </row>
        <row r="1093">
          <cell r="D1093" t="str">
            <v>5.6.2.0/17/I/017</v>
          </cell>
        </row>
        <row r="1094">
          <cell r="D1094" t="str">
            <v>5.6.2.0/17/I/018</v>
          </cell>
        </row>
        <row r="1095">
          <cell r="D1095" t="str">
            <v>5.6.2.0/17/I/019</v>
          </cell>
        </row>
        <row r="1096">
          <cell r="D1096" t="str">
            <v>5.6.2.0/17/I/023</v>
          </cell>
        </row>
        <row r="1097">
          <cell r="D1097" t="str">
            <v>5.6.2.0/17/I/025</v>
          </cell>
        </row>
        <row r="1098">
          <cell r="D1098" t="str">
            <v>5.6.2.0/17/I/026</v>
          </cell>
        </row>
        <row r="1099">
          <cell r="D1099" t="str">
            <v>5.6.2.0/16/I/013</v>
          </cell>
        </row>
        <row r="1100">
          <cell r="D1100" t="str">
            <v>5.6.2.0/17/I/004</v>
          </cell>
        </row>
        <row r="1101">
          <cell r="D1101" t="str">
            <v>5.6.2.0/16/I/001</v>
          </cell>
        </row>
        <row r="1102">
          <cell r="D1102" t="str">
            <v>5.6.2.0/16/I/004</v>
          </cell>
        </row>
        <row r="1103">
          <cell r="D1103" t="str">
            <v>5.6.2.0/16/I/005</v>
          </cell>
        </row>
        <row r="1104">
          <cell r="D1104" t="str">
            <v>5.6.2.0/16/I/007</v>
          </cell>
        </row>
        <row r="1105">
          <cell r="D1105" t="str">
            <v>5.6.2.0/16/I/008</v>
          </cell>
        </row>
        <row r="1106">
          <cell r="D1106" t="str">
            <v>5.6.2.0/16/I/009</v>
          </cell>
        </row>
        <row r="1107">
          <cell r="D1107" t="str">
            <v>5.6.2.0/16/I/010</v>
          </cell>
        </row>
        <row r="1108">
          <cell r="D1108" t="str">
            <v>5.6.2.0/16/I/011</v>
          </cell>
        </row>
        <row r="1109">
          <cell r="D1109" t="str">
            <v>5.6.2.0/16/I/015</v>
          </cell>
        </row>
        <row r="1110">
          <cell r="D1110" t="str">
            <v>5.6.2.0/16/I/016</v>
          </cell>
        </row>
        <row r="1111">
          <cell r="D1111" t="str">
            <v>5.6.2.0/16/I/017</v>
          </cell>
        </row>
        <row r="1112">
          <cell r="D1112" t="str">
            <v>5.6.2.0/16/I/019</v>
          </cell>
        </row>
        <row r="1113">
          <cell r="D1113" t="str">
            <v>5.6.2.0/16/I/020</v>
          </cell>
        </row>
        <row r="1114">
          <cell r="D1114" t="str">
            <v>5.6.2.0/16/I/022</v>
          </cell>
        </row>
        <row r="1115">
          <cell r="D1115" t="str">
            <v>5.6.2.0/16/I/023</v>
          </cell>
        </row>
        <row r="1116">
          <cell r="D1116" t="str">
            <v>5.6.2.0/17/I/001</v>
          </cell>
        </row>
        <row r="1117">
          <cell r="D1117" t="str">
            <v>5.6.2.0/17/I/007</v>
          </cell>
        </row>
        <row r="1118">
          <cell r="D1118" t="str">
            <v>5.6.2.0/17/I/008</v>
          </cell>
        </row>
        <row r="1119">
          <cell r="D1119" t="str">
            <v>5.6.2.0/17/I/009</v>
          </cell>
        </row>
        <row r="1120">
          <cell r="D1120" t="str">
            <v>5.6.2.0/17/I/010</v>
          </cell>
        </row>
        <row r="1121">
          <cell r="D1121" t="str">
            <v>5.6.2.0/17/I/011</v>
          </cell>
        </row>
        <row r="1122">
          <cell r="D1122" t="str">
            <v>5.6.2.0/17/I/012</v>
          </cell>
        </row>
        <row r="1123">
          <cell r="D1123" t="str">
            <v>5.6.2.0/17/I/013</v>
          </cell>
        </row>
        <row r="1124">
          <cell r="D1124" t="str">
            <v>5.6.2.0/17/I/014</v>
          </cell>
        </row>
        <row r="1125">
          <cell r="D1125" t="str">
            <v>5.6.2.0/17/I/020</v>
          </cell>
        </row>
        <row r="1126">
          <cell r="D1126" t="str">
            <v>5.6.2.0/17/I/021</v>
          </cell>
        </row>
        <row r="1127">
          <cell r="D1127" t="str">
            <v>5.6.2.0/17/I/027</v>
          </cell>
        </row>
        <row r="1128">
          <cell r="D1128" t="str">
            <v>5.6.2.0/17/I/006</v>
          </cell>
        </row>
        <row r="1129">
          <cell r="D1129" t="str">
            <v>5.6.2.0/17/I/022</v>
          </cell>
        </row>
        <row r="1130">
          <cell r="D1130" t="str">
            <v>5.6.2.0/17/I/024</v>
          </cell>
        </row>
        <row r="1131">
          <cell r="D1131" t="str">
            <v>5.6.2.0/17/I/003</v>
          </cell>
        </row>
        <row r="1132">
          <cell r="D1132" t="str">
            <v>5.6.2.0/16/I/002</v>
          </cell>
        </row>
        <row r="1133">
          <cell r="D1133" t="str">
            <v>5.6.2.0/16/I/003</v>
          </cell>
        </row>
        <row r="1134">
          <cell r="D1134" t="str">
            <v>5.6.2.0/16/I/006</v>
          </cell>
        </row>
        <row r="1135">
          <cell r="D1135" t="str">
            <v>5.6.2.0/16/I/018</v>
          </cell>
        </row>
        <row r="1136">
          <cell r="D1136" t="str">
            <v>5.6.2.0/16/I/014</v>
          </cell>
        </row>
        <row r="1137">
          <cell r="D1137" t="str">
            <v>5.6.3.0/17/I/001</v>
          </cell>
        </row>
        <row r="1138">
          <cell r="D1138" t="str">
            <v>6.1.1.0/17/I/005</v>
          </cell>
        </row>
        <row r="1139">
          <cell r="D1139" t="str">
            <v>6.1.1.0/17/I/006</v>
          </cell>
        </row>
        <row r="1140">
          <cell r="D1140" t="str">
            <v>6.1.1.0/16/I/001</v>
          </cell>
        </row>
        <row r="1141">
          <cell r="D1141" t="str">
            <v>6.1.1.0/17/I/003</v>
          </cell>
        </row>
        <row r="1142">
          <cell r="D1142" t="str">
            <v>6.1.1.0/17/I/001</v>
          </cell>
        </row>
        <row r="1143">
          <cell r="D1143" t="str">
            <v>6.1.1.0/17/I/002</v>
          </cell>
        </row>
        <row r="1144">
          <cell r="D1144" t="str">
            <v>6.1.1.0/17/I/004</v>
          </cell>
        </row>
        <row r="1145">
          <cell r="D1145" t="str">
            <v>6.1.2.0/16/I/001</v>
          </cell>
        </row>
        <row r="1146">
          <cell r="D1146" t="str">
            <v>6.1.3.1/17/I/001</v>
          </cell>
        </row>
        <row r="1147">
          <cell r="D1147" t="str">
            <v>6.1.3.1/16/I/001</v>
          </cell>
        </row>
        <row r="1148">
          <cell r="D1148" t="str">
            <v>6.1.4.2/17/I/006</v>
          </cell>
        </row>
        <row r="1149">
          <cell r="D1149" t="str">
            <v>6.1.4.2/17/I/007</v>
          </cell>
        </row>
        <row r="1150">
          <cell r="D1150" t="str">
            <v>6.1.4.2/17/I/008</v>
          </cell>
        </row>
        <row r="1151">
          <cell r="D1151" t="str">
            <v>6.1.4.2/17/I/005</v>
          </cell>
        </row>
        <row r="1152">
          <cell r="D1152" t="str">
            <v>6.1.4.2/17/I/001</v>
          </cell>
        </row>
        <row r="1153">
          <cell r="D1153" t="str">
            <v>6.1.4.2/17/I/002</v>
          </cell>
        </row>
        <row r="1154">
          <cell r="D1154" t="str">
            <v>6.1.4.2/17/I/003</v>
          </cell>
        </row>
        <row r="1155">
          <cell r="D1155" t="str">
            <v>6.1.4.2/17/I/004</v>
          </cell>
        </row>
        <row r="1156">
          <cell r="D1156" t="str">
            <v>6.1.5.0/15/I/002</v>
          </cell>
        </row>
        <row r="1157">
          <cell r="D1157" t="str">
            <v>6.1.5.0/15/I/003</v>
          </cell>
        </row>
        <row r="1158">
          <cell r="D1158" t="str">
            <v>6.1.5.0/15/I/010</v>
          </cell>
        </row>
        <row r="1159">
          <cell r="D1159" t="str">
            <v>6.1.5.0/15/I/011</v>
          </cell>
        </row>
        <row r="1160">
          <cell r="D1160" t="str">
            <v>6.1.5.0/15/I/012</v>
          </cell>
        </row>
        <row r="1161">
          <cell r="D1161" t="str">
            <v>6.1.5.0/16/I/001</v>
          </cell>
        </row>
        <row r="1162">
          <cell r="D1162" t="str">
            <v>6.1.5.0/16/I/002</v>
          </cell>
        </row>
        <row r="1163">
          <cell r="D1163" t="str">
            <v>6.1.5.0/16/I/003</v>
          </cell>
        </row>
        <row r="1164">
          <cell r="D1164" t="str">
            <v>6.1.5.0/17/I/001</v>
          </cell>
        </row>
        <row r="1165">
          <cell r="D1165" t="str">
            <v>6.1.5.0/17/I/002</v>
          </cell>
        </row>
        <row r="1166">
          <cell r="D1166" t="str">
            <v>6.1.5.0/17/I/003</v>
          </cell>
        </row>
        <row r="1167">
          <cell r="D1167" t="str">
            <v>6.1.5.0/15/I/001</v>
          </cell>
        </row>
        <row r="1168">
          <cell r="D1168" t="str">
            <v>6.1.5.0/15/I/004</v>
          </cell>
        </row>
        <row r="1169">
          <cell r="D1169" t="str">
            <v>6.1.5.0/15/I/005</v>
          </cell>
        </row>
        <row r="1170">
          <cell r="D1170" t="str">
            <v>6.1.5.0/15/I/006</v>
          </cell>
        </row>
        <row r="1171">
          <cell r="D1171" t="str">
            <v>6.1.5.0/15/I/007</v>
          </cell>
        </row>
        <row r="1172">
          <cell r="D1172" t="str">
            <v>6.1.5.0/15/I/008</v>
          </cell>
        </row>
        <row r="1173">
          <cell r="D1173" t="str">
            <v>6.1.5.0/15/I/009</v>
          </cell>
        </row>
        <row r="1174">
          <cell r="D1174" t="str">
            <v>6.2.1.1/17/I/001</v>
          </cell>
        </row>
        <row r="1175">
          <cell r="D1175" t="str">
            <v>6.2.1.2/16/I/001</v>
          </cell>
        </row>
        <row r="1176">
          <cell r="D1176" t="str">
            <v>6.2.1.2/16/I/002</v>
          </cell>
        </row>
        <row r="1177">
          <cell r="D1177" t="str">
            <v>6.2.1.2/16/I/003</v>
          </cell>
        </row>
        <row r="1178">
          <cell r="D1178" t="str">
            <v>6.3.1.0/17/I/007</v>
          </cell>
        </row>
        <row r="1179">
          <cell r="D1179" t="str">
            <v>6.3.1.0/17/I/008</v>
          </cell>
        </row>
        <row r="1180">
          <cell r="D1180" t="str">
            <v>6.3.1.0/17/I/009</v>
          </cell>
        </row>
        <row r="1181">
          <cell r="D1181" t="str">
            <v>6.3.1.0/17/I/010</v>
          </cell>
        </row>
        <row r="1182">
          <cell r="D1182" t="str">
            <v>6.3.1.0/17/I/011</v>
          </cell>
        </row>
        <row r="1183">
          <cell r="D1183" t="str">
            <v>6.3.1.0/16/I/001</v>
          </cell>
        </row>
        <row r="1184">
          <cell r="D1184" t="str">
            <v>6.3.1.0/16/I/003</v>
          </cell>
        </row>
        <row r="1185">
          <cell r="D1185" t="str">
            <v>6.3.1.0/16/I/005</v>
          </cell>
        </row>
        <row r="1186">
          <cell r="D1186" t="str">
            <v>6.3.1.0/16/I/006</v>
          </cell>
        </row>
        <row r="1187">
          <cell r="D1187" t="str">
            <v>6.3.1.0/16/I/008</v>
          </cell>
        </row>
        <row r="1188">
          <cell r="D1188" t="str">
            <v>6.3.1.0/16/I/010</v>
          </cell>
        </row>
        <row r="1189">
          <cell r="D1189" t="str">
            <v>6.3.1.0/16/I/011</v>
          </cell>
        </row>
        <row r="1190">
          <cell r="D1190" t="str">
            <v>6.3.1.0/16/I/012</v>
          </cell>
        </row>
        <row r="1191">
          <cell r="D1191" t="str">
            <v>6.3.1.0/16/I/013</v>
          </cell>
        </row>
        <row r="1192">
          <cell r="D1192" t="str">
            <v>6.3.1.0/16/I/014</v>
          </cell>
        </row>
        <row r="1193">
          <cell r="D1193" t="str">
            <v>6.3.1.0/16/I/015</v>
          </cell>
        </row>
        <row r="1194">
          <cell r="D1194" t="str">
            <v>6.3.1.0/16/I/016</v>
          </cell>
        </row>
        <row r="1195">
          <cell r="D1195" t="str">
            <v>6.3.1.0/16/I/017</v>
          </cell>
        </row>
        <row r="1196">
          <cell r="D1196" t="str">
            <v>6.3.1.0/16/I/018</v>
          </cell>
        </row>
        <row r="1197">
          <cell r="D1197" t="str">
            <v>6.3.1.0/16/I/019</v>
          </cell>
        </row>
        <row r="1198">
          <cell r="D1198" t="str">
            <v>6.3.1.0/16/I/020</v>
          </cell>
        </row>
        <row r="1199">
          <cell r="D1199" t="str">
            <v>6.3.1.0/17/I/001</v>
          </cell>
        </row>
        <row r="1200">
          <cell r="D1200" t="str">
            <v>6.3.1.0/17/I/002</v>
          </cell>
        </row>
        <row r="1201">
          <cell r="D1201" t="str">
            <v>6.3.1.0/17/I/003</v>
          </cell>
        </row>
        <row r="1202">
          <cell r="D1202" t="str">
            <v>6.3.1.0/17/I/004</v>
          </cell>
        </row>
        <row r="1203">
          <cell r="D1203" t="str">
            <v>6.3.1.0/17/I/005</v>
          </cell>
        </row>
        <row r="1204">
          <cell r="D1204" t="str">
            <v>6.3.1.0/17/I/006</v>
          </cell>
        </row>
        <row r="1205">
          <cell r="D1205" t="str">
            <v>6.3.1.0/16/I/002</v>
          </cell>
        </row>
        <row r="1206">
          <cell r="D1206" t="str">
            <v>6.3.1.0/16/I/004</v>
          </cell>
        </row>
        <row r="1207">
          <cell r="D1207" t="str">
            <v>6.3.1.0/16/I/007</v>
          </cell>
        </row>
        <row r="1208">
          <cell r="D1208" t="str">
            <v>6.3.1.0/16/I/009</v>
          </cell>
        </row>
        <row r="1209">
          <cell r="D1209" t="str">
            <v>7.1.1.0/15/I/001</v>
          </cell>
        </row>
        <row r="1210">
          <cell r="D1210" t="str">
            <v>7.1.2.1/15/I/001</v>
          </cell>
        </row>
        <row r="1211">
          <cell r="D1211" t="str">
            <v>7.1.2.2/16/I/001</v>
          </cell>
        </row>
        <row r="1212">
          <cell r="D1212" t="str">
            <v>7.2.1.1/15/I/001</v>
          </cell>
        </row>
        <row r="1213">
          <cell r="D1213" t="str">
            <v>7.2.1.2/15/I/001</v>
          </cell>
        </row>
        <row r="1214">
          <cell r="D1214" t="str">
            <v>7.3.1.0/16/I/001</v>
          </cell>
        </row>
        <row r="1215">
          <cell r="D1215" t="str">
            <v>7.3.2.0/16/I/001</v>
          </cell>
        </row>
        <row r="1216">
          <cell r="D1216" t="str">
            <v>8.1.1.0/17/I/001</v>
          </cell>
        </row>
        <row r="1217">
          <cell r="D1217" t="str">
            <v>8.1.1.0/17/I/002</v>
          </cell>
        </row>
        <row r="1218">
          <cell r="D1218" t="str">
            <v>8.1.1.0/17/I/003</v>
          </cell>
        </row>
        <row r="1219">
          <cell r="D1219" t="str">
            <v>8.1.1.0/17/I/004</v>
          </cell>
        </row>
        <row r="1220">
          <cell r="D1220" t="str">
            <v>8.1.1.0/17/I/005</v>
          </cell>
        </row>
        <row r="1221">
          <cell r="D1221" t="str">
            <v>8.1.1.0/17/I/006</v>
          </cell>
        </row>
        <row r="1222">
          <cell r="D1222" t="str">
            <v>8.1.1.0/17/I/007</v>
          </cell>
        </row>
        <row r="1223">
          <cell r="D1223" t="str">
            <v>8.1.1.0/17/I/008</v>
          </cell>
        </row>
        <row r="1224">
          <cell r="D1224" t="str">
            <v>8.1.1.0/17/I/009</v>
          </cell>
        </row>
        <row r="1225">
          <cell r="D1225" t="str">
            <v>8.1.1.0/17/I/010</v>
          </cell>
        </row>
        <row r="1226">
          <cell r="D1226" t="str">
            <v>8.1.1.0/17/I/012</v>
          </cell>
        </row>
        <row r="1227">
          <cell r="D1227" t="str">
            <v>8.1.1.0/17/I/013</v>
          </cell>
        </row>
        <row r="1228">
          <cell r="D1228" t="str">
            <v>8.1.1.0/17/I/014</v>
          </cell>
        </row>
        <row r="1229">
          <cell r="D1229" t="str">
            <v>8.1.1.0/17/I/011</v>
          </cell>
        </row>
        <row r="1230">
          <cell r="D1230" t="str">
            <v>8.1.2.0/17/I/020</v>
          </cell>
        </row>
        <row r="1231">
          <cell r="D1231" t="str">
            <v>8.1.2.0/17/I/021</v>
          </cell>
        </row>
        <row r="1232">
          <cell r="D1232" t="str">
            <v>8.1.2.0/17/I/023</v>
          </cell>
        </row>
        <row r="1233">
          <cell r="D1233" t="str">
            <v>8.1.2.0/17/I/024</v>
          </cell>
        </row>
        <row r="1234">
          <cell r="D1234" t="str">
            <v>8.1.2.0/17/I/026</v>
          </cell>
        </row>
        <row r="1235">
          <cell r="D1235" t="str">
            <v>8.1.2.0/17/I/029</v>
          </cell>
        </row>
        <row r="1236">
          <cell r="D1236" t="str">
            <v>8.1.2.0/17/I/027</v>
          </cell>
        </row>
        <row r="1237">
          <cell r="D1237" t="str">
            <v>8.1.2.0/17/I/022</v>
          </cell>
        </row>
        <row r="1238">
          <cell r="D1238" t="str">
            <v>8.1.2.0/17/I/002</v>
          </cell>
        </row>
        <row r="1239">
          <cell r="D1239" t="str">
            <v>8.1.2.0/17/I/003</v>
          </cell>
        </row>
        <row r="1240">
          <cell r="D1240" t="str">
            <v>8.1.2.0/17/I/013</v>
          </cell>
        </row>
        <row r="1241">
          <cell r="D1241" t="str">
            <v>8.1.2.0/17/I/017</v>
          </cell>
        </row>
        <row r="1242">
          <cell r="D1242" t="str">
            <v>8.1.2.0/17/I/025</v>
          </cell>
        </row>
        <row r="1243">
          <cell r="D1243" t="str">
            <v>8.1.2.0/17/I/005</v>
          </cell>
        </row>
        <row r="1244">
          <cell r="D1244" t="str">
            <v>8.1.2.0/17/I/008</v>
          </cell>
        </row>
        <row r="1245">
          <cell r="D1245" t="str">
            <v>8.1.2.0/17/I/011</v>
          </cell>
        </row>
        <row r="1246">
          <cell r="D1246" t="str">
            <v>8.1.2.0/17/I/012</v>
          </cell>
        </row>
        <row r="1247">
          <cell r="D1247" t="str">
            <v>8.1.2.0/17/I/014</v>
          </cell>
        </row>
        <row r="1248">
          <cell r="D1248" t="str">
            <v>8.1.2.0/17/I/015</v>
          </cell>
        </row>
        <row r="1249">
          <cell r="D1249" t="str">
            <v>8.1.2.0/17/I/016</v>
          </cell>
        </row>
        <row r="1250">
          <cell r="D1250" t="str">
            <v>8.1.2.0/17/I/018</v>
          </cell>
        </row>
        <row r="1251">
          <cell r="D1251" t="str">
            <v>8.1.2.0/17/I/019</v>
          </cell>
        </row>
        <row r="1252">
          <cell r="D1252" t="str">
            <v>8.1.2.0/17/I/004</v>
          </cell>
        </row>
        <row r="1253">
          <cell r="D1253" t="str">
            <v>8.1.2.0/17/I/009</v>
          </cell>
        </row>
        <row r="1254">
          <cell r="D1254" t="str">
            <v>8.1.2.0/17/I/028</v>
          </cell>
        </row>
        <row r="1255">
          <cell r="D1255" t="str">
            <v>8.1.2.0/17/I/001</v>
          </cell>
        </row>
        <row r="1256">
          <cell r="D1256" t="str">
            <v>8.1.2.0/17/I/006</v>
          </cell>
        </row>
        <row r="1257">
          <cell r="D1257" t="str">
            <v>8.1.2.0/17/I/007</v>
          </cell>
        </row>
        <row r="1258">
          <cell r="D1258" t="str">
            <v>8.1.2.0/17/I/010</v>
          </cell>
        </row>
        <row r="1259">
          <cell r="D1259" t="str">
            <v>8.1.3.0/17/I/007</v>
          </cell>
        </row>
        <row r="1260">
          <cell r="D1260" t="str">
            <v>8.1.3.0/16/I/001</v>
          </cell>
        </row>
        <row r="1261">
          <cell r="D1261" t="str">
            <v>8.1.3.0/16/I/002</v>
          </cell>
        </row>
        <row r="1262">
          <cell r="D1262" t="str">
            <v>8.1.3.0/16/I/003</v>
          </cell>
        </row>
        <row r="1263">
          <cell r="D1263" t="str">
            <v>8.1.3.0/16/I/004</v>
          </cell>
        </row>
        <row r="1264">
          <cell r="D1264" t="str">
            <v>8.1.3.0/16/I/005</v>
          </cell>
        </row>
        <row r="1265">
          <cell r="D1265" t="str">
            <v>8.1.3.0/16/I/006</v>
          </cell>
        </row>
        <row r="1266">
          <cell r="D1266" t="str">
            <v>8.1.3.0/16/I/007</v>
          </cell>
        </row>
        <row r="1267">
          <cell r="D1267" t="str">
            <v>8.1.3.0/16/I/008</v>
          </cell>
        </row>
        <row r="1268">
          <cell r="D1268" t="str">
            <v>8.1.3.0/16/I/009</v>
          </cell>
        </row>
        <row r="1269">
          <cell r="D1269" t="str">
            <v>8.1.3.0/16/I/011</v>
          </cell>
        </row>
        <row r="1270">
          <cell r="D1270" t="str">
            <v>8.1.3.0/16/I/012</v>
          </cell>
        </row>
        <row r="1271">
          <cell r="D1271" t="str">
            <v>8.1.3.0/16/I/013</v>
          </cell>
        </row>
        <row r="1272">
          <cell r="D1272" t="str">
            <v>8.1.3.0/16/I/015</v>
          </cell>
        </row>
        <row r="1273">
          <cell r="D1273" t="str">
            <v>8.1.3.0/16/I/016</v>
          </cell>
        </row>
        <row r="1274">
          <cell r="D1274" t="str">
            <v>8.1.3.0/17/I/001</v>
          </cell>
        </row>
        <row r="1275">
          <cell r="D1275" t="str">
            <v>8.1.3.0/17/I/003</v>
          </cell>
        </row>
        <row r="1276">
          <cell r="D1276" t="str">
            <v>8.1.3.0/17/I/004</v>
          </cell>
        </row>
        <row r="1277">
          <cell r="D1277" t="str">
            <v>8.1.3.0/17/I/006</v>
          </cell>
        </row>
        <row r="1278">
          <cell r="D1278" t="str">
            <v>8.1.3.0/16/I/010</v>
          </cell>
        </row>
        <row r="1279">
          <cell r="D1279" t="str">
            <v>8.1.3.0/16/I/014</v>
          </cell>
        </row>
        <row r="1280">
          <cell r="D1280" t="str">
            <v>8.1.3.0/17/I/002</v>
          </cell>
        </row>
        <row r="1281">
          <cell r="D1281" t="str">
            <v>8.1.3.0/17/I/005</v>
          </cell>
        </row>
        <row r="1282">
          <cell r="D1282" t="str">
            <v>8.1.4.0/17/I/001</v>
          </cell>
        </row>
        <row r="1283">
          <cell r="D1283" t="str">
            <v>8.1.4.0/17/I/002</v>
          </cell>
        </row>
        <row r="1284">
          <cell r="D1284" t="str">
            <v>8.1.4.0/17/I/003</v>
          </cell>
        </row>
        <row r="1285">
          <cell r="D1285" t="str">
            <v>8.1.4.0/17/I/004</v>
          </cell>
        </row>
        <row r="1286">
          <cell r="D1286" t="str">
            <v>8.1.4.0/17/I/005</v>
          </cell>
        </row>
        <row r="1287">
          <cell r="D1287" t="str">
            <v>8.1.4.0/17/I/006</v>
          </cell>
        </row>
        <row r="1288">
          <cell r="D1288" t="str">
            <v>8.1.4.0/17/I/007</v>
          </cell>
        </row>
        <row r="1289">
          <cell r="D1289" t="str">
            <v>8.1.4.0/17/I/008</v>
          </cell>
        </row>
        <row r="1290">
          <cell r="D1290" t="str">
            <v>8.1.4.0/17/I/009</v>
          </cell>
        </row>
        <row r="1291">
          <cell r="D1291" t="str">
            <v>8.2.4.0/15/I/001</v>
          </cell>
        </row>
        <row r="1292">
          <cell r="D1292" t="str">
            <v>8.3.1.1/16/I/001</v>
          </cell>
        </row>
        <row r="1293">
          <cell r="D1293" t="str">
            <v>8.3.1.1/16/I/002</v>
          </cell>
        </row>
        <row r="1294">
          <cell r="D1294" t="str">
            <v>8.3.2.1/16/I/002</v>
          </cell>
        </row>
        <row r="1295">
          <cell r="D1295" t="str">
            <v>8.3.2.2/16/I/001</v>
          </cell>
        </row>
        <row r="1296">
          <cell r="D1296" t="str">
            <v>8.3.3.0/15/I/001</v>
          </cell>
        </row>
        <row r="1297">
          <cell r="D1297" t="str">
            <v>8.3.4.0/16/I/001</v>
          </cell>
        </row>
        <row r="1298">
          <cell r="D1298" t="str">
            <v>8.3.5.0/16/I/001</v>
          </cell>
        </row>
        <row r="1299">
          <cell r="D1299" t="str">
            <v>8.3.6.1/16/I/001</v>
          </cell>
        </row>
        <row r="1300">
          <cell r="D1300" t="str">
            <v>8.3.6.2/17/I/001</v>
          </cell>
        </row>
        <row r="1301">
          <cell r="D1301" t="str">
            <v>8.4.1.0/16/I/001</v>
          </cell>
        </row>
        <row r="1302">
          <cell r="D1302" t="str">
            <v>8.5.1.0/16/I/001</v>
          </cell>
        </row>
        <row r="1303">
          <cell r="D1303" t="str">
            <v>8.5.2.0/16/I/001</v>
          </cell>
        </row>
        <row r="1304">
          <cell r="D1304" t="str">
            <v>8.5.3.0/16/I/001</v>
          </cell>
        </row>
        <row r="1305">
          <cell r="D1305" t="str">
            <v>9.1.1.1/15/I/001</v>
          </cell>
        </row>
        <row r="1306">
          <cell r="D1306" t="str">
            <v>9.1.1.2/15/I/001</v>
          </cell>
        </row>
        <row r="1307">
          <cell r="D1307" t="str">
            <v>9.1.1.3/15/I/001</v>
          </cell>
        </row>
        <row r="1308">
          <cell r="D1308" t="str">
            <v>9.1.2.0/16/I/001</v>
          </cell>
        </row>
        <row r="1309">
          <cell r="D1309" t="str">
            <v>9.1.3.0/16/I/001</v>
          </cell>
        </row>
        <row r="1310">
          <cell r="D1310" t="str">
            <v>9.1.4.1/15/I/001</v>
          </cell>
        </row>
        <row r="1311">
          <cell r="D1311" t="str">
            <v>9.1.4.1/16/I/001</v>
          </cell>
        </row>
        <row r="1312">
          <cell r="D1312" t="str">
            <v>9.1.4.2/16/I/001</v>
          </cell>
        </row>
        <row r="1313">
          <cell r="D1313" t="str">
            <v>9.1.4.3/16/I/001</v>
          </cell>
        </row>
        <row r="1314">
          <cell r="D1314" t="str">
            <v>9.1.4.4/16/I/001</v>
          </cell>
        </row>
        <row r="1315">
          <cell r="D1315" t="str">
            <v>9.2.1.1/15/I/001</v>
          </cell>
        </row>
        <row r="1316">
          <cell r="D1316" t="str">
            <v>9.2.1.2/15/I/001</v>
          </cell>
        </row>
        <row r="1317">
          <cell r="D1317" t="str">
            <v>9.2.1.3/16/I/001</v>
          </cell>
        </row>
        <row r="1318">
          <cell r="D1318" t="str">
            <v>9.2.2.1/15/I/001</v>
          </cell>
        </row>
        <row r="1319">
          <cell r="D1319" t="str">
            <v>9.2.2.1/15/I/002</v>
          </cell>
        </row>
        <row r="1320">
          <cell r="D1320" t="str">
            <v>9.2.2.1/15/I/003</v>
          </cell>
        </row>
        <row r="1321">
          <cell r="D1321" t="str">
            <v>9.2.2.1/15/I/004</v>
          </cell>
        </row>
        <row r="1322">
          <cell r="D1322" t="str">
            <v>9.2.2.1/15/I/005</v>
          </cell>
        </row>
        <row r="1323">
          <cell r="D1323" t="str">
            <v>9.2.2.2/16/I/001</v>
          </cell>
        </row>
        <row r="1324">
          <cell r="D1324" t="str">
            <v>9.2.3.0/15/I/001</v>
          </cell>
        </row>
        <row r="1325">
          <cell r="D1325" t="str">
            <v>9.2.4.2/16/I/003</v>
          </cell>
        </row>
        <row r="1326">
          <cell r="D1326" t="str">
            <v>9.2.4.2/16/I/009</v>
          </cell>
        </row>
        <row r="1327">
          <cell r="D1327" t="str">
            <v>9.2.4.2/16/I/010</v>
          </cell>
        </row>
        <row r="1328">
          <cell r="D1328" t="str">
            <v>9.2.4.2/16/I/071</v>
          </cell>
        </row>
        <row r="1329">
          <cell r="D1329" t="str">
            <v>9.2.4.2/16/I/093</v>
          </cell>
        </row>
        <row r="1330">
          <cell r="D1330" t="str">
            <v>9.2.4.2/16/I/096</v>
          </cell>
        </row>
        <row r="1331">
          <cell r="D1331" t="str">
            <v>9.2.4.2/16/I/025</v>
          </cell>
        </row>
        <row r="1332">
          <cell r="D1332" t="str">
            <v>9.2.4.2/16/I/068</v>
          </cell>
        </row>
        <row r="1333">
          <cell r="D1333" t="str">
            <v>9.2.4.2/16/I/013</v>
          </cell>
        </row>
        <row r="1334">
          <cell r="D1334" t="str">
            <v>9.2.4.2/16/I/001</v>
          </cell>
        </row>
        <row r="1335">
          <cell r="D1335" t="str">
            <v>9.2.4.2/16/I/002</v>
          </cell>
        </row>
        <row r="1336">
          <cell r="D1336" t="str">
            <v>9.2.4.2/16/I/004</v>
          </cell>
        </row>
        <row r="1337">
          <cell r="D1337" t="str">
            <v>9.2.4.2/16/I/005</v>
          </cell>
        </row>
        <row r="1338">
          <cell r="D1338" t="str">
            <v>9.2.4.2/16/I/006</v>
          </cell>
        </row>
        <row r="1339">
          <cell r="D1339" t="str">
            <v>9.2.4.2/16/I/007</v>
          </cell>
        </row>
        <row r="1340">
          <cell r="D1340" t="str">
            <v>9.2.4.2/16/I/008</v>
          </cell>
        </row>
        <row r="1341">
          <cell r="D1341" t="str">
            <v>9.2.4.2/16/I/011</v>
          </cell>
        </row>
        <row r="1342">
          <cell r="D1342" t="str">
            <v>9.2.4.2/16/I/012</v>
          </cell>
        </row>
        <row r="1343">
          <cell r="D1343" t="str">
            <v>9.2.4.2/16/I/014</v>
          </cell>
        </row>
        <row r="1344">
          <cell r="D1344" t="str">
            <v>9.2.4.2/16/I/015</v>
          </cell>
        </row>
        <row r="1345">
          <cell r="D1345" t="str">
            <v>9.2.4.2/16/I/016</v>
          </cell>
        </row>
        <row r="1346">
          <cell r="D1346" t="str">
            <v>9.2.4.2/16/I/017</v>
          </cell>
        </row>
        <row r="1347">
          <cell r="D1347" t="str">
            <v>9.2.4.2/16/I/018</v>
          </cell>
        </row>
        <row r="1348">
          <cell r="D1348" t="str">
            <v>9.2.4.2/16/I/019</v>
          </cell>
        </row>
        <row r="1349">
          <cell r="D1349" t="str">
            <v>9.2.4.2/16/I/020</v>
          </cell>
        </row>
        <row r="1350">
          <cell r="D1350" t="str">
            <v>9.2.4.2/16/I/021</v>
          </cell>
        </row>
        <row r="1351">
          <cell r="D1351" t="str">
            <v>9.2.4.2/16/I/022</v>
          </cell>
        </row>
        <row r="1352">
          <cell r="D1352" t="str">
            <v>9.2.4.2/16/I/023</v>
          </cell>
        </row>
        <row r="1353">
          <cell r="D1353" t="str">
            <v>9.2.4.2/16/I/024</v>
          </cell>
        </row>
        <row r="1354">
          <cell r="D1354" t="str">
            <v>9.2.4.2/16/I/026</v>
          </cell>
        </row>
        <row r="1355">
          <cell r="D1355" t="str">
            <v>9.2.4.2/16/I/027</v>
          </cell>
        </row>
        <row r="1356">
          <cell r="D1356" t="str">
            <v>9.2.4.2/16/I/028</v>
          </cell>
        </row>
        <row r="1357">
          <cell r="D1357" t="str">
            <v>9.2.4.2/16/I/029</v>
          </cell>
        </row>
        <row r="1358">
          <cell r="D1358" t="str">
            <v>9.2.4.2/16/I/030</v>
          </cell>
        </row>
        <row r="1359">
          <cell r="D1359" t="str">
            <v>9.2.4.2/16/I/031</v>
          </cell>
        </row>
        <row r="1360">
          <cell r="D1360" t="str">
            <v>9.2.4.2/16/I/032</v>
          </cell>
        </row>
        <row r="1361">
          <cell r="D1361" t="str">
            <v>9.2.4.2/16/I/033</v>
          </cell>
        </row>
        <row r="1362">
          <cell r="D1362" t="str">
            <v>9.2.4.2/16/I/034</v>
          </cell>
        </row>
        <row r="1363">
          <cell r="D1363" t="str">
            <v>9.2.4.2/16/I/035</v>
          </cell>
        </row>
        <row r="1364">
          <cell r="D1364" t="str">
            <v>9.2.4.2/16/I/036</v>
          </cell>
        </row>
        <row r="1365">
          <cell r="D1365" t="str">
            <v>9.2.4.2/16/I/037</v>
          </cell>
        </row>
        <row r="1366">
          <cell r="D1366" t="str">
            <v>9.2.4.2/16/I/038</v>
          </cell>
        </row>
        <row r="1367">
          <cell r="D1367" t="str">
            <v>9.2.4.2/16/I/039</v>
          </cell>
        </row>
        <row r="1368">
          <cell r="D1368" t="str">
            <v>9.2.4.2/16/I/040</v>
          </cell>
        </row>
        <row r="1369">
          <cell r="D1369" t="str">
            <v>9.2.4.2/16/I/041</v>
          </cell>
        </row>
        <row r="1370">
          <cell r="D1370" t="str">
            <v>9.2.4.2/16/I/042</v>
          </cell>
        </row>
        <row r="1371">
          <cell r="D1371" t="str">
            <v>9.2.4.2/16/I/043</v>
          </cell>
        </row>
        <row r="1372">
          <cell r="D1372" t="str">
            <v>9.2.4.2/16/I/044</v>
          </cell>
        </row>
        <row r="1373">
          <cell r="D1373" t="str">
            <v>9.2.4.2/16/I/045</v>
          </cell>
        </row>
        <row r="1374">
          <cell r="D1374" t="str">
            <v>9.2.4.2/16/I/046</v>
          </cell>
        </row>
        <row r="1375">
          <cell r="D1375" t="str">
            <v>9.2.4.2/16/I/047</v>
          </cell>
        </row>
        <row r="1376">
          <cell r="D1376" t="str">
            <v>9.2.4.2/16/I/048</v>
          </cell>
        </row>
        <row r="1377">
          <cell r="D1377" t="str">
            <v>9.2.4.2/16/I/049</v>
          </cell>
        </row>
        <row r="1378">
          <cell r="D1378" t="str">
            <v>9.2.4.2/16/I/050</v>
          </cell>
        </row>
        <row r="1379">
          <cell r="D1379" t="str">
            <v>9.2.4.2/16/I/051</v>
          </cell>
        </row>
        <row r="1380">
          <cell r="D1380" t="str">
            <v>9.2.4.2/16/I/052</v>
          </cell>
        </row>
        <row r="1381">
          <cell r="D1381" t="str">
            <v>9.2.4.2/16/I/053</v>
          </cell>
        </row>
        <row r="1382">
          <cell r="D1382" t="str">
            <v>9.2.4.2/16/I/054</v>
          </cell>
        </row>
        <row r="1383">
          <cell r="D1383" t="str">
            <v>9.2.4.2/16/I/055</v>
          </cell>
        </row>
        <row r="1384">
          <cell r="D1384" t="str">
            <v>9.2.4.2/16/I/056</v>
          </cell>
        </row>
        <row r="1385">
          <cell r="D1385" t="str">
            <v>9.2.4.2/16/I/057</v>
          </cell>
        </row>
        <row r="1386">
          <cell r="D1386" t="str">
            <v>9.2.4.2/16/I/058</v>
          </cell>
        </row>
        <row r="1387">
          <cell r="D1387" t="str">
            <v>9.2.4.2/16/I/059</v>
          </cell>
        </row>
        <row r="1388">
          <cell r="D1388" t="str">
            <v>9.2.4.2/16/I/060</v>
          </cell>
        </row>
        <row r="1389">
          <cell r="D1389" t="str">
            <v>9.2.4.2/16/I/061</v>
          </cell>
        </row>
        <row r="1390">
          <cell r="D1390" t="str">
            <v>9.2.4.2/16/I/062</v>
          </cell>
        </row>
        <row r="1391">
          <cell r="D1391" t="str">
            <v>9.2.4.2/16/I/063</v>
          </cell>
        </row>
        <row r="1392">
          <cell r="D1392" t="str">
            <v>9.2.4.2/16/I/064</v>
          </cell>
        </row>
        <row r="1393">
          <cell r="D1393" t="str">
            <v>9.2.4.2/16/I/065</v>
          </cell>
        </row>
        <row r="1394">
          <cell r="D1394" t="str">
            <v>9.2.4.2/16/I/066</v>
          </cell>
        </row>
        <row r="1395">
          <cell r="D1395" t="str">
            <v>9.2.4.2/16/I/067</v>
          </cell>
        </row>
        <row r="1396">
          <cell r="D1396" t="str">
            <v>9.2.4.2/16/I/069</v>
          </cell>
        </row>
        <row r="1397">
          <cell r="D1397" t="str">
            <v>9.2.4.2/16/I/070</v>
          </cell>
        </row>
        <row r="1398">
          <cell r="D1398" t="str">
            <v>9.2.4.2/16/I/072</v>
          </cell>
        </row>
        <row r="1399">
          <cell r="D1399" t="str">
            <v>9.2.4.2/16/I/073</v>
          </cell>
        </row>
        <row r="1400">
          <cell r="D1400" t="str">
            <v>9.2.4.2/16/I/074</v>
          </cell>
        </row>
        <row r="1401">
          <cell r="D1401" t="str">
            <v>9.2.4.2/16/I/075</v>
          </cell>
        </row>
        <row r="1402">
          <cell r="D1402" t="str">
            <v>9.2.4.2/16/I/076</v>
          </cell>
        </row>
        <row r="1403">
          <cell r="D1403" t="str">
            <v>9.2.4.2/16/I/077</v>
          </cell>
        </row>
        <row r="1404">
          <cell r="D1404" t="str">
            <v>9.2.4.2/16/I/078</v>
          </cell>
        </row>
        <row r="1405">
          <cell r="D1405" t="str">
            <v>9.2.4.2/16/I/079</v>
          </cell>
        </row>
        <row r="1406">
          <cell r="D1406" t="str">
            <v>9.2.4.2/16/I/080</v>
          </cell>
        </row>
        <row r="1407">
          <cell r="D1407" t="str">
            <v>9.2.4.2/16/I/081</v>
          </cell>
        </row>
        <row r="1408">
          <cell r="D1408" t="str">
            <v>9.2.4.2/16/I/082</v>
          </cell>
        </row>
        <row r="1409">
          <cell r="D1409" t="str">
            <v>9.2.4.2/16/I/083</v>
          </cell>
        </row>
        <row r="1410">
          <cell r="D1410" t="str">
            <v>9.2.4.2/16/I/084</v>
          </cell>
        </row>
        <row r="1411">
          <cell r="D1411" t="str">
            <v>9.2.4.2/16/I/085</v>
          </cell>
        </row>
        <row r="1412">
          <cell r="D1412" t="str">
            <v>9.2.4.2/16/I/086</v>
          </cell>
        </row>
        <row r="1413">
          <cell r="D1413" t="str">
            <v>9.2.4.2/16/I/087</v>
          </cell>
        </row>
        <row r="1414">
          <cell r="D1414" t="str">
            <v>9.2.4.2/16/I/088</v>
          </cell>
        </row>
        <row r="1415">
          <cell r="D1415" t="str">
            <v>9.2.4.2/16/I/089</v>
          </cell>
        </row>
        <row r="1416">
          <cell r="D1416" t="str">
            <v>9.2.4.2/16/I/090</v>
          </cell>
        </row>
        <row r="1417">
          <cell r="D1417" t="str">
            <v>9.2.4.2/16/I/091</v>
          </cell>
        </row>
        <row r="1418">
          <cell r="D1418" t="str">
            <v>9.2.4.2/16/I/092</v>
          </cell>
        </row>
        <row r="1419">
          <cell r="D1419" t="str">
            <v>9.2.4.2/16/I/094</v>
          </cell>
        </row>
        <row r="1420">
          <cell r="D1420" t="str">
            <v>9.2.4.2/16/I/095</v>
          </cell>
        </row>
        <row r="1421">
          <cell r="D1421" t="str">
            <v>9.2.4.2/16/I/097</v>
          </cell>
        </row>
        <row r="1422">
          <cell r="D1422" t="str">
            <v>9.2.4.2/16/I/098</v>
          </cell>
        </row>
        <row r="1423">
          <cell r="D1423" t="str">
            <v>9.2.4.2/16/I/099</v>
          </cell>
        </row>
        <row r="1424">
          <cell r="D1424" t="str">
            <v>9.2.4.2/16/I/100</v>
          </cell>
        </row>
        <row r="1425">
          <cell r="D1425" t="str">
            <v>9.2.4.2/16/I/101</v>
          </cell>
        </row>
        <row r="1426">
          <cell r="D1426" t="str">
            <v>9.2.4.2/16/I/102</v>
          </cell>
        </row>
        <row r="1427">
          <cell r="D1427" t="str">
            <v>9.2.4.2/16/I/103</v>
          </cell>
        </row>
        <row r="1428">
          <cell r="D1428" t="str">
            <v>9.2.4.2/16/I/104</v>
          </cell>
        </row>
        <row r="1429">
          <cell r="D1429" t="str">
            <v>9.2.4.2/16/I/105</v>
          </cell>
        </row>
        <row r="1430">
          <cell r="D1430" t="str">
            <v>9.2.4.2/16/I/106</v>
          </cell>
        </row>
        <row r="1431">
          <cell r="D1431" t="str">
            <v>9.2.4.1/16/I/001</v>
          </cell>
        </row>
        <row r="1432">
          <cell r="D1432" t="str">
            <v>9.2.5.0/17/I/001</v>
          </cell>
        </row>
        <row r="1433">
          <cell r="D1433" t="str">
            <v>9.2.6.0/17/I/001</v>
          </cell>
        </row>
        <row r="1434">
          <cell r="D1434" t="str">
            <v>9.3.1.2/16/I/001</v>
          </cell>
        </row>
        <row r="1435">
          <cell r="D1435" t="str">
            <v>9.3.2.0/17/I/012</v>
          </cell>
        </row>
        <row r="1436">
          <cell r="D1436" t="str">
            <v>9.3.2.0/17/I/001</v>
          </cell>
        </row>
        <row r="1437">
          <cell r="D1437" t="str">
            <v>9.3.2.0/17/I/002</v>
          </cell>
        </row>
        <row r="1438">
          <cell r="D1438" t="str">
            <v>9.3.2.0/17/I/003</v>
          </cell>
        </row>
        <row r="1439">
          <cell r="D1439" t="str">
            <v>9.3.2.0/17/I/004</v>
          </cell>
        </row>
        <row r="1440">
          <cell r="D1440" t="str">
            <v>9.3.2.0/17/I/005</v>
          </cell>
        </row>
        <row r="1441">
          <cell r="D1441" t="str">
            <v>9.3.2.0/17/I/006</v>
          </cell>
        </row>
        <row r="1442">
          <cell r="D1442" t="str">
            <v>9.3.2.0/17/I/007</v>
          </cell>
        </row>
        <row r="1443">
          <cell r="D1443" t="str">
            <v>9.3.2.0/17/I/008</v>
          </cell>
        </row>
        <row r="1444">
          <cell r="D1444" t="str">
            <v>9.3.2.0/17/I/009</v>
          </cell>
        </row>
        <row r="1445">
          <cell r="D1445" t="str">
            <v>9.3.2.0/17/I/010</v>
          </cell>
        </row>
        <row r="1446">
          <cell r="D1446" t="str">
            <v>9.3.2.0/17/I/011</v>
          </cell>
        </row>
        <row r="1447">
          <cell r="D1447" t="str">
            <v>9.3.2.0/17/I/013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54FB-F9C3-481A-8426-29167A229373}">
  <dimension ref="A1:BS91"/>
  <sheetViews>
    <sheetView zoomScale="70" zoomScaleNormal="70" zoomScaleSheetLayoutView="70" workbookViewId="0">
      <selection activeCell="BB2" sqref="BB2:BL2"/>
    </sheetView>
  </sheetViews>
  <sheetFormatPr defaultRowHeight="15" outlineLevelCol="2" x14ac:dyDescent="0.25"/>
  <cols>
    <col min="1" max="1" width="33.140625" customWidth="1"/>
    <col min="2" max="3" width="33.140625" hidden="1" customWidth="1" outlineLevel="1"/>
    <col min="4" max="4" width="33.140625" customWidth="1" collapsed="1"/>
    <col min="5" max="6" width="14.28515625" customWidth="1"/>
    <col min="7" max="7" width="16.28515625" customWidth="1"/>
    <col min="8" max="14" width="14.28515625" hidden="1" customWidth="1" outlineLevel="2"/>
    <col min="15" max="15" width="16.140625" hidden="1" customWidth="1" outlineLevel="2"/>
    <col min="16" max="16" width="13.5703125" hidden="1" customWidth="1" outlineLevel="1" collapsed="1"/>
    <col min="17" max="17" width="12" hidden="1" customWidth="1" outlineLevel="1"/>
    <col min="18" max="18" width="15.7109375" hidden="1" customWidth="1" outlineLevel="1"/>
    <col min="19" max="20" width="16.140625" hidden="1" customWidth="1" outlineLevel="1"/>
    <col min="21" max="21" width="15" hidden="1" customWidth="1" outlineLevel="1"/>
    <col min="22" max="22" width="14.85546875" hidden="1" customWidth="1" outlineLevel="1"/>
    <col min="23" max="23" width="17.42578125" hidden="1" customWidth="1" outlineLevel="1"/>
    <col min="24" max="25" width="17.42578125" hidden="1" customWidth="1" outlineLevel="2"/>
    <col min="26" max="26" width="13.5703125" hidden="1" customWidth="1" outlineLevel="1" collapsed="1"/>
    <col min="27" max="27" width="12" hidden="1" customWidth="1" outlineLevel="1"/>
    <col min="28" max="28" width="18.140625" hidden="1" customWidth="1" outlineLevel="1"/>
    <col min="29" max="29" width="22.5703125" hidden="1" customWidth="1" outlineLevel="1"/>
    <col min="30" max="32" width="24.42578125" hidden="1" customWidth="1" outlineLevel="1"/>
    <col min="33" max="40" width="17.42578125" hidden="1" customWidth="1" outlineLevel="1"/>
    <col min="41" max="41" width="13.5703125" customWidth="1" collapsed="1"/>
    <col min="42" max="42" width="12" customWidth="1"/>
    <col min="43" max="43" width="15.7109375" customWidth="1"/>
    <col min="44" max="45" width="16.140625" customWidth="1"/>
    <col min="46" max="46" width="15" customWidth="1"/>
    <col min="47" max="47" width="14.85546875" customWidth="1"/>
    <col min="48" max="48" width="17.42578125" customWidth="1"/>
    <col min="49" max="49" width="13.5703125" customWidth="1"/>
    <col min="50" max="50" width="12" customWidth="1"/>
    <col min="51" max="51" width="18.140625" customWidth="1"/>
    <col min="52" max="52" width="22.5703125" customWidth="1"/>
    <col min="53" max="55" width="24.42578125" customWidth="1"/>
    <col min="56" max="64" width="17.42578125" customWidth="1"/>
    <col min="66" max="66" width="11.7109375" bestFit="1" customWidth="1"/>
    <col min="67" max="67" width="18.28515625" customWidth="1"/>
    <col min="68" max="68" width="25.7109375" customWidth="1"/>
  </cols>
  <sheetData>
    <row r="1" spans="1:66" ht="60.75" customHeight="1" x14ac:dyDescent="0.25">
      <c r="A1" s="40" t="s">
        <v>101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66" ht="60.75" customHeight="1" x14ac:dyDescent="0.25">
      <c r="A2" s="30"/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6"/>
      <c r="AV2" s="31"/>
      <c r="AW2" s="31"/>
      <c r="AX2" s="31"/>
      <c r="AY2" s="31"/>
      <c r="AZ2" s="31"/>
      <c r="BA2" s="31"/>
      <c r="BB2" s="36"/>
      <c r="BC2" s="31"/>
      <c r="BD2" s="31"/>
      <c r="BE2" s="31"/>
      <c r="BF2" s="33"/>
      <c r="BG2" s="33"/>
      <c r="BH2" s="33"/>
      <c r="BI2" s="33"/>
      <c r="BJ2" s="33"/>
      <c r="BK2" s="33"/>
      <c r="BL2" s="33"/>
    </row>
    <row r="3" spans="1:66" ht="24.75" customHeight="1" x14ac:dyDescent="0.45">
      <c r="A3" s="6" t="s">
        <v>190</v>
      </c>
      <c r="B3" s="6"/>
      <c r="C3" s="6"/>
      <c r="H3" s="2"/>
      <c r="I3" s="2"/>
      <c r="J3" s="2"/>
      <c r="K3" s="2"/>
      <c r="L3" s="2"/>
      <c r="M3" s="2"/>
      <c r="N3" s="2"/>
      <c r="O3" s="2"/>
      <c r="AH3" s="44" t="s">
        <v>102</v>
      </c>
      <c r="AI3" s="44"/>
      <c r="AJ3" s="44"/>
      <c r="AK3" s="44"/>
      <c r="AL3" s="44"/>
      <c r="AM3" s="44"/>
      <c r="AN3" s="44"/>
      <c r="BF3" s="44" t="s">
        <v>191</v>
      </c>
      <c r="BG3" s="44"/>
      <c r="BH3" s="44"/>
      <c r="BI3" s="44"/>
      <c r="BJ3" s="44"/>
      <c r="BK3" s="44"/>
      <c r="BL3" s="44"/>
    </row>
    <row r="4" spans="1:66" ht="90" customHeight="1" x14ac:dyDescent="0.25">
      <c r="A4" s="6"/>
      <c r="B4" s="6"/>
      <c r="C4" s="6"/>
      <c r="E4" s="20"/>
      <c r="F4" s="20"/>
      <c r="H4" s="37" t="s">
        <v>88</v>
      </c>
      <c r="I4" s="38"/>
      <c r="J4" s="38"/>
      <c r="K4" s="38"/>
      <c r="L4" s="38"/>
      <c r="M4" s="38"/>
      <c r="N4" s="38"/>
      <c r="O4" s="39"/>
      <c r="P4" s="42" t="s">
        <v>189</v>
      </c>
      <c r="Q4" s="43"/>
      <c r="R4" s="43"/>
      <c r="S4" s="43"/>
      <c r="T4" s="43"/>
      <c r="U4" s="43"/>
      <c r="V4" s="43"/>
      <c r="W4" s="45"/>
      <c r="X4" s="42" t="s">
        <v>180</v>
      </c>
      <c r="Y4" s="43"/>
      <c r="Z4" s="46" t="s">
        <v>188</v>
      </c>
      <c r="AA4" s="46"/>
      <c r="AB4" s="46"/>
      <c r="AC4" s="46"/>
      <c r="AD4" s="46"/>
      <c r="AE4" s="46"/>
      <c r="AF4" s="46"/>
      <c r="AG4" s="46"/>
      <c r="AH4" s="47" t="s">
        <v>184</v>
      </c>
      <c r="AI4" s="47"/>
      <c r="AJ4" s="47"/>
      <c r="AK4" s="47"/>
      <c r="AL4" s="47"/>
      <c r="AM4" s="47"/>
      <c r="AN4" s="47"/>
      <c r="AO4" s="42" t="s">
        <v>185</v>
      </c>
      <c r="AP4" s="43"/>
      <c r="AQ4" s="43"/>
      <c r="AR4" s="43"/>
      <c r="AS4" s="43"/>
      <c r="AT4" s="43"/>
      <c r="AU4" s="43"/>
      <c r="AV4" s="45"/>
      <c r="AW4" s="46" t="s">
        <v>186</v>
      </c>
      <c r="AX4" s="46"/>
      <c r="AY4" s="46"/>
      <c r="AZ4" s="46"/>
      <c r="BA4" s="46"/>
      <c r="BB4" s="46"/>
      <c r="BC4" s="46"/>
      <c r="BD4" s="46"/>
      <c r="BE4" s="32"/>
      <c r="BF4" s="47" t="s">
        <v>187</v>
      </c>
      <c r="BG4" s="47"/>
      <c r="BH4" s="47"/>
      <c r="BI4" s="47"/>
      <c r="BJ4" s="47"/>
      <c r="BK4" s="47"/>
      <c r="BL4" s="47"/>
    </row>
    <row r="5" spans="1:66" ht="53.25" customHeight="1" x14ac:dyDescent="0.25">
      <c r="A5" s="8" t="s">
        <v>0</v>
      </c>
      <c r="B5" s="8" t="s">
        <v>103</v>
      </c>
      <c r="C5" s="8"/>
      <c r="D5" s="8" t="s">
        <v>79</v>
      </c>
      <c r="E5" s="8" t="s">
        <v>183</v>
      </c>
      <c r="F5" s="8" t="s">
        <v>94</v>
      </c>
      <c r="G5" s="8" t="s">
        <v>97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  <c r="N5" s="8">
        <v>2026</v>
      </c>
      <c r="O5" s="8" t="s">
        <v>78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2025</v>
      </c>
      <c r="V5" s="1">
        <v>2026</v>
      </c>
      <c r="W5" s="1" t="s">
        <v>78</v>
      </c>
      <c r="X5" s="1" t="s">
        <v>181</v>
      </c>
      <c r="Y5" s="1" t="s">
        <v>182</v>
      </c>
      <c r="Z5" s="11">
        <v>2020</v>
      </c>
      <c r="AA5" s="11">
        <v>2021</v>
      </c>
      <c r="AB5" s="11">
        <v>2022</v>
      </c>
      <c r="AC5" s="11">
        <v>2023</v>
      </c>
      <c r="AD5" s="11">
        <v>2024</v>
      </c>
      <c r="AE5" s="11">
        <v>2025</v>
      </c>
      <c r="AF5" s="11">
        <v>2026</v>
      </c>
      <c r="AG5" s="13" t="s">
        <v>78</v>
      </c>
      <c r="AH5" s="17">
        <v>2021</v>
      </c>
      <c r="AI5" s="17">
        <v>2022</v>
      </c>
      <c r="AJ5" s="17">
        <v>2023</v>
      </c>
      <c r="AK5" s="17">
        <v>2024</v>
      </c>
      <c r="AL5" s="17">
        <v>2025</v>
      </c>
      <c r="AM5" s="17">
        <v>2026</v>
      </c>
      <c r="AN5" s="17" t="s">
        <v>78</v>
      </c>
      <c r="AO5" s="1">
        <v>2020</v>
      </c>
      <c r="AP5" s="1">
        <v>2021</v>
      </c>
      <c r="AQ5" s="1">
        <v>2022</v>
      </c>
      <c r="AR5" s="1">
        <v>2023</v>
      </c>
      <c r="AS5" s="1">
        <v>2024</v>
      </c>
      <c r="AT5" s="1">
        <v>2025</v>
      </c>
      <c r="AU5" s="1">
        <v>2026</v>
      </c>
      <c r="AV5" s="1" t="s">
        <v>78</v>
      </c>
      <c r="AW5" s="11">
        <v>2020</v>
      </c>
      <c r="AX5" s="11">
        <v>2021</v>
      </c>
      <c r="AY5" s="11">
        <v>2022</v>
      </c>
      <c r="AZ5" s="11">
        <v>2023</v>
      </c>
      <c r="BA5" s="11">
        <v>2024</v>
      </c>
      <c r="BB5" s="11">
        <v>2025</v>
      </c>
      <c r="BC5" s="11">
        <v>2026</v>
      </c>
      <c r="BD5" s="13" t="s">
        <v>78</v>
      </c>
      <c r="BE5" s="13" t="s">
        <v>192</v>
      </c>
      <c r="BF5" s="17">
        <v>2021</v>
      </c>
      <c r="BG5" s="17">
        <v>2022</v>
      </c>
      <c r="BH5" s="17">
        <v>2023</v>
      </c>
      <c r="BI5" s="17">
        <v>2024</v>
      </c>
      <c r="BJ5" s="17">
        <v>2025</v>
      </c>
      <c r="BK5" s="17">
        <v>2026</v>
      </c>
      <c r="BL5" s="17" t="s">
        <v>78</v>
      </c>
    </row>
    <row r="6" spans="1:66" ht="15.75" x14ac:dyDescent="0.25">
      <c r="A6" s="37" t="s">
        <v>78</v>
      </c>
      <c r="B6" s="38"/>
      <c r="C6" s="38"/>
      <c r="D6" s="38"/>
      <c r="E6" s="39"/>
      <c r="F6" s="18"/>
      <c r="G6" s="18"/>
      <c r="H6" s="12">
        <f>SUM(H8:H79)</f>
        <v>0</v>
      </c>
      <c r="I6" s="12">
        <f t="shared" ref="I6:AN6" si="0">SUM(I8:I79)</f>
        <v>4073396</v>
      </c>
      <c r="J6" s="12">
        <f t="shared" si="0"/>
        <v>254649753.66504735</v>
      </c>
      <c r="K6" s="12">
        <f t="shared" si="0"/>
        <v>394247718.03318775</v>
      </c>
      <c r="L6" s="12">
        <f t="shared" si="0"/>
        <v>458112543.79741055</v>
      </c>
      <c r="M6" s="12">
        <f t="shared" si="0"/>
        <v>411710648.13446355</v>
      </c>
      <c r="N6" s="12">
        <f t="shared" si="0"/>
        <v>303205940.36989075</v>
      </c>
      <c r="O6" s="12">
        <f t="shared" si="0"/>
        <v>1826000000</v>
      </c>
      <c r="P6" s="12">
        <f t="shared" si="0"/>
        <v>0</v>
      </c>
      <c r="Q6" s="12">
        <f t="shared" si="0"/>
        <v>0</v>
      </c>
      <c r="R6" s="12">
        <f t="shared" si="0"/>
        <v>6765365.5300000003</v>
      </c>
      <c r="S6" s="12">
        <f t="shared" si="0"/>
        <v>152738387.05150113</v>
      </c>
      <c r="T6" s="12">
        <f t="shared" si="0"/>
        <v>603298415.34587443</v>
      </c>
      <c r="U6" s="12">
        <f t="shared" si="0"/>
        <v>753435837.02297306</v>
      </c>
      <c r="V6" s="12">
        <f t="shared" si="0"/>
        <v>453006516.27812332</v>
      </c>
      <c r="W6" s="12">
        <f t="shared" si="0"/>
        <v>1969244521.2284718</v>
      </c>
      <c r="X6" s="12"/>
      <c r="Y6" s="12"/>
      <c r="Z6" s="12">
        <f t="shared" si="0"/>
        <v>0</v>
      </c>
      <c r="AA6" s="12">
        <f t="shared" si="0"/>
        <v>357419.19</v>
      </c>
      <c r="AB6" s="12">
        <f t="shared" si="0"/>
        <v>4557665</v>
      </c>
      <c r="AC6" s="12">
        <f t="shared" si="0"/>
        <v>15433442.548498886</v>
      </c>
      <c r="AD6" s="12">
        <f t="shared" si="0"/>
        <v>60556361.918293364</v>
      </c>
      <c r="AE6" s="12">
        <f t="shared" si="0"/>
        <v>66995968.475003444</v>
      </c>
      <c r="AF6" s="12">
        <f t="shared" si="0"/>
        <v>32023080.927791096</v>
      </c>
      <c r="AG6" s="12">
        <f t="shared" si="0"/>
        <v>179923938.05958682</v>
      </c>
      <c r="AH6" s="12">
        <f t="shared" si="0"/>
        <v>357419.19</v>
      </c>
      <c r="AI6" s="12">
        <f t="shared" si="0"/>
        <v>11323030.530000001</v>
      </c>
      <c r="AJ6" s="12">
        <f t="shared" si="0"/>
        <v>168171829.59999999</v>
      </c>
      <c r="AK6" s="12">
        <f t="shared" si="0"/>
        <v>663854777.26416767</v>
      </c>
      <c r="AL6" s="12">
        <f t="shared" si="0"/>
        <v>820431805.49797666</v>
      </c>
      <c r="AM6" s="12">
        <f t="shared" si="0"/>
        <v>485029597.20591432</v>
      </c>
      <c r="AN6" s="12">
        <f t="shared" si="0"/>
        <v>2149168459.2880583</v>
      </c>
      <c r="AO6" s="12">
        <f t="shared" ref="AO6:BE6" si="1">SUM(AO8:AO79)</f>
        <v>0</v>
      </c>
      <c r="AP6" s="12">
        <f t="shared" si="1"/>
        <v>0</v>
      </c>
      <c r="AQ6" s="12">
        <f t="shared" si="1"/>
        <v>6765365.5300000003</v>
      </c>
      <c r="AR6" s="12">
        <f t="shared" si="1"/>
        <v>152752715.2161884</v>
      </c>
      <c r="AS6" s="12">
        <f t="shared" si="1"/>
        <v>498514945.81697416</v>
      </c>
      <c r="AT6" s="12">
        <f t="shared" si="1"/>
        <v>835283967.08290136</v>
      </c>
      <c r="AU6" s="12">
        <f t="shared" si="1"/>
        <v>475967528.10134333</v>
      </c>
      <c r="AV6" s="12">
        <f t="shared" si="1"/>
        <v>1969284521.7474074</v>
      </c>
      <c r="AW6" s="12">
        <f t="shared" si="1"/>
        <v>0</v>
      </c>
      <c r="AX6" s="12">
        <f t="shared" si="1"/>
        <v>357419.19</v>
      </c>
      <c r="AY6" s="12">
        <f t="shared" si="1"/>
        <v>4557665</v>
      </c>
      <c r="AZ6" s="12">
        <f t="shared" si="1"/>
        <v>15419114.38315044</v>
      </c>
      <c r="BA6" s="12">
        <f t="shared" si="1"/>
        <v>42805442.094755903</v>
      </c>
      <c r="BB6" s="12">
        <f t="shared" si="1"/>
        <v>55291845.285905816</v>
      </c>
      <c r="BC6" s="12">
        <f t="shared" si="1"/>
        <v>25442971.774995357</v>
      </c>
      <c r="BD6" s="12">
        <f t="shared" si="1"/>
        <v>143874457.72880751</v>
      </c>
      <c r="BE6" s="12">
        <f t="shared" si="1"/>
        <v>0</v>
      </c>
      <c r="BF6" s="12">
        <f t="shared" ref="BF6:BL6" si="2">SUM(BF8:BF79)</f>
        <v>357419.19</v>
      </c>
      <c r="BG6" s="12">
        <f t="shared" si="2"/>
        <v>11323030.530000001</v>
      </c>
      <c r="BH6" s="12">
        <f t="shared" si="2"/>
        <v>168171829.59933877</v>
      </c>
      <c r="BI6" s="12">
        <f t="shared" si="2"/>
        <v>541320387.91172993</v>
      </c>
      <c r="BJ6" s="12">
        <f t="shared" si="2"/>
        <v>890575812.36880744</v>
      </c>
      <c r="BK6" s="12">
        <f t="shared" si="2"/>
        <v>501410499.87633872</v>
      </c>
      <c r="BL6" s="12">
        <f t="shared" si="2"/>
        <v>2113158979.4762149</v>
      </c>
    </row>
    <row r="7" spans="1:66" ht="15.75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  <c r="X7" s="21">
        <v>24</v>
      </c>
      <c r="Y7" s="21">
        <v>25</v>
      </c>
      <c r="Z7" s="21">
        <v>26</v>
      </c>
      <c r="AA7" s="21">
        <v>27</v>
      </c>
      <c r="AB7" s="21">
        <v>28</v>
      </c>
      <c r="AC7" s="21">
        <v>29</v>
      </c>
      <c r="AD7" s="21">
        <v>30</v>
      </c>
      <c r="AE7" s="21">
        <v>31</v>
      </c>
      <c r="AF7" s="21">
        <v>32</v>
      </c>
      <c r="AG7" s="21">
        <v>33</v>
      </c>
      <c r="AH7" s="21">
        <v>34</v>
      </c>
      <c r="AI7" s="21">
        <v>35</v>
      </c>
      <c r="AJ7" s="21">
        <v>36</v>
      </c>
      <c r="AK7" s="21">
        <v>37</v>
      </c>
      <c r="AL7" s="21">
        <v>38</v>
      </c>
      <c r="AM7" s="21">
        <v>39</v>
      </c>
      <c r="AN7" s="21">
        <v>40</v>
      </c>
      <c r="AO7" s="21">
        <v>41</v>
      </c>
      <c r="AP7" s="21">
        <v>42</v>
      </c>
      <c r="AQ7" s="21">
        <v>43</v>
      </c>
      <c r="AR7" s="21">
        <v>44</v>
      </c>
      <c r="AS7" s="21">
        <v>45</v>
      </c>
      <c r="AT7" s="21">
        <v>46</v>
      </c>
      <c r="AU7" s="21">
        <v>47</v>
      </c>
      <c r="AV7" s="21">
        <v>48</v>
      </c>
      <c r="AW7" s="21">
        <v>51</v>
      </c>
      <c r="AX7" s="21">
        <v>52</v>
      </c>
      <c r="AY7" s="21">
        <v>53</v>
      </c>
      <c r="AZ7" s="21">
        <v>54</v>
      </c>
      <c r="BA7" s="21">
        <v>55</v>
      </c>
      <c r="BB7" s="21">
        <v>56</v>
      </c>
      <c r="BC7" s="21">
        <v>57</v>
      </c>
      <c r="BD7" s="21">
        <v>58</v>
      </c>
      <c r="BE7" s="21"/>
      <c r="BF7" s="21">
        <v>59</v>
      </c>
      <c r="BG7" s="21">
        <v>60</v>
      </c>
      <c r="BH7" s="21">
        <v>61</v>
      </c>
      <c r="BI7" s="21">
        <v>62</v>
      </c>
      <c r="BJ7" s="21">
        <v>63</v>
      </c>
      <c r="BK7" s="21">
        <v>64</v>
      </c>
      <c r="BL7" s="21">
        <v>65</v>
      </c>
    </row>
    <row r="8" spans="1:66" ht="63" x14ac:dyDescent="0.25">
      <c r="A8" s="3" t="s">
        <v>68</v>
      </c>
      <c r="B8" s="3" t="s">
        <v>104</v>
      </c>
      <c r="C8" s="3" t="str">
        <f>LEFT(B8,LEN(B8)-1)</f>
        <v>1.1.1.1.i.1</v>
      </c>
      <c r="D8" s="4" t="s">
        <v>82</v>
      </c>
      <c r="E8" s="4" t="s">
        <v>29</v>
      </c>
      <c r="F8" s="4" t="s">
        <v>95</v>
      </c>
      <c r="G8" s="4"/>
      <c r="H8" s="10">
        <v>0</v>
      </c>
      <c r="I8" s="10">
        <v>400000</v>
      </c>
      <c r="J8" s="10">
        <v>10937499.999999998</v>
      </c>
      <c r="K8" s="10">
        <v>0</v>
      </c>
      <c r="L8" s="10">
        <v>0</v>
      </c>
      <c r="M8" s="10">
        <v>8333333</v>
      </c>
      <c r="N8" s="10">
        <v>54729167</v>
      </c>
      <c r="O8" s="10">
        <f>N8+M8+L8+K8+J8+I8+H8</f>
        <v>74400000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22320000</v>
      </c>
      <c r="V8" s="23">
        <v>52080000</v>
      </c>
      <c r="W8" s="24">
        <f t="shared" ref="W8:W39" si="3">P8+Q8+R8+S8+T8+U8+V8</f>
        <v>74400000</v>
      </c>
      <c r="X8" s="24">
        <v>74400000</v>
      </c>
      <c r="Y8" s="24">
        <f>X8-W8</f>
        <v>0</v>
      </c>
      <c r="Z8" s="23">
        <v>0</v>
      </c>
      <c r="AA8" s="23">
        <v>0</v>
      </c>
      <c r="AB8" s="23">
        <v>0</v>
      </c>
      <c r="AC8" s="23">
        <v>0</v>
      </c>
      <c r="AD8" s="23"/>
      <c r="AE8" s="23"/>
      <c r="AF8" s="23"/>
      <c r="AG8" s="25">
        <f t="shared" ref="AG8:AG39" si="4">AF8+AE8+AD8+AC8+AB8+AA8+Z8</f>
        <v>0</v>
      </c>
      <c r="AH8" s="25">
        <f t="shared" ref="AH8:AM9" si="5">Q8+AA8</f>
        <v>0</v>
      </c>
      <c r="AI8" s="25">
        <f t="shared" si="5"/>
        <v>0</v>
      </c>
      <c r="AJ8" s="25">
        <f t="shared" si="5"/>
        <v>0</v>
      </c>
      <c r="AK8" s="25">
        <v>0</v>
      </c>
      <c r="AL8" s="25">
        <f t="shared" si="5"/>
        <v>22320000</v>
      </c>
      <c r="AM8" s="25">
        <f t="shared" si="5"/>
        <v>52080000</v>
      </c>
      <c r="AN8" s="25">
        <f t="shared" ref="AN8:AN39" si="6">AH8+AI8+AJ8+AK8+AL8+AM8</f>
        <v>74400000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22320000</v>
      </c>
      <c r="AU8" s="5">
        <v>52080000</v>
      </c>
      <c r="AV8" s="9">
        <f>AO8+AP8+AQ8+AR8+AS8+AT8+AU8</f>
        <v>74400000</v>
      </c>
      <c r="AW8" s="5">
        <v>0</v>
      </c>
      <c r="AX8" s="5">
        <v>0</v>
      </c>
      <c r="AY8" s="5">
        <v>0</v>
      </c>
      <c r="AZ8" s="5">
        <v>0</v>
      </c>
      <c r="BA8" s="5"/>
      <c r="BB8" s="5"/>
      <c r="BC8" s="5"/>
      <c r="BD8" s="14">
        <f>BC8+BB8+BA8+AZ8+AY8+AX8+AW8</f>
        <v>0</v>
      </c>
      <c r="BE8" s="14"/>
      <c r="BF8" s="14">
        <f>AP8+AX8</f>
        <v>0</v>
      </c>
      <c r="BG8" s="14">
        <f>AQ8+AY8</f>
        <v>0</v>
      </c>
      <c r="BH8" s="14">
        <f>AR8+AZ8</f>
        <v>0</v>
      </c>
      <c r="BI8" s="14">
        <f>AS8+BA8</f>
        <v>0</v>
      </c>
      <c r="BJ8" s="14">
        <f>AT8+BB8</f>
        <v>22320000</v>
      </c>
      <c r="BK8" s="14">
        <f>AU8+BC8</f>
        <v>52080000</v>
      </c>
      <c r="BL8" s="9">
        <f t="shared" ref="BL8:BL71" si="7">BF8+BG8+BH8+BI8+BJ8+BK8</f>
        <v>74400000</v>
      </c>
      <c r="BN8" s="2"/>
    </row>
    <row r="9" spans="1:66" ht="63" x14ac:dyDescent="0.25">
      <c r="A9" s="3" t="s">
        <v>69</v>
      </c>
      <c r="B9" s="3" t="s">
        <v>105</v>
      </c>
      <c r="C9" s="3" t="str">
        <f t="shared" ref="C9:C72" si="8">LEFT(B9,LEN(B9)-1)</f>
        <v>1.1.1.1.i.2</v>
      </c>
      <c r="D9" s="4" t="s">
        <v>82</v>
      </c>
      <c r="E9" s="4" t="s">
        <v>29</v>
      </c>
      <c r="F9" s="4" t="s">
        <v>96</v>
      </c>
      <c r="G9" s="4" t="s">
        <v>98</v>
      </c>
      <c r="H9" s="10">
        <v>0</v>
      </c>
      <c r="I9" s="10">
        <v>334000</v>
      </c>
      <c r="J9" s="10">
        <v>1685500</v>
      </c>
      <c r="K9" s="10">
        <v>2145000</v>
      </c>
      <c r="L9" s="10">
        <v>11462000</v>
      </c>
      <c r="M9" s="10">
        <v>12027500</v>
      </c>
      <c r="N9" s="10">
        <v>4796000</v>
      </c>
      <c r="O9" s="10">
        <f t="shared" ref="O9:O72" si="9">N9+M9+L9+K9+J9+I9+H9</f>
        <v>32450000</v>
      </c>
      <c r="P9" s="23">
        <v>0</v>
      </c>
      <c r="Q9" s="23">
        <v>0</v>
      </c>
      <c r="R9" s="23">
        <v>0</v>
      </c>
      <c r="S9" s="23">
        <v>0</v>
      </c>
      <c r="T9" s="23">
        <v>14540000</v>
      </c>
      <c r="U9" s="23">
        <v>21644500</v>
      </c>
      <c r="V9" s="23">
        <v>36515500</v>
      </c>
      <c r="W9" s="24">
        <f t="shared" si="3"/>
        <v>72700000</v>
      </c>
      <c r="X9" s="24">
        <v>72700000</v>
      </c>
      <c r="Y9" s="24">
        <f t="shared" ref="Y9:Y72" si="10">X9-W9</f>
        <v>0</v>
      </c>
      <c r="Z9" s="54">
        <v>0</v>
      </c>
      <c r="AA9" s="54">
        <v>0</v>
      </c>
      <c r="AB9" s="54">
        <v>0</v>
      </c>
      <c r="AC9" s="26">
        <v>0</v>
      </c>
      <c r="AD9" s="26"/>
      <c r="AE9" s="26"/>
      <c r="AF9" s="26"/>
      <c r="AG9" s="25">
        <f t="shared" si="4"/>
        <v>0</v>
      </c>
      <c r="AH9" s="48">
        <f t="shared" si="5"/>
        <v>0</v>
      </c>
      <c r="AI9" s="48">
        <f t="shared" si="5"/>
        <v>0</v>
      </c>
      <c r="AJ9" s="27">
        <f t="shared" si="5"/>
        <v>0</v>
      </c>
      <c r="AK9" s="27">
        <f t="shared" si="5"/>
        <v>14540000</v>
      </c>
      <c r="AL9" s="27">
        <f t="shared" si="5"/>
        <v>21644500</v>
      </c>
      <c r="AM9" s="27">
        <f t="shared" si="5"/>
        <v>36515500</v>
      </c>
      <c r="AN9" s="27">
        <f t="shared" si="6"/>
        <v>72700000</v>
      </c>
      <c r="AO9" s="5">
        <v>0</v>
      </c>
      <c r="AP9" s="5">
        <v>0</v>
      </c>
      <c r="AQ9" s="5">
        <v>0</v>
      </c>
      <c r="AR9" s="5">
        <v>0</v>
      </c>
      <c r="AS9" s="5">
        <v>12005895</v>
      </c>
      <c r="AT9" s="5">
        <v>24019200</v>
      </c>
      <c r="AU9" s="5">
        <v>36674905</v>
      </c>
      <c r="AV9" s="9">
        <f>AO9+AP9+AQ9+AR9+AS9+AT9+AU9</f>
        <v>72700000</v>
      </c>
      <c r="AW9" s="50">
        <v>0</v>
      </c>
      <c r="AX9" s="50">
        <v>0</v>
      </c>
      <c r="AY9" s="50">
        <v>0</v>
      </c>
      <c r="AZ9" s="5">
        <v>0</v>
      </c>
      <c r="BA9" s="22"/>
      <c r="BB9" s="22"/>
      <c r="BC9" s="22"/>
      <c r="BD9" s="14">
        <f>BC9+BB9+BA9+AZ9+AY9+AX9+AW9</f>
        <v>0</v>
      </c>
      <c r="BE9" s="34"/>
      <c r="BF9" s="52">
        <f>AP9+AX9</f>
        <v>0</v>
      </c>
      <c r="BG9" s="52">
        <f>AQ9+AY9</f>
        <v>0</v>
      </c>
      <c r="BH9" s="19">
        <f>AR9+AZ9</f>
        <v>0</v>
      </c>
      <c r="BI9" s="19">
        <f>AS9+BA9</f>
        <v>12005895</v>
      </c>
      <c r="BJ9" s="19">
        <f>AT9+BB9</f>
        <v>24019200</v>
      </c>
      <c r="BK9" s="19">
        <f>AU9+BC9</f>
        <v>36674905</v>
      </c>
      <c r="BL9" s="9">
        <f t="shared" si="7"/>
        <v>72700000</v>
      </c>
      <c r="BN9" s="2"/>
    </row>
    <row r="10" spans="1:66" ht="63" x14ac:dyDescent="0.25">
      <c r="A10" s="3" t="s">
        <v>70</v>
      </c>
      <c r="B10" s="3" t="s">
        <v>106</v>
      </c>
      <c r="C10" s="3" t="str">
        <f t="shared" si="8"/>
        <v>1.1.1.1.i.3</v>
      </c>
      <c r="D10" s="4" t="s">
        <v>82</v>
      </c>
      <c r="E10" s="4" t="s">
        <v>29</v>
      </c>
      <c r="F10" s="4" t="s">
        <v>96</v>
      </c>
      <c r="G10" s="4" t="s">
        <v>98</v>
      </c>
      <c r="H10" s="10">
        <v>0</v>
      </c>
      <c r="I10" s="10">
        <v>134000</v>
      </c>
      <c r="J10" s="10">
        <v>646500</v>
      </c>
      <c r="K10" s="10">
        <v>3370000</v>
      </c>
      <c r="L10" s="10">
        <v>12233000</v>
      </c>
      <c r="M10" s="10">
        <v>15022500</v>
      </c>
      <c r="N10" s="10">
        <v>8844000</v>
      </c>
      <c r="O10" s="10">
        <f t="shared" si="9"/>
        <v>40250000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4">
        <f t="shared" si="3"/>
        <v>0</v>
      </c>
      <c r="X10" s="24">
        <v>0</v>
      </c>
      <c r="Y10" s="24">
        <f t="shared" si="10"/>
        <v>0</v>
      </c>
      <c r="Z10" s="55"/>
      <c r="AA10" s="55"/>
      <c r="AB10" s="55"/>
      <c r="AC10" s="26">
        <v>0</v>
      </c>
      <c r="AD10" s="26"/>
      <c r="AE10" s="26"/>
      <c r="AF10" s="26"/>
      <c r="AG10" s="25">
        <f t="shared" si="4"/>
        <v>0</v>
      </c>
      <c r="AH10" s="49"/>
      <c r="AI10" s="49"/>
      <c r="AJ10" s="27">
        <f t="shared" ref="AJ10:AJ41" si="11">S10+AC10</f>
        <v>0</v>
      </c>
      <c r="AK10" s="27">
        <f t="shared" ref="AK10:AK41" si="12">T10+AD10</f>
        <v>0</v>
      </c>
      <c r="AL10" s="27">
        <f t="shared" ref="AL10:AL41" si="13">U10+AE10</f>
        <v>0</v>
      </c>
      <c r="AM10" s="27">
        <f t="shared" ref="AM10:AM41" si="14">V10+AF10</f>
        <v>0</v>
      </c>
      <c r="AN10" s="27">
        <f t="shared" si="6"/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9">
        <f>AO10+AP10+AQ10+AR10+AS10+AT10+AU10</f>
        <v>0</v>
      </c>
      <c r="AW10" s="51"/>
      <c r="AX10" s="51"/>
      <c r="AY10" s="51"/>
      <c r="AZ10" s="5">
        <v>0</v>
      </c>
      <c r="BA10" s="22"/>
      <c r="BB10" s="22"/>
      <c r="BC10" s="22"/>
      <c r="BD10" s="14">
        <f>BC10+BB10+BA10+AZ10+AY10+AX10+AW10</f>
        <v>0</v>
      </c>
      <c r="BE10" s="35"/>
      <c r="BF10" s="53"/>
      <c r="BG10" s="53"/>
      <c r="BH10" s="19">
        <f>AR10+AZ10</f>
        <v>0</v>
      </c>
      <c r="BI10" s="19">
        <f>AS10+BA10</f>
        <v>0</v>
      </c>
      <c r="BJ10" s="19">
        <f>AT10+BB10</f>
        <v>0</v>
      </c>
      <c r="BK10" s="19">
        <f>AU10+BC10</f>
        <v>0</v>
      </c>
      <c r="BL10" s="9">
        <f t="shared" si="7"/>
        <v>0</v>
      </c>
    </row>
    <row r="11" spans="1:66" ht="47.25" x14ac:dyDescent="0.25">
      <c r="A11" s="3" t="s">
        <v>71</v>
      </c>
      <c r="B11" s="3" t="s">
        <v>107</v>
      </c>
      <c r="C11" s="3" t="str">
        <f t="shared" si="8"/>
        <v>1.1.1.2.i.1</v>
      </c>
      <c r="D11" s="4" t="s">
        <v>82</v>
      </c>
      <c r="E11" s="4" t="s">
        <v>29</v>
      </c>
      <c r="F11" s="4" t="s">
        <v>95</v>
      </c>
      <c r="G11" s="4"/>
      <c r="H11" s="10">
        <v>0</v>
      </c>
      <c r="I11" s="10">
        <v>0</v>
      </c>
      <c r="J11" s="10">
        <v>2064400</v>
      </c>
      <c r="K11" s="10">
        <v>3047200</v>
      </c>
      <c r="L11" s="10">
        <v>8000000</v>
      </c>
      <c r="M11" s="10">
        <v>4633600</v>
      </c>
      <c r="N11" s="10">
        <v>6524800</v>
      </c>
      <c r="O11" s="10">
        <f t="shared" si="9"/>
        <v>24270000</v>
      </c>
      <c r="P11" s="23">
        <v>0</v>
      </c>
      <c r="Q11" s="23">
        <v>0</v>
      </c>
      <c r="R11" s="23">
        <v>0</v>
      </c>
      <c r="S11" s="23">
        <v>0</v>
      </c>
      <c r="T11" s="23">
        <v>1793000</v>
      </c>
      <c r="U11" s="23">
        <v>11476200</v>
      </c>
      <c r="V11" s="23">
        <v>1000800</v>
      </c>
      <c r="W11" s="24">
        <f t="shared" si="3"/>
        <v>14270000</v>
      </c>
      <c r="X11" s="24">
        <v>14270000</v>
      </c>
      <c r="Y11" s="24">
        <f t="shared" si="10"/>
        <v>0</v>
      </c>
      <c r="Z11" s="23">
        <v>0</v>
      </c>
      <c r="AA11" s="23">
        <v>0</v>
      </c>
      <c r="AB11" s="23">
        <v>0</v>
      </c>
      <c r="AC11" s="23">
        <v>0</v>
      </c>
      <c r="AD11" s="23"/>
      <c r="AE11" s="23"/>
      <c r="AF11" s="23"/>
      <c r="AG11" s="25">
        <f t="shared" si="4"/>
        <v>0</v>
      </c>
      <c r="AH11" s="25">
        <f>Q11+AA11</f>
        <v>0</v>
      </c>
      <c r="AI11" s="25">
        <f>R11+AB11</f>
        <v>0</v>
      </c>
      <c r="AJ11" s="25">
        <f t="shared" si="11"/>
        <v>0</v>
      </c>
      <c r="AK11" s="25">
        <f t="shared" si="12"/>
        <v>1793000</v>
      </c>
      <c r="AL11" s="25">
        <f t="shared" si="13"/>
        <v>11476200</v>
      </c>
      <c r="AM11" s="25">
        <f t="shared" si="14"/>
        <v>1000800</v>
      </c>
      <c r="AN11" s="25">
        <f t="shared" si="6"/>
        <v>14270000</v>
      </c>
      <c r="AO11" s="5">
        <v>0</v>
      </c>
      <c r="AP11" s="5">
        <v>0</v>
      </c>
      <c r="AQ11" s="5">
        <v>0</v>
      </c>
      <c r="AR11" s="5">
        <v>0</v>
      </c>
      <c r="AS11" s="5">
        <v>1602000</v>
      </c>
      <c r="AT11" s="5">
        <v>11667200</v>
      </c>
      <c r="AU11" s="5">
        <v>1000800</v>
      </c>
      <c r="AV11" s="9">
        <f>AO11+AP11+AQ11+AR11+AS11+AT11+AU11</f>
        <v>14270000</v>
      </c>
      <c r="AW11" s="5">
        <v>0</v>
      </c>
      <c r="AX11" s="5">
        <v>0</v>
      </c>
      <c r="AY11" s="5">
        <v>0</v>
      </c>
      <c r="AZ11" s="5">
        <v>0</v>
      </c>
      <c r="BA11" s="5"/>
      <c r="BB11" s="5"/>
      <c r="BC11" s="5"/>
      <c r="BD11" s="14">
        <f>BC11+BB11+BA11+AZ11+AY11+AX11+AW11</f>
        <v>0</v>
      </c>
      <c r="BE11" s="14"/>
      <c r="BF11" s="14">
        <f>AP11+AX11</f>
        <v>0</v>
      </c>
      <c r="BG11" s="14">
        <f>AQ11+AY11</f>
        <v>0</v>
      </c>
      <c r="BH11" s="14">
        <f>AR11+AZ11</f>
        <v>0</v>
      </c>
      <c r="BI11" s="14">
        <f>AS11+BA11</f>
        <v>1602000</v>
      </c>
      <c r="BJ11" s="14">
        <f>AT11+BB11</f>
        <v>11667200</v>
      </c>
      <c r="BK11" s="14">
        <f>AU11+BC11</f>
        <v>1000800</v>
      </c>
      <c r="BL11" s="9">
        <f t="shared" si="7"/>
        <v>14270000</v>
      </c>
      <c r="BN11" s="2"/>
    </row>
    <row r="12" spans="1:66" ht="47.25" x14ac:dyDescent="0.25">
      <c r="A12" s="3" t="s">
        <v>72</v>
      </c>
      <c r="B12" s="3" t="s">
        <v>108</v>
      </c>
      <c r="C12" s="3" t="str">
        <f t="shared" si="8"/>
        <v>1.1.1.2.i.2</v>
      </c>
      <c r="D12" s="4" t="s">
        <v>82</v>
      </c>
      <c r="E12" s="4" t="s">
        <v>29</v>
      </c>
      <c r="F12" s="4" t="s">
        <v>96</v>
      </c>
      <c r="G12" s="4" t="s">
        <v>98</v>
      </c>
      <c r="H12" s="10">
        <v>0</v>
      </c>
      <c r="I12" s="10">
        <v>899384</v>
      </c>
      <c r="J12" s="10">
        <v>4204687</v>
      </c>
      <c r="K12" s="10">
        <v>17993702</v>
      </c>
      <c r="L12" s="10">
        <v>33457949</v>
      </c>
      <c r="M12" s="10">
        <v>25432093</v>
      </c>
      <c r="N12" s="10">
        <v>5297677</v>
      </c>
      <c r="O12" s="10">
        <f t="shared" si="9"/>
        <v>87285492</v>
      </c>
      <c r="P12" s="23">
        <v>0</v>
      </c>
      <c r="Q12" s="23">
        <v>0</v>
      </c>
      <c r="R12" s="23">
        <v>0</v>
      </c>
      <c r="S12" s="23">
        <v>0</v>
      </c>
      <c r="T12" s="23">
        <v>22881307</v>
      </c>
      <c r="U12" s="23">
        <v>43668303</v>
      </c>
      <c r="V12" s="23">
        <v>30735882</v>
      </c>
      <c r="W12" s="24">
        <f t="shared" si="3"/>
        <v>97285492</v>
      </c>
      <c r="X12" s="24">
        <v>97285492</v>
      </c>
      <c r="Y12" s="24">
        <f t="shared" si="10"/>
        <v>0</v>
      </c>
      <c r="Z12" s="54">
        <v>0</v>
      </c>
      <c r="AA12" s="54">
        <v>0</v>
      </c>
      <c r="AB12" s="54">
        <v>0</v>
      </c>
      <c r="AC12" s="26">
        <v>0</v>
      </c>
      <c r="AD12" s="26"/>
      <c r="AE12" s="26"/>
      <c r="AF12" s="26"/>
      <c r="AG12" s="25">
        <f t="shared" si="4"/>
        <v>0</v>
      </c>
      <c r="AH12" s="48">
        <f>Q12+AA12</f>
        <v>0</v>
      </c>
      <c r="AI12" s="48">
        <f>R12+AB12</f>
        <v>0</v>
      </c>
      <c r="AJ12" s="27">
        <f t="shared" si="11"/>
        <v>0</v>
      </c>
      <c r="AK12" s="27">
        <f t="shared" si="12"/>
        <v>22881307</v>
      </c>
      <c r="AL12" s="27">
        <f t="shared" si="13"/>
        <v>43668303</v>
      </c>
      <c r="AM12" s="27">
        <f t="shared" si="14"/>
        <v>30735882</v>
      </c>
      <c r="AN12" s="27">
        <f t="shared" si="6"/>
        <v>97285492</v>
      </c>
      <c r="AO12" s="5">
        <v>0</v>
      </c>
      <c r="AP12" s="5">
        <v>0</v>
      </c>
      <c r="AQ12" s="5">
        <v>0</v>
      </c>
      <c r="AR12" s="5">
        <v>0</v>
      </c>
      <c r="AS12" s="5">
        <v>22534892</v>
      </c>
      <c r="AT12" s="5">
        <v>59088685</v>
      </c>
      <c r="AU12" s="5">
        <v>15661915</v>
      </c>
      <c r="AV12" s="9">
        <f>AO12+AP12+AQ12+AR12+AS12+AT12+AU12</f>
        <v>97285492</v>
      </c>
      <c r="AW12" s="50">
        <v>0</v>
      </c>
      <c r="AX12" s="50">
        <v>0</v>
      </c>
      <c r="AY12" s="50">
        <v>0</v>
      </c>
      <c r="AZ12" s="5">
        <v>0</v>
      </c>
      <c r="BA12" s="22"/>
      <c r="BB12" s="22"/>
      <c r="BC12" s="22"/>
      <c r="BD12" s="14">
        <f>BC12+BB12+BA12+AZ12+AY12+AX12+AW12</f>
        <v>0</v>
      </c>
      <c r="BE12" s="34"/>
      <c r="BF12" s="52">
        <f>AP12+AX12</f>
        <v>0</v>
      </c>
      <c r="BG12" s="52">
        <f>AQ12+AY12</f>
        <v>0</v>
      </c>
      <c r="BH12" s="19">
        <f>AR12+AZ12</f>
        <v>0</v>
      </c>
      <c r="BI12" s="19">
        <f>AS12+BA12</f>
        <v>22534892</v>
      </c>
      <c r="BJ12" s="19">
        <f>AT12+BB12</f>
        <v>59088685</v>
      </c>
      <c r="BK12" s="19">
        <f>AU12+BC12</f>
        <v>15661915</v>
      </c>
      <c r="BL12" s="9">
        <f t="shared" si="7"/>
        <v>97285492</v>
      </c>
    </row>
    <row r="13" spans="1:66" ht="47.25" x14ac:dyDescent="0.25">
      <c r="A13" s="3" t="s">
        <v>73</v>
      </c>
      <c r="B13" s="3" t="s">
        <v>109</v>
      </c>
      <c r="C13" s="3" t="str">
        <f t="shared" si="8"/>
        <v>1.1.1.2.i.3</v>
      </c>
      <c r="D13" s="4" t="s">
        <v>82</v>
      </c>
      <c r="E13" s="4" t="s">
        <v>29</v>
      </c>
      <c r="F13" s="4" t="s">
        <v>96</v>
      </c>
      <c r="G13" s="4" t="s">
        <v>98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2312500</v>
      </c>
      <c r="N13" s="10">
        <v>0</v>
      </c>
      <c r="O13" s="10">
        <f t="shared" si="9"/>
        <v>2312500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2312500</v>
      </c>
      <c r="V13" s="23">
        <v>0</v>
      </c>
      <c r="W13" s="24">
        <f t="shared" si="3"/>
        <v>2312500</v>
      </c>
      <c r="X13" s="24">
        <v>2312500</v>
      </c>
      <c r="Y13" s="24">
        <f t="shared" si="10"/>
        <v>0</v>
      </c>
      <c r="Z13" s="55"/>
      <c r="AA13" s="55"/>
      <c r="AB13" s="55"/>
      <c r="AC13" s="26">
        <v>0</v>
      </c>
      <c r="AD13" s="26"/>
      <c r="AE13" s="26"/>
      <c r="AF13" s="26"/>
      <c r="AG13" s="25">
        <f t="shared" si="4"/>
        <v>0</v>
      </c>
      <c r="AH13" s="49"/>
      <c r="AI13" s="49"/>
      <c r="AJ13" s="27">
        <f t="shared" si="11"/>
        <v>0</v>
      </c>
      <c r="AK13" s="27">
        <f t="shared" si="12"/>
        <v>0</v>
      </c>
      <c r="AL13" s="27">
        <f t="shared" si="13"/>
        <v>2312500</v>
      </c>
      <c r="AM13" s="27">
        <f t="shared" si="14"/>
        <v>0</v>
      </c>
      <c r="AN13" s="27">
        <f t="shared" si="6"/>
        <v>2312500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2312500</v>
      </c>
      <c r="AU13" s="5">
        <v>0</v>
      </c>
      <c r="AV13" s="9">
        <f>AO13+AP13+AQ13+AR13+AS13+AT13+AU13</f>
        <v>2312500</v>
      </c>
      <c r="AW13" s="51"/>
      <c r="AX13" s="51"/>
      <c r="AY13" s="51"/>
      <c r="AZ13" s="5">
        <v>0</v>
      </c>
      <c r="BA13" s="22"/>
      <c r="BB13" s="22"/>
      <c r="BC13" s="22"/>
      <c r="BD13" s="14">
        <f>BC13+BB13+BA13+AZ13+AY13+AX13+AW13</f>
        <v>0</v>
      </c>
      <c r="BE13" s="35"/>
      <c r="BF13" s="53"/>
      <c r="BG13" s="53"/>
      <c r="BH13" s="19">
        <f>AR13+AZ13</f>
        <v>0</v>
      </c>
      <c r="BI13" s="19">
        <f>AS13+BA13</f>
        <v>0</v>
      </c>
      <c r="BJ13" s="19">
        <f>AT13+BB13</f>
        <v>2312500</v>
      </c>
      <c r="BK13" s="19">
        <f>AU13+BC13</f>
        <v>0</v>
      </c>
      <c r="BL13" s="9">
        <f t="shared" si="7"/>
        <v>2312500</v>
      </c>
    </row>
    <row r="14" spans="1:66" ht="31.5" x14ac:dyDescent="0.25">
      <c r="A14" s="3" t="s">
        <v>1</v>
      </c>
      <c r="B14" s="3" t="s">
        <v>110</v>
      </c>
      <c r="C14" s="3" t="str">
        <f t="shared" si="8"/>
        <v>1.1.1.3.i</v>
      </c>
      <c r="D14" s="4" t="s">
        <v>82</v>
      </c>
      <c r="E14" s="4" t="s">
        <v>29</v>
      </c>
      <c r="F14" s="4" t="s">
        <v>96</v>
      </c>
      <c r="G14" s="4" t="s">
        <v>98</v>
      </c>
      <c r="H14" s="10">
        <v>0</v>
      </c>
      <c r="I14" s="10">
        <v>345140</v>
      </c>
      <c r="J14" s="10">
        <v>2415981</v>
      </c>
      <c r="K14" s="10">
        <v>6902802</v>
      </c>
      <c r="L14" s="10">
        <v>10354202</v>
      </c>
      <c r="M14" s="10">
        <v>8283362</v>
      </c>
      <c r="N14" s="10">
        <v>6212521</v>
      </c>
      <c r="O14" s="10">
        <f t="shared" si="9"/>
        <v>34514008</v>
      </c>
      <c r="P14" s="23">
        <v>0</v>
      </c>
      <c r="Q14" s="23">
        <v>0</v>
      </c>
      <c r="R14" s="23">
        <v>0</v>
      </c>
      <c r="S14" s="23">
        <v>241196</v>
      </c>
      <c r="T14" s="23">
        <v>9327203</v>
      </c>
      <c r="U14" s="23">
        <v>15612174</v>
      </c>
      <c r="V14" s="23">
        <v>9333435</v>
      </c>
      <c r="W14" s="24">
        <f t="shared" si="3"/>
        <v>34514008</v>
      </c>
      <c r="X14" s="24">
        <v>34514008</v>
      </c>
      <c r="Y14" s="24">
        <f t="shared" si="10"/>
        <v>0</v>
      </c>
      <c r="Z14" s="23">
        <v>0</v>
      </c>
      <c r="AA14" s="23">
        <v>0</v>
      </c>
      <c r="AB14" s="23">
        <v>0</v>
      </c>
      <c r="AC14" s="23">
        <v>0</v>
      </c>
      <c r="AD14" s="23"/>
      <c r="AE14" s="23"/>
      <c r="AF14" s="23"/>
      <c r="AG14" s="25">
        <f t="shared" si="4"/>
        <v>0</v>
      </c>
      <c r="AH14" s="25">
        <f t="shared" ref="AH14:AH45" si="15">Q14+AA14</f>
        <v>0</v>
      </c>
      <c r="AI14" s="25">
        <f t="shared" ref="AI14:AI45" si="16">R14+AB14</f>
        <v>0</v>
      </c>
      <c r="AJ14" s="25">
        <f t="shared" si="11"/>
        <v>241196</v>
      </c>
      <c r="AK14" s="25">
        <f t="shared" si="12"/>
        <v>9327203</v>
      </c>
      <c r="AL14" s="25">
        <f t="shared" si="13"/>
        <v>15612174</v>
      </c>
      <c r="AM14" s="25">
        <f t="shared" si="14"/>
        <v>9333435</v>
      </c>
      <c r="AN14" s="25">
        <f t="shared" si="6"/>
        <v>34514008</v>
      </c>
      <c r="AO14" s="5">
        <v>0</v>
      </c>
      <c r="AP14" s="5">
        <v>0</v>
      </c>
      <c r="AQ14" s="5">
        <v>0</v>
      </c>
      <c r="AR14" s="5">
        <v>241196</v>
      </c>
      <c r="AS14" s="5">
        <v>3219932</v>
      </c>
      <c r="AT14" s="5">
        <v>17109584</v>
      </c>
      <c r="AU14" s="5">
        <v>13943296</v>
      </c>
      <c r="AV14" s="9">
        <f>AO14+AP14+AQ14+AR14+AS14+AT14+AU14</f>
        <v>34514008</v>
      </c>
      <c r="AW14" s="5">
        <v>0</v>
      </c>
      <c r="AX14" s="5">
        <v>0</v>
      </c>
      <c r="AY14" s="5">
        <v>0</v>
      </c>
      <c r="AZ14" s="5">
        <v>0</v>
      </c>
      <c r="BA14" s="5"/>
      <c r="BB14" s="5"/>
      <c r="BC14" s="5"/>
      <c r="BD14" s="14">
        <f>BC14+BB14+BA14+AZ14+AY14+AX14+AW14</f>
        <v>0</v>
      </c>
      <c r="BE14" s="14"/>
      <c r="BF14" s="14">
        <f>AP14+AX14</f>
        <v>0</v>
      </c>
      <c r="BG14" s="14">
        <f>AQ14+AY14</f>
        <v>0</v>
      </c>
      <c r="BH14" s="14">
        <f>AR14+AZ14</f>
        <v>241196</v>
      </c>
      <c r="BI14" s="14">
        <f>AS14+BA14</f>
        <v>3219932</v>
      </c>
      <c r="BJ14" s="14">
        <f>AT14+BB14</f>
        <v>17109584</v>
      </c>
      <c r="BK14" s="14">
        <f>AU14+BC14</f>
        <v>13943296</v>
      </c>
      <c r="BL14" s="9">
        <f t="shared" si="7"/>
        <v>34514008</v>
      </c>
      <c r="BN14" s="2"/>
    </row>
    <row r="15" spans="1:66" ht="78.75" x14ac:dyDescent="0.25">
      <c r="A15" s="3" t="s">
        <v>2</v>
      </c>
      <c r="B15" s="3" t="s">
        <v>111</v>
      </c>
      <c r="C15" s="3" t="str">
        <f t="shared" si="8"/>
        <v>1.2.1.1.i</v>
      </c>
      <c r="D15" s="4" t="s">
        <v>82</v>
      </c>
      <c r="E15" s="4" t="s">
        <v>3</v>
      </c>
      <c r="F15" s="4" t="s">
        <v>96</v>
      </c>
      <c r="G15" s="4" t="s">
        <v>99</v>
      </c>
      <c r="H15" s="10">
        <v>0</v>
      </c>
      <c r="I15" s="10">
        <v>0</v>
      </c>
      <c r="J15" s="10">
        <v>24958250.609999999</v>
      </c>
      <c r="K15" s="10">
        <v>26115462.739999998</v>
      </c>
      <c r="L15" s="10">
        <v>6208286.6500000004</v>
      </c>
      <c r="M15" s="10">
        <v>0</v>
      </c>
      <c r="N15" s="10">
        <v>0</v>
      </c>
      <c r="O15" s="10">
        <f t="shared" si="9"/>
        <v>57282000</v>
      </c>
      <c r="P15" s="23">
        <v>0</v>
      </c>
      <c r="Q15" s="23">
        <v>0</v>
      </c>
      <c r="R15" s="23">
        <v>0</v>
      </c>
      <c r="S15" s="23">
        <v>17184600</v>
      </c>
      <c r="T15" s="23">
        <v>14282000</v>
      </c>
      <c r="U15" s="23">
        <v>11456400</v>
      </c>
      <c r="V15" s="23">
        <v>14359000</v>
      </c>
      <c r="W15" s="24">
        <f t="shared" si="3"/>
        <v>57282000</v>
      </c>
      <c r="X15" s="24">
        <v>57282000</v>
      </c>
      <c r="Y15" s="24">
        <f t="shared" si="10"/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5">
        <f t="shared" si="4"/>
        <v>0</v>
      </c>
      <c r="AH15" s="25">
        <f t="shared" si="15"/>
        <v>0</v>
      </c>
      <c r="AI15" s="25">
        <f t="shared" si="16"/>
        <v>0</v>
      </c>
      <c r="AJ15" s="25">
        <f t="shared" si="11"/>
        <v>17184600</v>
      </c>
      <c r="AK15" s="25">
        <f t="shared" si="12"/>
        <v>14282000</v>
      </c>
      <c r="AL15" s="25">
        <f t="shared" si="13"/>
        <v>11456400</v>
      </c>
      <c r="AM15" s="25">
        <f t="shared" si="14"/>
        <v>14359000</v>
      </c>
      <c r="AN15" s="25">
        <f t="shared" si="6"/>
        <v>57282000</v>
      </c>
      <c r="AO15" s="5">
        <v>0</v>
      </c>
      <c r="AP15" s="5">
        <v>0</v>
      </c>
      <c r="AQ15" s="5">
        <v>0</v>
      </c>
      <c r="AR15" s="5">
        <v>17184600</v>
      </c>
      <c r="AS15" s="5">
        <v>14282000</v>
      </c>
      <c r="AT15" s="5">
        <v>11456400</v>
      </c>
      <c r="AU15" s="5">
        <v>14359000</v>
      </c>
      <c r="AV15" s="9">
        <f>AO15+AP15+AQ15+AR15+AS15+AT15+AU15</f>
        <v>57282000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14">
        <f>BC15+BB15+BA15+AZ15+AY15+AX15+AW15</f>
        <v>0</v>
      </c>
      <c r="BE15" s="14"/>
      <c r="BF15" s="14">
        <f>AP15+AX15</f>
        <v>0</v>
      </c>
      <c r="BG15" s="14">
        <f>AQ15+AY15</f>
        <v>0</v>
      </c>
      <c r="BH15" s="14">
        <f>AR15+AZ15</f>
        <v>17184600</v>
      </c>
      <c r="BI15" s="14">
        <f>AS15+BA15</f>
        <v>14282000</v>
      </c>
      <c r="BJ15" s="14">
        <f>AT15+BB15</f>
        <v>11456400</v>
      </c>
      <c r="BK15" s="14">
        <f>AU15+BC15</f>
        <v>14359000</v>
      </c>
      <c r="BL15" s="9">
        <f t="shared" si="7"/>
        <v>57282000</v>
      </c>
      <c r="BN15" s="2"/>
    </row>
    <row r="16" spans="1:66" ht="78.75" x14ac:dyDescent="0.25">
      <c r="A16" s="3" t="s">
        <v>4</v>
      </c>
      <c r="B16" s="3" t="s">
        <v>112</v>
      </c>
      <c r="C16" s="3" t="str">
        <f t="shared" si="8"/>
        <v>1.2.1.2.i</v>
      </c>
      <c r="D16" s="4" t="s">
        <v>82</v>
      </c>
      <c r="E16" s="4" t="s">
        <v>3</v>
      </c>
      <c r="F16" s="4" t="s">
        <v>96</v>
      </c>
      <c r="G16" s="4" t="s">
        <v>99</v>
      </c>
      <c r="H16" s="10">
        <v>0</v>
      </c>
      <c r="I16" s="10">
        <v>0</v>
      </c>
      <c r="J16" s="10">
        <v>12058600</v>
      </c>
      <c r="K16" s="10">
        <v>24117200</v>
      </c>
      <c r="L16" s="10">
        <v>28146500</v>
      </c>
      <c r="M16" s="10">
        <v>34175800</v>
      </c>
      <c r="N16" s="10">
        <v>22087900</v>
      </c>
      <c r="O16" s="10">
        <f t="shared" si="9"/>
        <v>120586000</v>
      </c>
      <c r="P16" s="23">
        <v>0</v>
      </c>
      <c r="Q16" s="23">
        <v>0</v>
      </c>
      <c r="R16" s="23">
        <v>0</v>
      </c>
      <c r="S16" s="23">
        <v>24175800</v>
      </c>
      <c r="T16" s="23">
        <v>32234400</v>
      </c>
      <c r="U16" s="23">
        <v>30000000</v>
      </c>
      <c r="V16" s="23">
        <v>34175800</v>
      </c>
      <c r="W16" s="24">
        <f t="shared" si="3"/>
        <v>120586000</v>
      </c>
      <c r="X16" s="24">
        <v>120586000</v>
      </c>
      <c r="Y16" s="24">
        <f t="shared" si="10"/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5">
        <f t="shared" si="4"/>
        <v>0</v>
      </c>
      <c r="AH16" s="25">
        <f t="shared" si="15"/>
        <v>0</v>
      </c>
      <c r="AI16" s="25">
        <f t="shared" si="16"/>
        <v>0</v>
      </c>
      <c r="AJ16" s="25">
        <f t="shared" si="11"/>
        <v>24175800</v>
      </c>
      <c r="AK16" s="25">
        <f t="shared" si="12"/>
        <v>32234400</v>
      </c>
      <c r="AL16" s="25">
        <f t="shared" si="13"/>
        <v>30000000</v>
      </c>
      <c r="AM16" s="25">
        <f t="shared" si="14"/>
        <v>34175800</v>
      </c>
      <c r="AN16" s="25">
        <f t="shared" si="6"/>
        <v>120586000</v>
      </c>
      <c r="AO16" s="5">
        <v>0</v>
      </c>
      <c r="AP16" s="5">
        <v>0</v>
      </c>
      <c r="AQ16" s="5">
        <v>0</v>
      </c>
      <c r="AR16" s="5">
        <v>24175800</v>
      </c>
      <c r="AS16" s="5">
        <v>28234400</v>
      </c>
      <c r="AT16" s="5">
        <v>28000000</v>
      </c>
      <c r="AU16" s="5">
        <v>40175800</v>
      </c>
      <c r="AV16" s="9">
        <f>AO16+AP16+AQ16+AR16+AS16+AT16+AU16</f>
        <v>120586000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14">
        <f>BC16+BB16+BA16+AZ16+AY16+AX16+AW16</f>
        <v>0</v>
      </c>
      <c r="BE16" s="14"/>
      <c r="BF16" s="14">
        <f>AP16+AX16</f>
        <v>0</v>
      </c>
      <c r="BG16" s="14">
        <f>AQ16+AY16</f>
        <v>0</v>
      </c>
      <c r="BH16" s="14">
        <f>AR16+AZ16</f>
        <v>24175800</v>
      </c>
      <c r="BI16" s="14">
        <f>AS16+BA16</f>
        <v>28234400</v>
      </c>
      <c r="BJ16" s="14">
        <f>AT16+BB16</f>
        <v>28000000</v>
      </c>
      <c r="BK16" s="14">
        <f>AU16+BC16</f>
        <v>40175800</v>
      </c>
      <c r="BL16" s="9">
        <f t="shared" si="7"/>
        <v>120586000</v>
      </c>
      <c r="BN16" s="2"/>
    </row>
    <row r="17" spans="1:66" ht="94.5" x14ac:dyDescent="0.25">
      <c r="A17" s="3" t="s">
        <v>5</v>
      </c>
      <c r="B17" s="3" t="s">
        <v>113</v>
      </c>
      <c r="C17" s="3" t="str">
        <f t="shared" si="8"/>
        <v>1.2.1.3.i</v>
      </c>
      <c r="D17" s="4" t="s">
        <v>82</v>
      </c>
      <c r="E17" s="4" t="s">
        <v>6</v>
      </c>
      <c r="F17" s="4" t="s">
        <v>96</v>
      </c>
      <c r="G17" s="4" t="s">
        <v>99</v>
      </c>
      <c r="H17" s="10">
        <v>0</v>
      </c>
      <c r="I17" s="10">
        <v>0</v>
      </c>
      <c r="J17" s="10">
        <v>2930400</v>
      </c>
      <c r="K17" s="10">
        <v>11721600</v>
      </c>
      <c r="L17" s="10">
        <v>10256400</v>
      </c>
      <c r="M17" s="10">
        <v>4395600</v>
      </c>
      <c r="N17" s="10">
        <v>0</v>
      </c>
      <c r="O17" s="10">
        <f t="shared" si="9"/>
        <v>29304000</v>
      </c>
      <c r="P17" s="23">
        <v>0</v>
      </c>
      <c r="Q17" s="23">
        <v>0</v>
      </c>
      <c r="R17" s="23">
        <v>0</v>
      </c>
      <c r="S17" s="23">
        <v>0</v>
      </c>
      <c r="T17" s="23">
        <v>8791200</v>
      </c>
      <c r="U17" s="23">
        <v>8791200</v>
      </c>
      <c r="V17" s="23">
        <v>11721600</v>
      </c>
      <c r="W17" s="24">
        <f t="shared" si="3"/>
        <v>29304000</v>
      </c>
      <c r="X17" s="24">
        <v>29304000</v>
      </c>
      <c r="Y17" s="24">
        <f t="shared" si="10"/>
        <v>0</v>
      </c>
      <c r="Z17" s="23">
        <v>0</v>
      </c>
      <c r="AA17" s="23">
        <v>0</v>
      </c>
      <c r="AB17" s="23">
        <v>0</v>
      </c>
      <c r="AC17" s="23">
        <v>0</v>
      </c>
      <c r="AD17" s="23"/>
      <c r="AE17" s="23"/>
      <c r="AF17" s="23"/>
      <c r="AG17" s="25">
        <f t="shared" si="4"/>
        <v>0</v>
      </c>
      <c r="AH17" s="25">
        <f t="shared" si="15"/>
        <v>0</v>
      </c>
      <c r="AI17" s="25">
        <f t="shared" si="16"/>
        <v>0</v>
      </c>
      <c r="AJ17" s="25">
        <f t="shared" si="11"/>
        <v>0</v>
      </c>
      <c r="AK17" s="25">
        <f t="shared" si="12"/>
        <v>8791200</v>
      </c>
      <c r="AL17" s="25">
        <f t="shared" si="13"/>
        <v>8791200</v>
      </c>
      <c r="AM17" s="25">
        <f t="shared" si="14"/>
        <v>11721600</v>
      </c>
      <c r="AN17" s="25">
        <f t="shared" si="6"/>
        <v>29304000</v>
      </c>
      <c r="AO17" s="5">
        <v>0</v>
      </c>
      <c r="AP17" s="5">
        <v>0</v>
      </c>
      <c r="AQ17" s="5">
        <v>0</v>
      </c>
      <c r="AR17" s="5">
        <v>0</v>
      </c>
      <c r="AS17" s="5">
        <v>8791200</v>
      </c>
      <c r="AT17" s="5">
        <v>8791200</v>
      </c>
      <c r="AU17" s="5">
        <v>11721600</v>
      </c>
      <c r="AV17" s="9">
        <f>AO17+AP17+AQ17+AR17+AS17+AT17+AU17</f>
        <v>29304000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14">
        <f>BC17+BB17+BA17+AZ17+AY17+AX17+AW17</f>
        <v>0</v>
      </c>
      <c r="BE17" s="14"/>
      <c r="BF17" s="14">
        <f>AP17+AX17</f>
        <v>0</v>
      </c>
      <c r="BG17" s="14">
        <f>AQ17+AY17</f>
        <v>0</v>
      </c>
      <c r="BH17" s="14">
        <f>AR17+AZ17</f>
        <v>0</v>
      </c>
      <c r="BI17" s="14">
        <f>AS17+BA17</f>
        <v>8791200</v>
      </c>
      <c r="BJ17" s="14">
        <f>AT17+BB17</f>
        <v>8791200</v>
      </c>
      <c r="BK17" s="14">
        <f>AU17+BC17</f>
        <v>11721600</v>
      </c>
      <c r="BL17" s="9">
        <f t="shared" si="7"/>
        <v>29304000</v>
      </c>
      <c r="BN17" s="2"/>
    </row>
    <row r="18" spans="1:66" ht="63" x14ac:dyDescent="0.25">
      <c r="A18" s="3" t="s">
        <v>7</v>
      </c>
      <c r="B18" s="3" t="s">
        <v>114</v>
      </c>
      <c r="C18" s="3" t="str">
        <f t="shared" si="8"/>
        <v>1.2.1.4.i</v>
      </c>
      <c r="D18" s="4" t="s">
        <v>82</v>
      </c>
      <c r="E18" s="4" t="s">
        <v>3</v>
      </c>
      <c r="F18" s="4" t="s">
        <v>96</v>
      </c>
      <c r="G18" s="4" t="s">
        <v>99</v>
      </c>
      <c r="H18" s="10">
        <v>0</v>
      </c>
      <c r="I18" s="10">
        <v>0</v>
      </c>
      <c r="J18" s="10">
        <v>3269997.27</v>
      </c>
      <c r="K18" s="10">
        <v>5231995.6320000002</v>
      </c>
      <c r="L18" s="10">
        <v>6539994.54</v>
      </c>
      <c r="M18" s="10">
        <v>8914012.5580000002</v>
      </c>
      <c r="N18" s="10">
        <v>0</v>
      </c>
      <c r="O18" s="10">
        <f t="shared" si="9"/>
        <v>23956000</v>
      </c>
      <c r="P18" s="23">
        <v>0</v>
      </c>
      <c r="Q18" s="23">
        <v>0</v>
      </c>
      <c r="R18" s="23">
        <v>0</v>
      </c>
      <c r="S18" s="23">
        <v>10960.330388533333</v>
      </c>
      <c r="T18" s="23">
        <v>6539994.54</v>
      </c>
      <c r="U18" s="23">
        <v>8914012.5580000002</v>
      </c>
      <c r="V18" s="23">
        <v>8491032.5716114677</v>
      </c>
      <c r="W18" s="24">
        <f t="shared" si="3"/>
        <v>23956000</v>
      </c>
      <c r="X18" s="24">
        <v>23956000</v>
      </c>
      <c r="Y18" s="24">
        <f t="shared" si="10"/>
        <v>0</v>
      </c>
      <c r="Z18" s="23">
        <v>0</v>
      </c>
      <c r="AA18" s="23">
        <v>0</v>
      </c>
      <c r="AB18" s="23">
        <v>0</v>
      </c>
      <c r="AC18" s="23">
        <v>2301.6696114666665</v>
      </c>
      <c r="AD18" s="23">
        <v>1304728.9107300001</v>
      </c>
      <c r="AE18" s="23">
        <v>1778345.5053210002</v>
      </c>
      <c r="AF18" s="23">
        <v>1693845.9143375335</v>
      </c>
      <c r="AG18" s="25">
        <f t="shared" si="4"/>
        <v>4779222.0000000009</v>
      </c>
      <c r="AH18" s="25">
        <f t="shared" si="15"/>
        <v>0</v>
      </c>
      <c r="AI18" s="25">
        <f t="shared" si="16"/>
        <v>0</v>
      </c>
      <c r="AJ18" s="25">
        <f t="shared" si="11"/>
        <v>13262</v>
      </c>
      <c r="AK18" s="25">
        <f t="shared" si="12"/>
        <v>7844723.4507299997</v>
      </c>
      <c r="AL18" s="25">
        <f t="shared" si="13"/>
        <v>10692358.063321</v>
      </c>
      <c r="AM18" s="25">
        <f t="shared" si="14"/>
        <v>10184878.485949002</v>
      </c>
      <c r="AN18" s="25">
        <f t="shared" si="6"/>
        <v>28735222</v>
      </c>
      <c r="AO18" s="5">
        <v>0</v>
      </c>
      <c r="AP18" s="5">
        <v>0</v>
      </c>
      <c r="AQ18" s="5">
        <v>0</v>
      </c>
      <c r="AR18" s="5">
        <v>10960.330388533333</v>
      </c>
      <c r="AS18" s="5">
        <v>6539994.54</v>
      </c>
      <c r="AT18" s="5">
        <v>8914012.5580000002</v>
      </c>
      <c r="AU18" s="5">
        <v>8491032.5716114677</v>
      </c>
      <c r="AV18" s="9">
        <f>AO18+AP18+AQ18+AR18+AS18+AT18+AU18</f>
        <v>23956000</v>
      </c>
      <c r="AW18" s="5">
        <v>0</v>
      </c>
      <c r="AX18" s="5">
        <v>0</v>
      </c>
      <c r="AY18" s="5">
        <v>0</v>
      </c>
      <c r="AZ18" s="5">
        <v>2301.6696114666665</v>
      </c>
      <c r="BA18" s="5">
        <v>1304728.9107300001</v>
      </c>
      <c r="BB18" s="5">
        <v>1778345.5053210002</v>
      </c>
      <c r="BC18" s="5">
        <v>1693845.9143375335</v>
      </c>
      <c r="BD18" s="14">
        <f>BC18+BB18+BA18+AZ18+AY18+AX18+AW18</f>
        <v>4779222.0000000009</v>
      </c>
      <c r="BE18" s="14"/>
      <c r="BF18" s="14">
        <f>AP18+AX18</f>
        <v>0</v>
      </c>
      <c r="BG18" s="14">
        <f>AQ18+AY18</f>
        <v>0</v>
      </c>
      <c r="BH18" s="14">
        <f>AR18+AZ18</f>
        <v>13262</v>
      </c>
      <c r="BI18" s="14">
        <f>AS18+BA18</f>
        <v>7844723.4507299997</v>
      </c>
      <c r="BJ18" s="14">
        <f>AT18+BB18</f>
        <v>10692358.063321</v>
      </c>
      <c r="BK18" s="14">
        <f>AU18+BC18</f>
        <v>10184878.485949002</v>
      </c>
      <c r="BL18" s="9">
        <f t="shared" si="7"/>
        <v>28735222</v>
      </c>
      <c r="BN18" s="2"/>
    </row>
    <row r="19" spans="1:66" ht="94.5" x14ac:dyDescent="0.25">
      <c r="A19" s="3" t="s">
        <v>8</v>
      </c>
      <c r="B19" s="3" t="s">
        <v>115</v>
      </c>
      <c r="C19" s="3" t="str">
        <f t="shared" si="8"/>
        <v>1.2.1.5.i</v>
      </c>
      <c r="D19" s="4" t="s">
        <v>82</v>
      </c>
      <c r="E19" s="4" t="s">
        <v>3</v>
      </c>
      <c r="F19" s="4" t="s">
        <v>96</v>
      </c>
      <c r="G19" s="4" t="s">
        <v>100</v>
      </c>
      <c r="H19" s="10">
        <v>0</v>
      </c>
      <c r="I19" s="10">
        <v>0</v>
      </c>
      <c r="J19" s="10">
        <v>10000000</v>
      </c>
      <c r="K19" s="10">
        <v>15000000</v>
      </c>
      <c r="L19" s="10">
        <v>20000000</v>
      </c>
      <c r="M19" s="10">
        <v>25000000</v>
      </c>
      <c r="N19" s="10">
        <v>10000000</v>
      </c>
      <c r="O19" s="10">
        <f>N19+M19+L19+K19+J19+I19+H19</f>
        <v>80000000</v>
      </c>
      <c r="P19" s="23">
        <v>0</v>
      </c>
      <c r="Q19" s="23">
        <v>0</v>
      </c>
      <c r="R19" s="23">
        <v>0</v>
      </c>
      <c r="S19" s="23">
        <v>24000000</v>
      </c>
      <c r="T19" s="23">
        <v>20000000</v>
      </c>
      <c r="U19" s="23">
        <v>25000000</v>
      </c>
      <c r="V19" s="23">
        <v>11000000</v>
      </c>
      <c r="W19" s="24">
        <f t="shared" si="3"/>
        <v>80000000</v>
      </c>
      <c r="X19" s="24">
        <v>80000000</v>
      </c>
      <c r="Y19" s="24">
        <f t="shared" si="10"/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5">
        <f t="shared" si="4"/>
        <v>0</v>
      </c>
      <c r="AH19" s="25">
        <f t="shared" si="15"/>
        <v>0</v>
      </c>
      <c r="AI19" s="25">
        <f t="shared" si="16"/>
        <v>0</v>
      </c>
      <c r="AJ19" s="25">
        <f t="shared" si="11"/>
        <v>24000000</v>
      </c>
      <c r="AK19" s="25">
        <f t="shared" si="12"/>
        <v>20000000</v>
      </c>
      <c r="AL19" s="25">
        <f t="shared" si="13"/>
        <v>25000000</v>
      </c>
      <c r="AM19" s="25">
        <f t="shared" si="14"/>
        <v>11000000</v>
      </c>
      <c r="AN19" s="25">
        <f t="shared" si="6"/>
        <v>80000000</v>
      </c>
      <c r="AO19" s="5">
        <v>0</v>
      </c>
      <c r="AP19" s="5">
        <v>0</v>
      </c>
      <c r="AQ19" s="5">
        <v>0</v>
      </c>
      <c r="AR19" s="5">
        <v>24000000</v>
      </c>
      <c r="AS19" s="5">
        <v>20000000</v>
      </c>
      <c r="AT19" s="5">
        <v>25000000</v>
      </c>
      <c r="AU19" s="5">
        <v>11000000</v>
      </c>
      <c r="AV19" s="9">
        <f>AO19+AP19+AQ19+AR19+AS19+AT19+AU19</f>
        <v>80000000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14">
        <f>BC19+BB19+BA19+AZ19+AY19+AX19+AW19</f>
        <v>0</v>
      </c>
      <c r="BE19" s="14"/>
      <c r="BF19" s="14">
        <f>AP19+AX19</f>
        <v>0</v>
      </c>
      <c r="BG19" s="14">
        <f>AQ19+AY19</f>
        <v>0</v>
      </c>
      <c r="BH19" s="14">
        <f>AR19+AZ19</f>
        <v>24000000</v>
      </c>
      <c r="BI19" s="14">
        <f>AS19+BA19</f>
        <v>20000000</v>
      </c>
      <c r="BJ19" s="14">
        <f>AT19+BB19</f>
        <v>25000000</v>
      </c>
      <c r="BK19" s="14">
        <f>AU19+BC19</f>
        <v>11000000</v>
      </c>
      <c r="BL19" s="9">
        <f t="shared" si="7"/>
        <v>80000000</v>
      </c>
      <c r="BN19" s="2"/>
    </row>
    <row r="20" spans="1:66" ht="78.75" x14ac:dyDescent="0.25">
      <c r="A20" s="3" t="s">
        <v>74</v>
      </c>
      <c r="B20" s="3" t="s">
        <v>175</v>
      </c>
      <c r="C20" s="3" t="str">
        <f t="shared" si="8"/>
        <v>1.3.1.1.i</v>
      </c>
      <c r="D20" s="4" t="s">
        <v>82</v>
      </c>
      <c r="E20" s="4" t="s">
        <v>63</v>
      </c>
      <c r="F20" s="4" t="s">
        <v>96</v>
      </c>
      <c r="G20" s="4" t="s">
        <v>99</v>
      </c>
      <c r="H20" s="10">
        <v>0</v>
      </c>
      <c r="I20" s="10">
        <v>0</v>
      </c>
      <c r="J20" s="10">
        <v>7326000</v>
      </c>
      <c r="K20" s="10">
        <v>17582400</v>
      </c>
      <c r="L20" s="10">
        <v>11721600</v>
      </c>
      <c r="M20" s="10">
        <v>0</v>
      </c>
      <c r="N20" s="10">
        <v>0</v>
      </c>
      <c r="O20" s="10">
        <f t="shared" si="9"/>
        <v>36630000</v>
      </c>
      <c r="P20" s="23">
        <v>0</v>
      </c>
      <c r="Q20" s="23">
        <v>0</v>
      </c>
      <c r="R20" s="23">
        <v>0</v>
      </c>
      <c r="S20" s="23">
        <v>605981.52066115709</v>
      </c>
      <c r="T20" s="23">
        <v>17268496</v>
      </c>
      <c r="U20" s="23">
        <v>14189586</v>
      </c>
      <c r="V20" s="23">
        <v>4565936.4793388424</v>
      </c>
      <c r="W20" s="24">
        <f t="shared" si="3"/>
        <v>36630000</v>
      </c>
      <c r="X20" s="24">
        <v>36630000</v>
      </c>
      <c r="Y20" s="24">
        <f t="shared" si="10"/>
        <v>0</v>
      </c>
      <c r="Z20" s="23">
        <v>0</v>
      </c>
      <c r="AA20" s="23">
        <v>0</v>
      </c>
      <c r="AB20" s="23">
        <v>0</v>
      </c>
      <c r="AC20" s="23">
        <v>127256.11933884292</v>
      </c>
      <c r="AD20" s="23">
        <v>3626384</v>
      </c>
      <c r="AE20" s="23">
        <v>2979813</v>
      </c>
      <c r="AF20" s="23">
        <v>958846.88066115708</v>
      </c>
      <c r="AG20" s="25">
        <f t="shared" si="4"/>
        <v>7692300</v>
      </c>
      <c r="AH20" s="25">
        <f t="shared" si="15"/>
        <v>0</v>
      </c>
      <c r="AI20" s="25">
        <f t="shared" si="16"/>
        <v>0</v>
      </c>
      <c r="AJ20" s="25">
        <f t="shared" si="11"/>
        <v>733237.64</v>
      </c>
      <c r="AK20" s="25">
        <f t="shared" si="12"/>
        <v>20894880</v>
      </c>
      <c r="AL20" s="25">
        <f t="shared" si="13"/>
        <v>17169399</v>
      </c>
      <c r="AM20" s="25">
        <f t="shared" si="14"/>
        <v>5524783.3599999994</v>
      </c>
      <c r="AN20" s="25">
        <f t="shared" si="6"/>
        <v>44322300</v>
      </c>
      <c r="AO20" s="5">
        <v>0</v>
      </c>
      <c r="AP20" s="5">
        <v>0</v>
      </c>
      <c r="AQ20" s="5">
        <v>0</v>
      </c>
      <c r="AR20" s="5">
        <v>605982</v>
      </c>
      <c r="AS20" s="5">
        <v>15639618</v>
      </c>
      <c r="AT20" s="5">
        <v>18032000</v>
      </c>
      <c r="AU20" s="5">
        <v>2352400</v>
      </c>
      <c r="AV20" s="9">
        <f>AO20+AP20+AQ20+AR20+AS20+AT20+AU20</f>
        <v>36630000</v>
      </c>
      <c r="AW20" s="5">
        <v>0</v>
      </c>
      <c r="AX20" s="5">
        <v>0</v>
      </c>
      <c r="AY20" s="5">
        <v>0</v>
      </c>
      <c r="AZ20" s="5">
        <v>127256.11933884292</v>
      </c>
      <c r="BA20" s="5">
        <v>3284320</v>
      </c>
      <c r="BB20" s="5">
        <v>3786720</v>
      </c>
      <c r="BC20" s="5">
        <v>494004</v>
      </c>
      <c r="BD20" s="14">
        <f>BC20+BB20+BA20+AZ20+AY20+AX20+AW20</f>
        <v>7692300.119338843</v>
      </c>
      <c r="BE20" s="14"/>
      <c r="BF20" s="14">
        <f>AP20+AX20</f>
        <v>0</v>
      </c>
      <c r="BG20" s="14">
        <f>AQ20+AY20</f>
        <v>0</v>
      </c>
      <c r="BH20" s="14">
        <f>AR20+AZ20</f>
        <v>733238.11933884292</v>
      </c>
      <c r="BI20" s="14">
        <f>AS20+BA20</f>
        <v>18923938</v>
      </c>
      <c r="BJ20" s="14">
        <f>AT20+BB20</f>
        <v>21818720</v>
      </c>
      <c r="BK20" s="14">
        <f>AU20+BC20</f>
        <v>2846404</v>
      </c>
      <c r="BL20" s="9">
        <f t="shared" si="7"/>
        <v>44322300.11933884</v>
      </c>
      <c r="BN20" s="2"/>
    </row>
    <row r="21" spans="1:66" ht="94.5" x14ac:dyDescent="0.25">
      <c r="A21" s="3" t="s">
        <v>9</v>
      </c>
      <c r="B21" s="3" t="s">
        <v>116</v>
      </c>
      <c r="C21" s="3" t="str">
        <f t="shared" si="8"/>
        <v>1.3.1.2.i</v>
      </c>
      <c r="D21" s="4" t="s">
        <v>82</v>
      </c>
      <c r="E21" s="4" t="s">
        <v>64</v>
      </c>
      <c r="F21" s="4" t="s">
        <v>96</v>
      </c>
      <c r="G21" s="4" t="s">
        <v>100</v>
      </c>
      <c r="H21" s="10">
        <v>0</v>
      </c>
      <c r="I21" s="10">
        <v>0</v>
      </c>
      <c r="J21" s="10">
        <v>2000000</v>
      </c>
      <c r="K21" s="10">
        <v>5000000</v>
      </c>
      <c r="L21" s="10">
        <v>9000000</v>
      </c>
      <c r="M21" s="10">
        <v>10000000</v>
      </c>
      <c r="N21" s="10">
        <v>6967000</v>
      </c>
      <c r="O21" s="10">
        <f t="shared" si="9"/>
        <v>32967000</v>
      </c>
      <c r="P21" s="23">
        <v>0</v>
      </c>
      <c r="Q21" s="23">
        <v>0</v>
      </c>
      <c r="R21" s="23">
        <v>0</v>
      </c>
      <c r="S21" s="23">
        <v>663439.79259013</v>
      </c>
      <c r="T21" s="23">
        <v>14440172.699999999</v>
      </c>
      <c r="U21" s="23">
        <v>15000000</v>
      </c>
      <c r="V21" s="23">
        <v>2863387.5074098702</v>
      </c>
      <c r="W21" s="24">
        <f t="shared" si="3"/>
        <v>32967000</v>
      </c>
      <c r="X21" s="24">
        <v>32967000</v>
      </c>
      <c r="Y21" s="24">
        <f t="shared" si="10"/>
        <v>0</v>
      </c>
      <c r="Z21" s="23">
        <v>0</v>
      </c>
      <c r="AA21" s="23">
        <v>0</v>
      </c>
      <c r="AB21" s="23">
        <v>0</v>
      </c>
      <c r="AC21" s="23">
        <v>134951.23740987002</v>
      </c>
      <c r="AD21" s="23">
        <v>3032436</v>
      </c>
      <c r="AE21" s="23">
        <v>3150000</v>
      </c>
      <c r="AF21" s="23">
        <v>605682.49259012996</v>
      </c>
      <c r="AG21" s="25">
        <f t="shared" si="4"/>
        <v>6923069.7299999995</v>
      </c>
      <c r="AH21" s="25">
        <f t="shared" si="15"/>
        <v>0</v>
      </c>
      <c r="AI21" s="25">
        <f t="shared" si="16"/>
        <v>0</v>
      </c>
      <c r="AJ21" s="25">
        <f t="shared" si="11"/>
        <v>798391.03</v>
      </c>
      <c r="AK21" s="25">
        <f t="shared" si="12"/>
        <v>17472608.699999999</v>
      </c>
      <c r="AL21" s="25">
        <f t="shared" si="13"/>
        <v>18150000</v>
      </c>
      <c r="AM21" s="25">
        <f t="shared" si="14"/>
        <v>3469070</v>
      </c>
      <c r="AN21" s="25">
        <f t="shared" si="6"/>
        <v>39890069.730000004</v>
      </c>
      <c r="AO21" s="5">
        <v>0</v>
      </c>
      <c r="AP21" s="5">
        <v>0</v>
      </c>
      <c r="AQ21" s="5">
        <v>0</v>
      </c>
      <c r="AR21" s="5">
        <v>659827.30000000005</v>
      </c>
      <c r="AS21" s="5">
        <v>14440172.699999999</v>
      </c>
      <c r="AT21" s="5">
        <v>15000000</v>
      </c>
      <c r="AU21" s="5">
        <v>2867000</v>
      </c>
      <c r="AV21" s="9">
        <f>AO21+AP21+AQ21+AR21+AS21+AT21+AU21</f>
        <v>32967000</v>
      </c>
      <c r="AW21" s="5">
        <v>0</v>
      </c>
      <c r="AX21" s="5">
        <v>0</v>
      </c>
      <c r="AY21" s="5">
        <v>0</v>
      </c>
      <c r="AZ21" s="5">
        <v>138563.73000000001</v>
      </c>
      <c r="BA21" s="5">
        <v>3032436</v>
      </c>
      <c r="BB21" s="5">
        <v>3150000</v>
      </c>
      <c r="BC21" s="5">
        <v>602070</v>
      </c>
      <c r="BD21" s="14">
        <f>BC21+BB21+BA21+AZ21+AY21+AX21+AW21</f>
        <v>6923069.7300000004</v>
      </c>
      <c r="BE21" s="14"/>
      <c r="BF21" s="14">
        <f>AP21+AX21</f>
        <v>0</v>
      </c>
      <c r="BG21" s="14">
        <f>AQ21+AY21</f>
        <v>0</v>
      </c>
      <c r="BH21" s="14">
        <f>AR21+AZ21</f>
        <v>798391.03</v>
      </c>
      <c r="BI21" s="14">
        <f>AS21+BA21</f>
        <v>17472608.699999999</v>
      </c>
      <c r="BJ21" s="14">
        <f>AT21+BB21</f>
        <v>18150000</v>
      </c>
      <c r="BK21" s="14">
        <f>AU21+BC21</f>
        <v>3469070</v>
      </c>
      <c r="BL21" s="9">
        <f t="shared" si="7"/>
        <v>39890069.730000004</v>
      </c>
      <c r="BN21" s="2"/>
    </row>
    <row r="22" spans="1:66" ht="63" x14ac:dyDescent="0.25">
      <c r="A22" s="3" t="s">
        <v>10</v>
      </c>
      <c r="B22" s="3" t="s">
        <v>117</v>
      </c>
      <c r="C22" s="3" t="str">
        <f t="shared" si="8"/>
        <v>2.1.1.1.i</v>
      </c>
      <c r="D22" s="4" t="s">
        <v>80</v>
      </c>
      <c r="E22" s="4" t="s">
        <v>6</v>
      </c>
      <c r="F22" s="4" t="s">
        <v>95</v>
      </c>
      <c r="G22" s="4"/>
      <c r="H22" s="10">
        <v>0</v>
      </c>
      <c r="I22" s="10">
        <v>0</v>
      </c>
      <c r="J22" s="10">
        <v>3665592</v>
      </c>
      <c r="K22" s="10">
        <v>5192922</v>
      </c>
      <c r="L22" s="10">
        <v>5192922</v>
      </c>
      <c r="M22" s="10">
        <v>5192922</v>
      </c>
      <c r="N22" s="10">
        <v>5192922</v>
      </c>
      <c r="O22" s="10">
        <f t="shared" si="9"/>
        <v>24437280</v>
      </c>
      <c r="P22" s="23">
        <v>0</v>
      </c>
      <c r="Q22" s="23">
        <v>0</v>
      </c>
      <c r="R22" s="23">
        <v>0</v>
      </c>
      <c r="S22" s="23">
        <v>956030.61427529284</v>
      </c>
      <c r="T22" s="23">
        <v>5823554</v>
      </c>
      <c r="U22" s="23">
        <v>4773770</v>
      </c>
      <c r="V22" s="23">
        <v>2123925.385724707</v>
      </c>
      <c r="W22" s="24">
        <f t="shared" si="3"/>
        <v>13677279.999999998</v>
      </c>
      <c r="X22" s="24">
        <v>13677280</v>
      </c>
      <c r="Y22" s="24">
        <f t="shared" si="10"/>
        <v>0</v>
      </c>
      <c r="Z22" s="23">
        <v>0</v>
      </c>
      <c r="AA22" s="23">
        <v>0</v>
      </c>
      <c r="AB22" s="23">
        <v>0</v>
      </c>
      <c r="AC22" s="23">
        <v>183555.14572470711</v>
      </c>
      <c r="AD22" s="23">
        <v>1111646</v>
      </c>
      <c r="AE22" s="23">
        <v>776014</v>
      </c>
      <c r="AF22" s="23">
        <v>410512.85427529289</v>
      </c>
      <c r="AG22" s="25">
        <f t="shared" si="4"/>
        <v>2481728</v>
      </c>
      <c r="AH22" s="25">
        <f t="shared" si="15"/>
        <v>0</v>
      </c>
      <c r="AI22" s="25">
        <f t="shared" si="16"/>
        <v>0</v>
      </c>
      <c r="AJ22" s="25">
        <f t="shared" si="11"/>
        <v>1139585.76</v>
      </c>
      <c r="AK22" s="25">
        <f t="shared" si="12"/>
        <v>6935200</v>
      </c>
      <c r="AL22" s="25">
        <f t="shared" si="13"/>
        <v>5549784</v>
      </c>
      <c r="AM22" s="25">
        <f t="shared" si="14"/>
        <v>2534438.2399999998</v>
      </c>
      <c r="AN22" s="25">
        <f t="shared" si="6"/>
        <v>16159008</v>
      </c>
      <c r="AO22" s="5">
        <v>0</v>
      </c>
      <c r="AP22" s="5">
        <v>0</v>
      </c>
      <c r="AQ22" s="5">
        <v>0</v>
      </c>
      <c r="AR22" s="5">
        <v>342247.91</v>
      </c>
      <c r="AS22" s="5">
        <v>5579840.7800000003</v>
      </c>
      <c r="AT22" s="5">
        <v>5396594.1799999997</v>
      </c>
      <c r="AU22" s="5">
        <v>2398597.129999999</v>
      </c>
      <c r="AV22" s="9">
        <f>AO22+AP22+AQ22+AR22+AS22+AT22+AU22</f>
        <v>13717280</v>
      </c>
      <c r="AW22" s="5">
        <v>0</v>
      </c>
      <c r="AX22" s="5">
        <v>0</v>
      </c>
      <c r="AY22" s="5">
        <v>0</v>
      </c>
      <c r="AZ22" s="5">
        <v>67430.06</v>
      </c>
      <c r="BA22" s="5">
        <v>1053996.7</v>
      </c>
      <c r="BB22" s="5">
        <v>950487</v>
      </c>
      <c r="BC22" s="5">
        <v>410566.16000000003</v>
      </c>
      <c r="BD22" s="14">
        <f>BC22+BB22+BA22+AZ22+AY22+AX22+AW22</f>
        <v>2482479.9200000004</v>
      </c>
      <c r="BE22" s="14"/>
      <c r="BF22" s="14">
        <f>AP22+AX22</f>
        <v>0</v>
      </c>
      <c r="BG22" s="14">
        <f>AQ22+AY22</f>
        <v>0</v>
      </c>
      <c r="BH22" s="14">
        <f>AR22+AZ22</f>
        <v>409677.97</v>
      </c>
      <c r="BI22" s="14">
        <f>AS22+BA22</f>
        <v>6633837.4800000004</v>
      </c>
      <c r="BJ22" s="14">
        <f>AT22+BB22</f>
        <v>6347081.1799999997</v>
      </c>
      <c r="BK22" s="14">
        <f>AU22+BC22</f>
        <v>2809163.2899999991</v>
      </c>
      <c r="BL22" s="9">
        <f t="shared" si="7"/>
        <v>16199759.919999998</v>
      </c>
      <c r="BN22" s="2"/>
    </row>
    <row r="23" spans="1:66" ht="31.5" x14ac:dyDescent="0.25">
      <c r="A23" s="3" t="s">
        <v>11</v>
      </c>
      <c r="B23" s="3" t="s">
        <v>118</v>
      </c>
      <c r="C23" s="3" t="str">
        <f t="shared" si="8"/>
        <v>2.1.2.1.i</v>
      </c>
      <c r="D23" s="4" t="s">
        <v>80</v>
      </c>
      <c r="E23" s="4" t="s">
        <v>6</v>
      </c>
      <c r="F23" s="4" t="s">
        <v>95</v>
      </c>
      <c r="G23" s="4"/>
      <c r="H23" s="10">
        <v>0</v>
      </c>
      <c r="I23" s="10">
        <v>0</v>
      </c>
      <c r="J23" s="10">
        <v>10526688</v>
      </c>
      <c r="K23" s="10">
        <v>14912808</v>
      </c>
      <c r="L23" s="10">
        <v>14912808</v>
      </c>
      <c r="M23" s="10">
        <v>14912808</v>
      </c>
      <c r="N23" s="10">
        <v>14912808</v>
      </c>
      <c r="O23" s="10">
        <f t="shared" si="9"/>
        <v>70177920</v>
      </c>
      <c r="P23" s="23">
        <v>0</v>
      </c>
      <c r="Q23" s="23">
        <v>0</v>
      </c>
      <c r="R23" s="23">
        <v>0</v>
      </c>
      <c r="S23" s="23">
        <v>1453423.5874773068</v>
      </c>
      <c r="T23" s="23">
        <v>22297087</v>
      </c>
      <c r="U23" s="23">
        <v>28787607</v>
      </c>
      <c r="V23" s="23">
        <v>16169802.412522692</v>
      </c>
      <c r="W23" s="24">
        <f t="shared" si="3"/>
        <v>68707920</v>
      </c>
      <c r="X23" s="24">
        <v>68707920</v>
      </c>
      <c r="Y23" s="24">
        <f t="shared" si="10"/>
        <v>0</v>
      </c>
      <c r="Z23" s="23">
        <v>0</v>
      </c>
      <c r="AA23" s="23">
        <v>0</v>
      </c>
      <c r="AB23" s="23">
        <v>0</v>
      </c>
      <c r="AC23" s="23">
        <v>271771.49252269365</v>
      </c>
      <c r="AD23" s="23">
        <v>3825279</v>
      </c>
      <c r="AE23" s="23">
        <v>4949520</v>
      </c>
      <c r="AF23" s="23">
        <v>2787341.5074773063</v>
      </c>
      <c r="AG23" s="25">
        <f t="shared" si="4"/>
        <v>11833912</v>
      </c>
      <c r="AH23" s="25">
        <f t="shared" si="15"/>
        <v>0</v>
      </c>
      <c r="AI23" s="25">
        <f t="shared" si="16"/>
        <v>0</v>
      </c>
      <c r="AJ23" s="25">
        <f t="shared" si="11"/>
        <v>1725195.0800000005</v>
      </c>
      <c r="AK23" s="25">
        <f t="shared" si="12"/>
        <v>26122366</v>
      </c>
      <c r="AL23" s="25">
        <f t="shared" si="13"/>
        <v>33737127</v>
      </c>
      <c r="AM23" s="25">
        <f t="shared" si="14"/>
        <v>18957143.919999998</v>
      </c>
      <c r="AN23" s="25">
        <f t="shared" si="6"/>
        <v>80541832</v>
      </c>
      <c r="AO23" s="5">
        <v>0</v>
      </c>
      <c r="AP23" s="5">
        <v>0</v>
      </c>
      <c r="AQ23" s="5">
        <v>0</v>
      </c>
      <c r="AR23" s="5">
        <v>1466297</v>
      </c>
      <c r="AS23" s="5">
        <v>19839445.810000002</v>
      </c>
      <c r="AT23" s="5">
        <v>31677817.68</v>
      </c>
      <c r="AU23" s="5">
        <v>15724359.489999998</v>
      </c>
      <c r="AV23" s="9">
        <f>AO23+AP23+AQ23+AR23+AS23+AT23+AU23</f>
        <v>68707919.980000004</v>
      </c>
      <c r="AW23" s="5">
        <v>0</v>
      </c>
      <c r="AX23" s="5">
        <v>0</v>
      </c>
      <c r="AY23" s="5">
        <v>0</v>
      </c>
      <c r="AZ23" s="5">
        <v>274324.73</v>
      </c>
      <c r="BA23" s="5">
        <v>3272892.91</v>
      </c>
      <c r="BB23" s="5">
        <v>5606355.4100000001</v>
      </c>
      <c r="BC23" s="5">
        <v>2849910.9699999997</v>
      </c>
      <c r="BD23" s="14">
        <f>BC23+BB23+BA23+AZ23+AY23+AX23+AW23</f>
        <v>12003484.02</v>
      </c>
      <c r="BE23" s="14"/>
      <c r="BF23" s="14">
        <f>AP23+AX23</f>
        <v>0</v>
      </c>
      <c r="BG23" s="14">
        <f>AQ23+AY23</f>
        <v>0</v>
      </c>
      <c r="BH23" s="14">
        <f>AR23+AZ23</f>
        <v>1740621.73</v>
      </c>
      <c r="BI23" s="14">
        <f>AS23+BA23</f>
        <v>23112338.720000003</v>
      </c>
      <c r="BJ23" s="14">
        <f>AT23+BB23</f>
        <v>37284173.090000004</v>
      </c>
      <c r="BK23" s="14">
        <f>AU23+BC23</f>
        <v>18574270.459999997</v>
      </c>
      <c r="BL23" s="9">
        <f t="shared" si="7"/>
        <v>80711404</v>
      </c>
      <c r="BN23" s="2"/>
    </row>
    <row r="24" spans="1:66" ht="31.5" x14ac:dyDescent="0.25">
      <c r="A24" s="3" t="s">
        <v>12</v>
      </c>
      <c r="B24" s="3" t="s">
        <v>119</v>
      </c>
      <c r="C24" s="3" t="str">
        <f t="shared" si="8"/>
        <v>2.1.2.2.i</v>
      </c>
      <c r="D24" s="4" t="s">
        <v>80</v>
      </c>
      <c r="E24" s="4" t="s">
        <v>6</v>
      </c>
      <c r="F24" s="4" t="s">
        <v>95</v>
      </c>
      <c r="G24" s="4"/>
      <c r="H24" s="10">
        <v>0</v>
      </c>
      <c r="I24" s="10">
        <v>0</v>
      </c>
      <c r="J24" s="10">
        <v>4371780</v>
      </c>
      <c r="K24" s="10">
        <v>3747240</v>
      </c>
      <c r="L24" s="10">
        <v>3747240</v>
      </c>
      <c r="M24" s="10">
        <v>312270</v>
      </c>
      <c r="N24" s="10">
        <v>312270</v>
      </c>
      <c r="O24" s="10">
        <f t="shared" si="9"/>
        <v>12490800</v>
      </c>
      <c r="P24" s="23">
        <v>0</v>
      </c>
      <c r="Q24" s="23">
        <v>0</v>
      </c>
      <c r="R24" s="23">
        <v>0</v>
      </c>
      <c r="S24" s="23">
        <v>0</v>
      </c>
      <c r="T24" s="23">
        <v>6987030</v>
      </c>
      <c r="U24" s="23">
        <v>4871970</v>
      </c>
      <c r="V24" s="23">
        <v>631800</v>
      </c>
      <c r="W24" s="24">
        <f t="shared" si="3"/>
        <v>12490800</v>
      </c>
      <c r="X24" s="24">
        <v>12490800</v>
      </c>
      <c r="Y24" s="24">
        <f t="shared" si="10"/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3825279</v>
      </c>
      <c r="AE24" s="23">
        <v>4949512</v>
      </c>
      <c r="AF24" s="23">
        <v>3059122</v>
      </c>
      <c r="AG24" s="25">
        <f t="shared" si="4"/>
        <v>11833913</v>
      </c>
      <c r="AH24" s="25">
        <f t="shared" si="15"/>
        <v>0</v>
      </c>
      <c r="AI24" s="25">
        <f t="shared" si="16"/>
        <v>0</v>
      </c>
      <c r="AJ24" s="25">
        <f t="shared" si="11"/>
        <v>0</v>
      </c>
      <c r="AK24" s="25">
        <f t="shared" si="12"/>
        <v>10812309</v>
      </c>
      <c r="AL24" s="25">
        <f t="shared" si="13"/>
        <v>9821482</v>
      </c>
      <c r="AM24" s="25">
        <f t="shared" si="14"/>
        <v>3690922</v>
      </c>
      <c r="AN24" s="25">
        <f t="shared" si="6"/>
        <v>24324713</v>
      </c>
      <c r="AO24" s="5">
        <v>0</v>
      </c>
      <c r="AP24" s="5">
        <v>0</v>
      </c>
      <c r="AQ24" s="5">
        <v>0</v>
      </c>
      <c r="AR24" s="5">
        <v>0</v>
      </c>
      <c r="AS24" s="5">
        <v>6536331.5</v>
      </c>
      <c r="AT24" s="5">
        <v>5280753.5</v>
      </c>
      <c r="AU24" s="5">
        <v>673715</v>
      </c>
      <c r="AV24" s="9">
        <f>AO24+AP24+AQ24+AR24+AS24+AT24+AU24</f>
        <v>12490800</v>
      </c>
      <c r="AW24" s="5">
        <v>0</v>
      </c>
      <c r="AX24" s="5">
        <v>0</v>
      </c>
      <c r="AY24" s="5">
        <v>0</v>
      </c>
      <c r="AZ24" s="5">
        <v>0</v>
      </c>
      <c r="BA24" s="5">
        <v>677722</v>
      </c>
      <c r="BB24" s="5">
        <v>620230</v>
      </c>
      <c r="BC24" s="5">
        <v>27678</v>
      </c>
      <c r="BD24" s="14">
        <f>BC24+BB24+BA24+AZ24+AY24+AX24+AW24</f>
        <v>1325630</v>
      </c>
      <c r="BE24" s="14"/>
      <c r="BF24" s="14">
        <f>AP24+AX24</f>
        <v>0</v>
      </c>
      <c r="BG24" s="14">
        <f>AQ24+AY24</f>
        <v>0</v>
      </c>
      <c r="BH24" s="14">
        <f>AR24+AZ24</f>
        <v>0</v>
      </c>
      <c r="BI24" s="14">
        <f>AS24+BA24</f>
        <v>7214053.5</v>
      </c>
      <c r="BJ24" s="14">
        <f>AT24+BB24</f>
        <v>5900983.5</v>
      </c>
      <c r="BK24" s="14">
        <f>AU24+BC24</f>
        <v>701393</v>
      </c>
      <c r="BL24" s="9">
        <f t="shared" si="7"/>
        <v>13816430</v>
      </c>
      <c r="BN24" s="2"/>
    </row>
    <row r="25" spans="1:66" ht="31.5" x14ac:dyDescent="0.25">
      <c r="A25" s="3" t="s">
        <v>13</v>
      </c>
      <c r="B25" s="3" t="s">
        <v>120</v>
      </c>
      <c r="C25" s="3" t="str">
        <f t="shared" si="8"/>
        <v>2.1.3.1.i</v>
      </c>
      <c r="D25" s="4" t="s">
        <v>80</v>
      </c>
      <c r="E25" s="4" t="s">
        <v>6</v>
      </c>
      <c r="F25" s="4" t="s">
        <v>95</v>
      </c>
      <c r="G25" s="4"/>
      <c r="H25" s="10">
        <v>0</v>
      </c>
      <c r="I25" s="10">
        <v>0</v>
      </c>
      <c r="J25" s="10">
        <v>3263400</v>
      </c>
      <c r="K25" s="10">
        <v>4623150</v>
      </c>
      <c r="L25" s="10">
        <v>4623150</v>
      </c>
      <c r="M25" s="10">
        <v>4623150</v>
      </c>
      <c r="N25" s="10">
        <v>4623150</v>
      </c>
      <c r="O25" s="10">
        <f t="shared" si="9"/>
        <v>21756000</v>
      </c>
      <c r="P25" s="23">
        <v>0</v>
      </c>
      <c r="Q25" s="23">
        <v>0</v>
      </c>
      <c r="R25" s="23">
        <v>0</v>
      </c>
      <c r="S25" s="23">
        <v>432321.51954049821</v>
      </c>
      <c r="T25" s="23">
        <v>14007713</v>
      </c>
      <c r="U25" s="23">
        <v>12642937</v>
      </c>
      <c r="V25" s="23">
        <v>6903028.480459502</v>
      </c>
      <c r="W25" s="24">
        <f t="shared" si="3"/>
        <v>33986000</v>
      </c>
      <c r="X25" s="24">
        <v>33986000</v>
      </c>
      <c r="Y25" s="24">
        <f t="shared" si="10"/>
        <v>0</v>
      </c>
      <c r="Z25" s="23">
        <v>0</v>
      </c>
      <c r="AA25" s="23">
        <v>0</v>
      </c>
      <c r="AB25" s="23">
        <v>0</v>
      </c>
      <c r="AC25" s="23">
        <v>81455.53045950181</v>
      </c>
      <c r="AD25" s="23">
        <v>2562143</v>
      </c>
      <c r="AE25" s="23">
        <v>2166951</v>
      </c>
      <c r="AF25" s="23">
        <v>1173392.469540498</v>
      </c>
      <c r="AG25" s="25">
        <f t="shared" si="4"/>
        <v>5983942</v>
      </c>
      <c r="AH25" s="25">
        <f t="shared" si="15"/>
        <v>0</v>
      </c>
      <c r="AI25" s="25">
        <f t="shared" si="16"/>
        <v>0</v>
      </c>
      <c r="AJ25" s="25">
        <f t="shared" si="11"/>
        <v>513777.05000000005</v>
      </c>
      <c r="AK25" s="25">
        <f t="shared" si="12"/>
        <v>16569856</v>
      </c>
      <c r="AL25" s="25">
        <f t="shared" si="13"/>
        <v>14809888</v>
      </c>
      <c r="AM25" s="25">
        <f t="shared" si="14"/>
        <v>8076420.9500000002</v>
      </c>
      <c r="AN25" s="25">
        <f t="shared" si="6"/>
        <v>39969942</v>
      </c>
      <c r="AO25" s="5">
        <v>0</v>
      </c>
      <c r="AP25" s="5">
        <v>0</v>
      </c>
      <c r="AQ25" s="5">
        <v>0</v>
      </c>
      <c r="AR25" s="5">
        <v>1033230.8</v>
      </c>
      <c r="AS25" s="5">
        <v>10512162.274999999</v>
      </c>
      <c r="AT25" s="5">
        <v>15736135.650000002</v>
      </c>
      <c r="AU25" s="5">
        <v>6704471.2850000001</v>
      </c>
      <c r="AV25" s="9">
        <f>AO25+AP25+AQ25+AR25+AS25+AT25+AU25</f>
        <v>33986000.010000005</v>
      </c>
      <c r="AW25" s="5">
        <v>0</v>
      </c>
      <c r="AX25" s="5">
        <v>0</v>
      </c>
      <c r="AY25" s="5">
        <v>0</v>
      </c>
      <c r="AZ25" s="5">
        <v>195027.39</v>
      </c>
      <c r="BA25" s="5">
        <v>1825148.74</v>
      </c>
      <c r="BB25" s="5">
        <v>2890271.15</v>
      </c>
      <c r="BC25" s="5">
        <v>1092108.1099999999</v>
      </c>
      <c r="BD25" s="14">
        <f>BC25+BB25+BA25+AZ25+AY25+AX25+AW25</f>
        <v>6002555.3899999997</v>
      </c>
      <c r="BE25" s="14"/>
      <c r="BF25" s="14">
        <f>AP25+AX25</f>
        <v>0</v>
      </c>
      <c r="BG25" s="14">
        <f>AQ25+AY25</f>
        <v>0</v>
      </c>
      <c r="BH25" s="14">
        <f>AR25+AZ25</f>
        <v>1228258.19</v>
      </c>
      <c r="BI25" s="14">
        <f>AS25+BA25</f>
        <v>12337311.014999999</v>
      </c>
      <c r="BJ25" s="14">
        <f>AT25+BB25</f>
        <v>18626406.800000001</v>
      </c>
      <c r="BK25" s="14">
        <f>AU25+BC25</f>
        <v>7796579.3949999996</v>
      </c>
      <c r="BL25" s="9">
        <f t="shared" si="7"/>
        <v>39988555.399999999</v>
      </c>
      <c r="BN25" s="2"/>
    </row>
    <row r="26" spans="1:66" ht="47.25" x14ac:dyDescent="0.25">
      <c r="A26" s="3" t="s">
        <v>14</v>
      </c>
      <c r="B26" s="3" t="s">
        <v>121</v>
      </c>
      <c r="C26" s="3" t="str">
        <f t="shared" si="8"/>
        <v>2.2.1.1.i</v>
      </c>
      <c r="D26" s="4" t="s">
        <v>80</v>
      </c>
      <c r="E26" s="4" t="s">
        <v>3</v>
      </c>
      <c r="F26" s="4" t="s">
        <v>95</v>
      </c>
      <c r="G26" s="4"/>
      <c r="H26" s="10">
        <v>0</v>
      </c>
      <c r="I26" s="10">
        <v>0</v>
      </c>
      <c r="J26" s="10">
        <v>1154929.5774647887</v>
      </c>
      <c r="K26" s="10">
        <v>1880281.690140845</v>
      </c>
      <c r="L26" s="10">
        <v>2500000</v>
      </c>
      <c r="M26" s="10">
        <v>2605633.8028169014</v>
      </c>
      <c r="N26" s="10">
        <v>1859154.9295774647</v>
      </c>
      <c r="O26" s="10">
        <f t="shared" si="9"/>
        <v>10000000</v>
      </c>
      <c r="P26" s="23">
        <v>0</v>
      </c>
      <c r="Q26" s="23">
        <v>0</v>
      </c>
      <c r="R26" s="23">
        <v>0</v>
      </c>
      <c r="S26" s="23">
        <v>650409.52999999991</v>
      </c>
      <c r="T26" s="23">
        <v>3577110</v>
      </c>
      <c r="U26" s="23">
        <v>3700000</v>
      </c>
      <c r="V26" s="23">
        <v>2072480.47</v>
      </c>
      <c r="W26" s="24">
        <f t="shared" si="3"/>
        <v>10000000</v>
      </c>
      <c r="X26" s="24">
        <v>10000000</v>
      </c>
      <c r="Y26" s="24">
        <f t="shared" si="10"/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5">
        <f t="shared" si="4"/>
        <v>0</v>
      </c>
      <c r="AH26" s="25">
        <f t="shared" si="15"/>
        <v>0</v>
      </c>
      <c r="AI26" s="25">
        <f t="shared" si="16"/>
        <v>0</v>
      </c>
      <c r="AJ26" s="25">
        <f t="shared" si="11"/>
        <v>650409.52999999991</v>
      </c>
      <c r="AK26" s="25">
        <f t="shared" si="12"/>
        <v>3577110</v>
      </c>
      <c r="AL26" s="25">
        <f t="shared" si="13"/>
        <v>3700000</v>
      </c>
      <c r="AM26" s="25">
        <f t="shared" si="14"/>
        <v>2072480.47</v>
      </c>
      <c r="AN26" s="25">
        <f t="shared" si="6"/>
        <v>10000000</v>
      </c>
      <c r="AO26" s="5">
        <v>0</v>
      </c>
      <c r="AP26" s="5">
        <v>0</v>
      </c>
      <c r="AQ26" s="5">
        <v>0</v>
      </c>
      <c r="AR26" s="5">
        <v>650409.52999999991</v>
      </c>
      <c r="AS26" s="5">
        <v>4430539.5</v>
      </c>
      <c r="AT26" s="5">
        <v>3000000</v>
      </c>
      <c r="AU26" s="5">
        <v>1919050.9699999997</v>
      </c>
      <c r="AV26" s="9">
        <f>AO26+AP26+AQ26+AR26+AS26+AT26+AU26</f>
        <v>10000000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14">
        <f>BC26+BB26+BA26+AZ26+AY26+AX26+AW26</f>
        <v>0</v>
      </c>
      <c r="BE26" s="14"/>
      <c r="BF26" s="14">
        <f>AP26+AX26</f>
        <v>0</v>
      </c>
      <c r="BG26" s="14">
        <f>AQ26+AY26</f>
        <v>0</v>
      </c>
      <c r="BH26" s="14">
        <f>AR26+AZ26</f>
        <v>650409.52999999991</v>
      </c>
      <c r="BI26" s="14">
        <f>AS26+BA26</f>
        <v>4430539.5</v>
      </c>
      <c r="BJ26" s="14">
        <f>AT26+BB26</f>
        <v>3000000</v>
      </c>
      <c r="BK26" s="14">
        <f>AU26+BC26</f>
        <v>1919050.9699999997</v>
      </c>
      <c r="BL26" s="9">
        <f t="shared" si="7"/>
        <v>10000000</v>
      </c>
      <c r="BN26" s="2"/>
    </row>
    <row r="27" spans="1:66" ht="31.5" x14ac:dyDescent="0.25">
      <c r="A27" s="3" t="s">
        <v>15</v>
      </c>
      <c r="B27" s="3" t="s">
        <v>122</v>
      </c>
      <c r="C27" s="3" t="str">
        <f t="shared" si="8"/>
        <v>2.2.1.2.i</v>
      </c>
      <c r="D27" s="4" t="s">
        <v>80</v>
      </c>
      <c r="E27" s="4" t="s">
        <v>3</v>
      </c>
      <c r="F27" s="4" t="s">
        <v>95</v>
      </c>
      <c r="G27" s="4"/>
      <c r="H27" s="10">
        <v>0</v>
      </c>
      <c r="I27" s="10">
        <v>0</v>
      </c>
      <c r="J27" s="10">
        <v>2800000</v>
      </c>
      <c r="K27" s="10">
        <v>8800000</v>
      </c>
      <c r="L27" s="10">
        <v>8800000</v>
      </c>
      <c r="M27" s="10">
        <v>10000000</v>
      </c>
      <c r="N27" s="10">
        <v>9600000</v>
      </c>
      <c r="O27" s="10">
        <f t="shared" si="9"/>
        <v>40000000</v>
      </c>
      <c r="P27" s="23">
        <v>0</v>
      </c>
      <c r="Q27" s="23">
        <v>0</v>
      </c>
      <c r="R27" s="23">
        <v>0</v>
      </c>
      <c r="S27" s="23">
        <v>183425.62032884904</v>
      </c>
      <c r="T27" s="23">
        <v>15435722</v>
      </c>
      <c r="U27" s="23">
        <v>17242858</v>
      </c>
      <c r="V27" s="23">
        <v>7137994.3796711508</v>
      </c>
      <c r="W27" s="24">
        <f t="shared" si="3"/>
        <v>40000000</v>
      </c>
      <c r="X27" s="24">
        <v>40000000</v>
      </c>
      <c r="Y27" s="24">
        <f t="shared" si="10"/>
        <v>0</v>
      </c>
      <c r="Z27" s="23">
        <v>0</v>
      </c>
      <c r="AA27" s="23">
        <v>0</v>
      </c>
      <c r="AB27" s="23">
        <v>0</v>
      </c>
      <c r="AC27" s="23">
        <v>641.98967115095002</v>
      </c>
      <c r="AD27" s="23">
        <v>80230</v>
      </c>
      <c r="AE27" s="23">
        <v>41555</v>
      </c>
      <c r="AF27" s="23">
        <v>17573.01032884905</v>
      </c>
      <c r="AG27" s="25">
        <f t="shared" si="4"/>
        <v>140000</v>
      </c>
      <c r="AH27" s="25">
        <f t="shared" si="15"/>
        <v>0</v>
      </c>
      <c r="AI27" s="25">
        <f t="shared" si="16"/>
        <v>0</v>
      </c>
      <c r="AJ27" s="25">
        <f t="shared" si="11"/>
        <v>184067.61</v>
      </c>
      <c r="AK27" s="25">
        <f t="shared" si="12"/>
        <v>15515952</v>
      </c>
      <c r="AL27" s="25">
        <f t="shared" si="13"/>
        <v>17284413</v>
      </c>
      <c r="AM27" s="25">
        <f t="shared" si="14"/>
        <v>7155567.3899999997</v>
      </c>
      <c r="AN27" s="25">
        <f t="shared" si="6"/>
        <v>40140000</v>
      </c>
      <c r="AO27" s="5">
        <v>0</v>
      </c>
      <c r="AP27" s="5">
        <v>0</v>
      </c>
      <c r="AQ27" s="5">
        <v>0</v>
      </c>
      <c r="AR27" s="5">
        <v>183425.62032884904</v>
      </c>
      <c r="AS27" s="5">
        <v>6933875.4359740904</v>
      </c>
      <c r="AT27" s="5">
        <v>22371946.188340805</v>
      </c>
      <c r="AU27" s="5">
        <v>10510752.755356256</v>
      </c>
      <c r="AV27" s="9">
        <f>AO27+AP27+AQ27+AR27+AS27+AT27+AU27</f>
        <v>40000000</v>
      </c>
      <c r="AW27" s="5">
        <v>0</v>
      </c>
      <c r="AX27" s="5">
        <v>0</v>
      </c>
      <c r="AY27" s="5">
        <v>0</v>
      </c>
      <c r="AZ27" s="5">
        <v>641.98967115095002</v>
      </c>
      <c r="BA27" s="5">
        <v>24268.56402590932</v>
      </c>
      <c r="BB27" s="5">
        <v>78301.811659192826</v>
      </c>
      <c r="BC27" s="5">
        <v>36787.634643746904</v>
      </c>
      <c r="BD27" s="14">
        <f>BC27+BB27+BA27+AZ27+AY27+AX27+AW27</f>
        <v>140000</v>
      </c>
      <c r="BE27" s="14"/>
      <c r="BF27" s="14">
        <f>AP27+AX27</f>
        <v>0</v>
      </c>
      <c r="BG27" s="14">
        <f>AQ27+AY27</f>
        <v>0</v>
      </c>
      <c r="BH27" s="14">
        <f>AR27+AZ27</f>
        <v>184067.61</v>
      </c>
      <c r="BI27" s="14">
        <f>AS27+BA27</f>
        <v>6958144</v>
      </c>
      <c r="BJ27" s="14">
        <f>AT27+BB27</f>
        <v>22450248</v>
      </c>
      <c r="BK27" s="14">
        <f>AU27+BC27</f>
        <v>10547540.390000002</v>
      </c>
      <c r="BL27" s="9">
        <f t="shared" si="7"/>
        <v>40140000</v>
      </c>
      <c r="BN27" s="2"/>
    </row>
    <row r="28" spans="1:66" ht="47.25" x14ac:dyDescent="0.25">
      <c r="A28" s="3" t="s">
        <v>16</v>
      </c>
      <c r="B28" s="3" t="s">
        <v>123</v>
      </c>
      <c r="C28" s="3" t="str">
        <f t="shared" si="8"/>
        <v>2.2.1.3.i</v>
      </c>
      <c r="D28" s="4" t="s">
        <v>80</v>
      </c>
      <c r="E28" s="4" t="s">
        <v>3</v>
      </c>
      <c r="F28" s="4" t="s">
        <v>95</v>
      </c>
      <c r="G28" s="4"/>
      <c r="H28" s="10">
        <v>0</v>
      </c>
      <c r="I28" s="10">
        <v>0</v>
      </c>
      <c r="J28" s="10">
        <v>0</v>
      </c>
      <c r="K28" s="10">
        <v>3645000</v>
      </c>
      <c r="L28" s="10">
        <v>8505000</v>
      </c>
      <c r="M28" s="10">
        <v>8505000</v>
      </c>
      <c r="N28" s="10">
        <v>3645000</v>
      </c>
      <c r="O28" s="10">
        <f t="shared" si="9"/>
        <v>24300000</v>
      </c>
      <c r="P28" s="23">
        <v>0</v>
      </c>
      <c r="Q28" s="23">
        <v>0</v>
      </c>
      <c r="R28" s="23">
        <v>0</v>
      </c>
      <c r="S28" s="23">
        <v>0</v>
      </c>
      <c r="T28" s="23">
        <v>9720000</v>
      </c>
      <c r="U28" s="23">
        <v>12150000</v>
      </c>
      <c r="V28" s="23">
        <v>2430000</v>
      </c>
      <c r="W28" s="24">
        <f t="shared" si="3"/>
        <v>24300000</v>
      </c>
      <c r="X28" s="24">
        <v>24300000</v>
      </c>
      <c r="Y28" s="24">
        <f t="shared" si="10"/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5">
        <f t="shared" si="4"/>
        <v>0</v>
      </c>
      <c r="AH28" s="25">
        <f t="shared" si="15"/>
        <v>0</v>
      </c>
      <c r="AI28" s="25">
        <f t="shared" si="16"/>
        <v>0</v>
      </c>
      <c r="AJ28" s="25">
        <f t="shared" si="11"/>
        <v>0</v>
      </c>
      <c r="AK28" s="25">
        <f t="shared" si="12"/>
        <v>9720000</v>
      </c>
      <c r="AL28" s="25">
        <f t="shared" si="13"/>
        <v>12150000</v>
      </c>
      <c r="AM28" s="25">
        <f t="shared" si="14"/>
        <v>2430000</v>
      </c>
      <c r="AN28" s="25">
        <f t="shared" si="6"/>
        <v>24300000</v>
      </c>
      <c r="AO28" s="5">
        <v>0</v>
      </c>
      <c r="AP28" s="5">
        <v>0</v>
      </c>
      <c r="AQ28" s="5">
        <v>0</v>
      </c>
      <c r="AR28" s="5">
        <v>0</v>
      </c>
      <c r="AS28" s="5">
        <v>4860000</v>
      </c>
      <c r="AT28" s="5">
        <v>9720000</v>
      </c>
      <c r="AU28" s="5">
        <v>9720000</v>
      </c>
      <c r="AV28" s="9">
        <f>AO28+AP28+AQ28+AR28+AS28+AT28+AU28</f>
        <v>24300000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14">
        <f>BC28+BB28+BA28+AZ28+AY28+AX28+AW28</f>
        <v>0</v>
      </c>
      <c r="BE28" s="14"/>
      <c r="BF28" s="14">
        <f>AP28+AX28</f>
        <v>0</v>
      </c>
      <c r="BG28" s="14">
        <f>AQ28+AY28</f>
        <v>0</v>
      </c>
      <c r="BH28" s="14">
        <f>AR28+AZ28</f>
        <v>0</v>
      </c>
      <c r="BI28" s="14">
        <f>AS28+BA28</f>
        <v>4860000</v>
      </c>
      <c r="BJ28" s="14">
        <f>AT28+BB28</f>
        <v>9720000</v>
      </c>
      <c r="BK28" s="14">
        <f>AU28+BC28</f>
        <v>9720000</v>
      </c>
      <c r="BL28" s="9">
        <f t="shared" si="7"/>
        <v>24300000</v>
      </c>
      <c r="BN28" s="2"/>
    </row>
    <row r="29" spans="1:66" ht="47.25" x14ac:dyDescent="0.25">
      <c r="A29" s="3" t="s">
        <v>17</v>
      </c>
      <c r="B29" s="3" t="s">
        <v>124</v>
      </c>
      <c r="C29" s="3" t="str">
        <f t="shared" si="8"/>
        <v>2.2.1.4.i</v>
      </c>
      <c r="D29" s="4" t="s">
        <v>80</v>
      </c>
      <c r="E29" s="4" t="s">
        <v>3</v>
      </c>
      <c r="F29" s="4" t="s">
        <v>95</v>
      </c>
      <c r="G29" s="4"/>
      <c r="H29" s="10">
        <v>0</v>
      </c>
      <c r="I29" s="10">
        <v>0</v>
      </c>
      <c r="J29" s="10">
        <v>2446409</v>
      </c>
      <c r="K29" s="10">
        <v>8089285</v>
      </c>
      <c r="L29" s="10">
        <v>13416727</v>
      </c>
      <c r="M29" s="10">
        <v>13842922</v>
      </c>
      <c r="N29" s="10">
        <v>7347657</v>
      </c>
      <c r="O29" s="10">
        <f t="shared" si="9"/>
        <v>45143000</v>
      </c>
      <c r="P29" s="23">
        <v>0</v>
      </c>
      <c r="Q29" s="23">
        <v>0</v>
      </c>
      <c r="R29" s="23">
        <v>0</v>
      </c>
      <c r="S29" s="23">
        <v>13542900</v>
      </c>
      <c r="T29" s="23">
        <v>27085800</v>
      </c>
      <c r="U29" s="23">
        <v>4514300</v>
      </c>
      <c r="V29" s="23">
        <v>0</v>
      </c>
      <c r="W29" s="24">
        <f t="shared" si="3"/>
        <v>45143000</v>
      </c>
      <c r="X29" s="24">
        <v>45143000</v>
      </c>
      <c r="Y29" s="24">
        <f t="shared" si="10"/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5">
        <f t="shared" si="4"/>
        <v>0</v>
      </c>
      <c r="AH29" s="25">
        <f t="shared" si="15"/>
        <v>0</v>
      </c>
      <c r="AI29" s="25">
        <f t="shared" si="16"/>
        <v>0</v>
      </c>
      <c r="AJ29" s="25">
        <f t="shared" si="11"/>
        <v>13542900</v>
      </c>
      <c r="AK29" s="25">
        <f t="shared" si="12"/>
        <v>27085800</v>
      </c>
      <c r="AL29" s="25">
        <f t="shared" si="13"/>
        <v>4514300</v>
      </c>
      <c r="AM29" s="25">
        <f t="shared" si="14"/>
        <v>0</v>
      </c>
      <c r="AN29" s="25">
        <f t="shared" si="6"/>
        <v>45143000</v>
      </c>
      <c r="AO29" s="5">
        <v>0</v>
      </c>
      <c r="AP29" s="5">
        <v>0</v>
      </c>
      <c r="AQ29" s="5">
        <v>0</v>
      </c>
      <c r="AR29" s="5">
        <v>13542900</v>
      </c>
      <c r="AS29" s="5">
        <v>13542900</v>
      </c>
      <c r="AT29" s="5">
        <v>18057200</v>
      </c>
      <c r="AU29" s="5">
        <v>0</v>
      </c>
      <c r="AV29" s="9">
        <f>AO29+AP29+AQ29+AR29+AS29+AT29+AU29</f>
        <v>45143000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14">
        <f>BC29+BB29+BA29+AZ29+AY29+AX29+AW29</f>
        <v>0</v>
      </c>
      <c r="BE29" s="14"/>
      <c r="BF29" s="14">
        <f>AP29+AX29</f>
        <v>0</v>
      </c>
      <c r="BG29" s="14">
        <f>AQ29+AY29</f>
        <v>0</v>
      </c>
      <c r="BH29" s="14">
        <f>AR29+AZ29</f>
        <v>13542900</v>
      </c>
      <c r="BI29" s="14">
        <f>AS29+BA29</f>
        <v>13542900</v>
      </c>
      <c r="BJ29" s="14">
        <f>AT29+BB29</f>
        <v>18057200</v>
      </c>
      <c r="BK29" s="14">
        <f>AU29+BC29</f>
        <v>0</v>
      </c>
      <c r="BL29" s="9">
        <f t="shared" si="7"/>
        <v>45143000</v>
      </c>
    </row>
    <row r="30" spans="1:66" ht="47.25" x14ac:dyDescent="0.25">
      <c r="A30" s="3" t="s">
        <v>18</v>
      </c>
      <c r="B30" s="3" t="s">
        <v>125</v>
      </c>
      <c r="C30" s="3" t="str">
        <f t="shared" si="8"/>
        <v>2.2.1.5.i</v>
      </c>
      <c r="D30" s="4" t="s">
        <v>80</v>
      </c>
      <c r="E30" s="4" t="s">
        <v>65</v>
      </c>
      <c r="F30" s="4" t="s">
        <v>95</v>
      </c>
      <c r="G30" s="4"/>
      <c r="H30" s="10">
        <v>0</v>
      </c>
      <c r="I30" s="10">
        <v>0</v>
      </c>
      <c r="J30" s="10">
        <v>1140000</v>
      </c>
      <c r="K30" s="10">
        <v>1140000</v>
      </c>
      <c r="L30" s="10">
        <v>1140000</v>
      </c>
      <c r="M30" s="10">
        <v>1140000</v>
      </c>
      <c r="N30" s="10">
        <v>1140000</v>
      </c>
      <c r="O30" s="10">
        <f t="shared" si="9"/>
        <v>5700000</v>
      </c>
      <c r="P30" s="23">
        <v>0</v>
      </c>
      <c r="Q30" s="23">
        <v>0</v>
      </c>
      <c r="R30" s="23">
        <v>0</v>
      </c>
      <c r="S30" s="23">
        <v>0</v>
      </c>
      <c r="T30" s="23">
        <v>1710000</v>
      </c>
      <c r="U30" s="23">
        <v>2850000</v>
      </c>
      <c r="V30" s="23">
        <v>1140000</v>
      </c>
      <c r="W30" s="24">
        <f t="shared" si="3"/>
        <v>5700000</v>
      </c>
      <c r="X30" s="24">
        <v>5700000</v>
      </c>
      <c r="Y30" s="24">
        <f t="shared" si="10"/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51470.02</v>
      </c>
      <c r="AE30" s="23">
        <v>51470.02</v>
      </c>
      <c r="AF30" s="23">
        <v>101059.96</v>
      </c>
      <c r="AG30" s="25">
        <f t="shared" si="4"/>
        <v>204000</v>
      </c>
      <c r="AH30" s="25">
        <f t="shared" si="15"/>
        <v>0</v>
      </c>
      <c r="AI30" s="25">
        <f t="shared" si="16"/>
        <v>0</v>
      </c>
      <c r="AJ30" s="25">
        <f t="shared" si="11"/>
        <v>0</v>
      </c>
      <c r="AK30" s="25">
        <f t="shared" si="12"/>
        <v>1761470.02</v>
      </c>
      <c r="AL30" s="25">
        <f t="shared" si="13"/>
        <v>2901470.02</v>
      </c>
      <c r="AM30" s="25">
        <f t="shared" si="14"/>
        <v>1241059.96</v>
      </c>
      <c r="AN30" s="25">
        <f t="shared" si="6"/>
        <v>5904000</v>
      </c>
      <c r="AO30" s="5">
        <v>0</v>
      </c>
      <c r="AP30" s="5">
        <v>0</v>
      </c>
      <c r="AQ30" s="5">
        <v>0</v>
      </c>
      <c r="AR30" s="5">
        <v>0</v>
      </c>
      <c r="AS30" s="5">
        <v>1710000</v>
      </c>
      <c r="AT30" s="5">
        <v>2850000</v>
      </c>
      <c r="AU30" s="5">
        <v>1140000</v>
      </c>
      <c r="AV30" s="9">
        <f>AO30+AP30+AQ30+AR30+AS30+AT30+AU30</f>
        <v>5700000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14">
        <f>BC30+BB30+BA30+AZ30+AY30+AX30+AW30</f>
        <v>0</v>
      </c>
      <c r="BE30" s="14"/>
      <c r="BF30" s="14">
        <f>AP30+AX30</f>
        <v>0</v>
      </c>
      <c r="BG30" s="14">
        <f>AQ30+AY30</f>
        <v>0</v>
      </c>
      <c r="BH30" s="14">
        <f>AR30+AZ30</f>
        <v>0</v>
      </c>
      <c r="BI30" s="14">
        <f>AS30+BA30</f>
        <v>1710000</v>
      </c>
      <c r="BJ30" s="14">
        <f>AT30+BB30</f>
        <v>2850000</v>
      </c>
      <c r="BK30" s="14">
        <f>AU30+BC30</f>
        <v>1140000</v>
      </c>
      <c r="BL30" s="9">
        <f t="shared" si="7"/>
        <v>5700000</v>
      </c>
      <c r="BN30" s="2"/>
    </row>
    <row r="31" spans="1:66" ht="47.25" x14ac:dyDescent="0.25">
      <c r="A31" s="3" t="s">
        <v>20</v>
      </c>
      <c r="B31" s="3" t="s">
        <v>126</v>
      </c>
      <c r="C31" s="3" t="str">
        <f t="shared" si="8"/>
        <v>2.3.1.1.i</v>
      </c>
      <c r="D31" s="4" t="s">
        <v>80</v>
      </c>
      <c r="E31" s="4" t="s">
        <v>19</v>
      </c>
      <c r="F31" s="4" t="s">
        <v>95</v>
      </c>
      <c r="G31" s="4"/>
      <c r="H31" s="10">
        <v>0</v>
      </c>
      <c r="I31" s="10">
        <v>0</v>
      </c>
      <c r="J31" s="10">
        <v>4476072</v>
      </c>
      <c r="K31" s="10">
        <v>4898521</v>
      </c>
      <c r="L31" s="10">
        <v>2894233</v>
      </c>
      <c r="M31" s="10">
        <v>2894335</v>
      </c>
      <c r="N31" s="10">
        <v>1836839</v>
      </c>
      <c r="O31" s="10">
        <f t="shared" si="9"/>
        <v>17000000</v>
      </c>
      <c r="P31" s="23">
        <v>0</v>
      </c>
      <c r="Q31" s="23">
        <v>0</v>
      </c>
      <c r="R31" s="23">
        <v>0</v>
      </c>
      <c r="S31" s="23">
        <v>3508823.8393315389</v>
      </c>
      <c r="T31" s="23">
        <v>8585854</v>
      </c>
      <c r="U31" s="23">
        <v>3789044</v>
      </c>
      <c r="V31" s="23">
        <v>1116278.1606684611</v>
      </c>
      <c r="W31" s="24">
        <f t="shared" si="3"/>
        <v>17000000</v>
      </c>
      <c r="X31" s="24">
        <v>17000000</v>
      </c>
      <c r="Y31" s="24">
        <f t="shared" si="10"/>
        <v>0</v>
      </c>
      <c r="Z31" s="23">
        <v>0</v>
      </c>
      <c r="AA31" s="23">
        <v>0</v>
      </c>
      <c r="AB31" s="23">
        <v>0</v>
      </c>
      <c r="AC31" s="23">
        <v>111366.03066846135</v>
      </c>
      <c r="AD31" s="23">
        <v>287998</v>
      </c>
      <c r="AE31" s="23">
        <v>138985</v>
      </c>
      <c r="AF31" s="23">
        <v>22649.969331538698</v>
      </c>
      <c r="AG31" s="25">
        <f t="shared" si="4"/>
        <v>560999</v>
      </c>
      <c r="AH31" s="25">
        <f t="shared" si="15"/>
        <v>0</v>
      </c>
      <c r="AI31" s="25">
        <f t="shared" si="16"/>
        <v>0</v>
      </c>
      <c r="AJ31" s="25">
        <f t="shared" si="11"/>
        <v>3620189.87</v>
      </c>
      <c r="AK31" s="25">
        <f t="shared" si="12"/>
        <v>8873852</v>
      </c>
      <c r="AL31" s="25">
        <f t="shared" si="13"/>
        <v>3928029</v>
      </c>
      <c r="AM31" s="25">
        <f t="shared" si="14"/>
        <v>1138928.1299999999</v>
      </c>
      <c r="AN31" s="25">
        <f t="shared" si="6"/>
        <v>17560999</v>
      </c>
      <c r="AO31" s="5">
        <v>0</v>
      </c>
      <c r="AP31" s="5">
        <v>0</v>
      </c>
      <c r="AQ31" s="5">
        <v>0</v>
      </c>
      <c r="AR31" s="5">
        <v>3508823.8393315389</v>
      </c>
      <c r="AS31" s="5">
        <v>8585854</v>
      </c>
      <c r="AT31" s="5">
        <v>3789044</v>
      </c>
      <c r="AU31" s="5">
        <v>1116278.1606684611</v>
      </c>
      <c r="AV31" s="9">
        <f>AO31+AP31+AQ31+AR31+AS31+AT31+AU31</f>
        <v>17000000</v>
      </c>
      <c r="AW31" s="5">
        <v>0</v>
      </c>
      <c r="AX31" s="5">
        <v>0</v>
      </c>
      <c r="AY31" s="5">
        <v>0</v>
      </c>
      <c r="AZ31" s="5">
        <v>111366.03066846135</v>
      </c>
      <c r="BA31" s="5">
        <v>287998</v>
      </c>
      <c r="BB31" s="5">
        <v>138985</v>
      </c>
      <c r="BC31" s="5">
        <v>22649.969331538698</v>
      </c>
      <c r="BD31" s="14">
        <f>BC31+BB31+BA31+AZ31+AY31+AX31+AW31</f>
        <v>560999</v>
      </c>
      <c r="BE31" s="14"/>
      <c r="BF31" s="14">
        <f>AP31+AX31</f>
        <v>0</v>
      </c>
      <c r="BG31" s="14">
        <f>AQ31+AY31</f>
        <v>0</v>
      </c>
      <c r="BH31" s="14">
        <f>AR31+AZ31</f>
        <v>3620189.87</v>
      </c>
      <c r="BI31" s="14">
        <f>AS31+BA31</f>
        <v>8873852</v>
      </c>
      <c r="BJ31" s="14">
        <f>AT31+BB31</f>
        <v>3928029</v>
      </c>
      <c r="BK31" s="14">
        <f>AU31+BC31</f>
        <v>1138928.1299999999</v>
      </c>
      <c r="BL31" s="9">
        <f t="shared" si="7"/>
        <v>17560999</v>
      </c>
      <c r="BN31" s="2"/>
    </row>
    <row r="32" spans="1:66" ht="31.5" x14ac:dyDescent="0.25">
      <c r="A32" s="3" t="s">
        <v>87</v>
      </c>
      <c r="B32" s="3" t="s">
        <v>127</v>
      </c>
      <c r="C32" s="3" t="str">
        <f t="shared" si="8"/>
        <v>2.3.1.2.i</v>
      </c>
      <c r="D32" s="4" t="s">
        <v>80</v>
      </c>
      <c r="E32" s="4" t="s">
        <v>3</v>
      </c>
      <c r="F32" s="4" t="s">
        <v>95</v>
      </c>
      <c r="G32" s="4"/>
      <c r="H32" s="10">
        <v>0</v>
      </c>
      <c r="I32" s="10">
        <v>0</v>
      </c>
      <c r="J32" s="10">
        <v>1531087</v>
      </c>
      <c r="K32" s="10">
        <v>4295421</v>
      </c>
      <c r="L32" s="10">
        <v>5946430</v>
      </c>
      <c r="M32" s="10">
        <v>4239455</v>
      </c>
      <c r="N32" s="10">
        <v>3987607</v>
      </c>
      <c r="O32" s="10">
        <f t="shared" si="9"/>
        <v>20000000</v>
      </c>
      <c r="P32" s="23">
        <v>0</v>
      </c>
      <c r="Q32" s="23">
        <v>0</v>
      </c>
      <c r="R32" s="23">
        <v>0</v>
      </c>
      <c r="S32" s="23">
        <v>0</v>
      </c>
      <c r="T32" s="23">
        <v>8123000</v>
      </c>
      <c r="U32" s="23">
        <v>7416000</v>
      </c>
      <c r="V32" s="23">
        <v>4461000</v>
      </c>
      <c r="W32" s="24">
        <f t="shared" si="3"/>
        <v>20000000</v>
      </c>
      <c r="X32" s="24">
        <v>20000000</v>
      </c>
      <c r="Y32" s="24">
        <f t="shared" si="10"/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5">
        <f t="shared" si="4"/>
        <v>0</v>
      </c>
      <c r="AH32" s="25">
        <f t="shared" si="15"/>
        <v>0</v>
      </c>
      <c r="AI32" s="25">
        <f t="shared" si="16"/>
        <v>0</v>
      </c>
      <c r="AJ32" s="25">
        <f t="shared" si="11"/>
        <v>0</v>
      </c>
      <c r="AK32" s="25">
        <f t="shared" si="12"/>
        <v>8123000</v>
      </c>
      <c r="AL32" s="25">
        <f t="shared" si="13"/>
        <v>7416000</v>
      </c>
      <c r="AM32" s="25">
        <f t="shared" si="14"/>
        <v>4461000</v>
      </c>
      <c r="AN32" s="25">
        <f t="shared" si="6"/>
        <v>20000000</v>
      </c>
      <c r="AO32" s="5">
        <v>0</v>
      </c>
      <c r="AP32" s="5">
        <v>0</v>
      </c>
      <c r="AQ32" s="5">
        <v>0</v>
      </c>
      <c r="AR32" s="5">
        <v>0</v>
      </c>
      <c r="AS32" s="5">
        <v>3823716</v>
      </c>
      <c r="AT32" s="5">
        <v>7812767</v>
      </c>
      <c r="AU32" s="5">
        <v>8363517</v>
      </c>
      <c r="AV32" s="9">
        <f>AO32+AP32+AQ32+AR32+AS32+AT32+AU32</f>
        <v>20000000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14">
        <f>BC32+BB32+BA32+AZ32+AY32+AX32+AW32</f>
        <v>0</v>
      </c>
      <c r="BE32" s="14"/>
      <c r="BF32" s="14">
        <f>AP32+AX32</f>
        <v>0</v>
      </c>
      <c r="BG32" s="14">
        <f>AQ32+AY32</f>
        <v>0</v>
      </c>
      <c r="BH32" s="14">
        <f>AR32+AZ32</f>
        <v>0</v>
      </c>
      <c r="BI32" s="14">
        <f>AS32+BA32</f>
        <v>3823716</v>
      </c>
      <c r="BJ32" s="14">
        <f>AT32+BB32</f>
        <v>7812767</v>
      </c>
      <c r="BK32" s="14">
        <f>AU32+BC32</f>
        <v>8363517</v>
      </c>
      <c r="BL32" s="9">
        <f t="shared" si="7"/>
        <v>20000000</v>
      </c>
      <c r="BN32" s="2"/>
    </row>
    <row r="33" spans="1:66" ht="47.25" x14ac:dyDescent="0.25">
      <c r="A33" s="3" t="s">
        <v>21</v>
      </c>
      <c r="B33" s="3" t="s">
        <v>128</v>
      </c>
      <c r="C33" s="3" t="str">
        <f t="shared" si="8"/>
        <v>2.3.1.3.i</v>
      </c>
      <c r="D33" s="4" t="s">
        <v>80</v>
      </c>
      <c r="E33" s="4" t="s">
        <v>19</v>
      </c>
      <c r="F33" s="4" t="s">
        <v>95</v>
      </c>
      <c r="G33" s="4"/>
      <c r="H33" s="10">
        <v>0</v>
      </c>
      <c r="I33" s="10">
        <v>0</v>
      </c>
      <c r="J33" s="10">
        <v>0</v>
      </c>
      <c r="K33" s="10">
        <v>0</v>
      </c>
      <c r="L33" s="10">
        <v>1530410</v>
      </c>
      <c r="M33" s="10">
        <v>1530410</v>
      </c>
      <c r="N33" s="10">
        <v>4539180</v>
      </c>
      <c r="O33" s="10">
        <f t="shared" si="9"/>
        <v>7600000</v>
      </c>
      <c r="P33" s="23">
        <v>0</v>
      </c>
      <c r="Q33" s="23">
        <v>0</v>
      </c>
      <c r="R33" s="23">
        <v>0</v>
      </c>
      <c r="S33" s="23">
        <v>0</v>
      </c>
      <c r="T33" s="23">
        <v>3100000</v>
      </c>
      <c r="U33" s="23">
        <v>3200000</v>
      </c>
      <c r="V33" s="23">
        <v>1300000</v>
      </c>
      <c r="W33" s="24">
        <f t="shared" si="3"/>
        <v>7600000</v>
      </c>
      <c r="X33" s="24">
        <v>7600000</v>
      </c>
      <c r="Y33" s="24">
        <f t="shared" si="10"/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5">
        <f t="shared" si="4"/>
        <v>0</v>
      </c>
      <c r="AH33" s="25">
        <f t="shared" si="15"/>
        <v>0</v>
      </c>
      <c r="AI33" s="25">
        <f t="shared" si="16"/>
        <v>0</v>
      </c>
      <c r="AJ33" s="25">
        <f t="shared" si="11"/>
        <v>0</v>
      </c>
      <c r="AK33" s="25">
        <f t="shared" si="12"/>
        <v>3100000</v>
      </c>
      <c r="AL33" s="25">
        <f t="shared" si="13"/>
        <v>3200000</v>
      </c>
      <c r="AM33" s="25">
        <f t="shared" si="14"/>
        <v>1300000</v>
      </c>
      <c r="AN33" s="25">
        <f t="shared" si="6"/>
        <v>7600000</v>
      </c>
      <c r="AO33" s="5">
        <v>0</v>
      </c>
      <c r="AP33" s="5">
        <v>0</v>
      </c>
      <c r="AQ33" s="5">
        <v>0</v>
      </c>
      <c r="AR33" s="5">
        <v>0</v>
      </c>
      <c r="AS33" s="5">
        <v>1860000</v>
      </c>
      <c r="AT33" s="5">
        <v>3820000</v>
      </c>
      <c r="AU33" s="5">
        <v>1920000</v>
      </c>
      <c r="AV33" s="9">
        <f>AO33+AP33+AQ33+AR33+AS33+AT33+AU33</f>
        <v>7600000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14">
        <f>BC33+BB33+BA33+AZ33+AY33+AX33+AW33</f>
        <v>0</v>
      </c>
      <c r="BE33" s="14"/>
      <c r="BF33" s="14">
        <f>AP33+AX33</f>
        <v>0</v>
      </c>
      <c r="BG33" s="14">
        <f>AQ33+AY33</f>
        <v>0</v>
      </c>
      <c r="BH33" s="14">
        <f>AR33+AZ33</f>
        <v>0</v>
      </c>
      <c r="BI33" s="14">
        <f>AS33+BA33</f>
        <v>1860000</v>
      </c>
      <c r="BJ33" s="14">
        <f>AT33+BB33</f>
        <v>3820000</v>
      </c>
      <c r="BK33" s="14">
        <f>AU33+BC33</f>
        <v>1920000</v>
      </c>
      <c r="BL33" s="9">
        <f t="shared" si="7"/>
        <v>7600000</v>
      </c>
      <c r="BN33" s="2"/>
    </row>
    <row r="34" spans="1:66" ht="31.5" x14ac:dyDescent="0.25">
      <c r="A34" s="3" t="s">
        <v>22</v>
      </c>
      <c r="B34" s="3" t="s">
        <v>129</v>
      </c>
      <c r="C34" s="3" t="str">
        <f t="shared" si="8"/>
        <v>2.3.1.4.i</v>
      </c>
      <c r="D34" s="4" t="s">
        <v>80</v>
      </c>
      <c r="E34" s="4" t="s">
        <v>19</v>
      </c>
      <c r="F34" s="4" t="s">
        <v>95</v>
      </c>
      <c r="G34" s="4"/>
      <c r="H34" s="10">
        <v>0</v>
      </c>
      <c r="I34" s="10">
        <v>0</v>
      </c>
      <c r="J34" s="10">
        <v>2861200</v>
      </c>
      <c r="K34" s="10">
        <v>2861200</v>
      </c>
      <c r="L34" s="10">
        <v>2861200</v>
      </c>
      <c r="M34" s="10">
        <v>2861200</v>
      </c>
      <c r="N34" s="10">
        <v>2861200</v>
      </c>
      <c r="O34" s="10">
        <f t="shared" si="9"/>
        <v>14306000</v>
      </c>
      <c r="P34" s="23">
        <v>0</v>
      </c>
      <c r="Q34" s="23">
        <v>0</v>
      </c>
      <c r="R34" s="23">
        <v>0</v>
      </c>
      <c r="S34" s="23">
        <v>29329.353733971304</v>
      </c>
      <c r="T34" s="23">
        <v>4797687</v>
      </c>
      <c r="U34" s="23">
        <v>6600610</v>
      </c>
      <c r="V34" s="23">
        <v>2878373.6462660288</v>
      </c>
      <c r="W34" s="24">
        <f t="shared" si="3"/>
        <v>14306000</v>
      </c>
      <c r="X34" s="24">
        <v>14306000</v>
      </c>
      <c r="Y34" s="24">
        <f t="shared" si="10"/>
        <v>0</v>
      </c>
      <c r="Z34" s="23">
        <v>0</v>
      </c>
      <c r="AA34" s="23">
        <v>0</v>
      </c>
      <c r="AB34" s="23">
        <v>0</v>
      </c>
      <c r="AC34" s="23">
        <v>1722.5162660286951</v>
      </c>
      <c r="AD34" s="23">
        <v>369452</v>
      </c>
      <c r="AE34" s="23">
        <v>362140</v>
      </c>
      <c r="AF34" s="23">
        <v>106878.4837339713</v>
      </c>
      <c r="AG34" s="25">
        <f t="shared" si="4"/>
        <v>840193.00000000012</v>
      </c>
      <c r="AH34" s="25">
        <f t="shared" si="15"/>
        <v>0</v>
      </c>
      <c r="AI34" s="25">
        <f t="shared" si="16"/>
        <v>0</v>
      </c>
      <c r="AJ34" s="25">
        <f t="shared" si="11"/>
        <v>31051.87</v>
      </c>
      <c r="AK34" s="25">
        <f t="shared" si="12"/>
        <v>5167139</v>
      </c>
      <c r="AL34" s="25">
        <f t="shared" si="13"/>
        <v>6962750</v>
      </c>
      <c r="AM34" s="25">
        <f t="shared" si="14"/>
        <v>2985252.13</v>
      </c>
      <c r="AN34" s="25">
        <f t="shared" si="6"/>
        <v>15146193</v>
      </c>
      <c r="AO34" s="5">
        <v>0</v>
      </c>
      <c r="AP34" s="5">
        <v>0</v>
      </c>
      <c r="AQ34" s="5">
        <v>0</v>
      </c>
      <c r="AR34" s="5">
        <v>31003</v>
      </c>
      <c r="AS34" s="5">
        <v>2542500</v>
      </c>
      <c r="AT34" s="5">
        <v>8501600</v>
      </c>
      <c r="AU34" s="5">
        <v>3230897</v>
      </c>
      <c r="AV34" s="9">
        <f>AO34+AP34+AQ34+AR34+AS34+AT34+AU34</f>
        <v>14306000</v>
      </c>
      <c r="AW34" s="5">
        <v>0</v>
      </c>
      <c r="AX34" s="5">
        <v>0</v>
      </c>
      <c r="AY34" s="5">
        <v>0</v>
      </c>
      <c r="AZ34" s="5">
        <f>1722.5162660287-1673.6462660287</f>
        <v>48.870000000000118</v>
      </c>
      <c r="BA34" s="5">
        <v>178500</v>
      </c>
      <c r="BB34" s="5">
        <v>571000</v>
      </c>
      <c r="BC34" s="5">
        <v>90645</v>
      </c>
      <c r="BD34" s="14">
        <f>BC34+BB34+BA34+AZ34+AY34+AX34+AW34</f>
        <v>840193.87</v>
      </c>
      <c r="BE34" s="14"/>
      <c r="BF34" s="14">
        <f>AP34+AX34</f>
        <v>0</v>
      </c>
      <c r="BG34" s="14">
        <f>AQ34+AY34</f>
        <v>0</v>
      </c>
      <c r="BH34" s="14">
        <f>AR34+AZ34</f>
        <v>31051.87</v>
      </c>
      <c r="BI34" s="14">
        <f>AS34+BA34</f>
        <v>2721000</v>
      </c>
      <c r="BJ34" s="14">
        <f>AT34+BB34</f>
        <v>9072600</v>
      </c>
      <c r="BK34" s="14">
        <f>AU34+BC34</f>
        <v>3321542</v>
      </c>
      <c r="BL34" s="9">
        <f t="shared" si="7"/>
        <v>15146193.870000001</v>
      </c>
      <c r="BN34" s="2"/>
    </row>
    <row r="35" spans="1:66" ht="31.5" x14ac:dyDescent="0.25">
      <c r="A35" s="3" t="s">
        <v>23</v>
      </c>
      <c r="B35" s="3" t="s">
        <v>130</v>
      </c>
      <c r="C35" s="3" t="str">
        <f t="shared" si="8"/>
        <v>2.3.2.1.i</v>
      </c>
      <c r="D35" s="4" t="s">
        <v>80</v>
      </c>
      <c r="E35" s="4" t="s">
        <v>19</v>
      </c>
      <c r="F35" s="4" t="s">
        <v>95</v>
      </c>
      <c r="G35" s="4"/>
      <c r="H35" s="10">
        <v>0</v>
      </c>
      <c r="I35" s="10">
        <v>0</v>
      </c>
      <c r="J35" s="10">
        <v>601800</v>
      </c>
      <c r="K35" s="10">
        <v>601800</v>
      </c>
      <c r="L35" s="10">
        <v>3948930</v>
      </c>
      <c r="M35" s="10">
        <v>3948930</v>
      </c>
      <c r="N35" s="10">
        <v>3530540</v>
      </c>
      <c r="O35" s="10">
        <f t="shared" si="9"/>
        <v>12632000</v>
      </c>
      <c r="P35" s="23">
        <v>0</v>
      </c>
      <c r="Q35" s="23">
        <v>0</v>
      </c>
      <c r="R35" s="23">
        <v>0</v>
      </c>
      <c r="S35" s="23">
        <v>44008.092471086908</v>
      </c>
      <c r="T35" s="23">
        <v>3795150</v>
      </c>
      <c r="U35" s="23">
        <v>7282086</v>
      </c>
      <c r="V35" s="23">
        <v>1510755.9075289131</v>
      </c>
      <c r="W35" s="24">
        <f t="shared" si="3"/>
        <v>12632000</v>
      </c>
      <c r="X35" s="24">
        <v>12632000</v>
      </c>
      <c r="Y35" s="24">
        <f t="shared" si="10"/>
        <v>0</v>
      </c>
      <c r="Z35" s="23">
        <v>0</v>
      </c>
      <c r="AA35" s="23">
        <v>0</v>
      </c>
      <c r="AB35" s="23">
        <v>0</v>
      </c>
      <c r="AC35" s="23">
        <v>784.1975289130919</v>
      </c>
      <c r="AD35" s="23">
        <v>216730</v>
      </c>
      <c r="AE35" s="23">
        <v>129093</v>
      </c>
      <c r="AF35" s="23">
        <v>51386.802471086907</v>
      </c>
      <c r="AG35" s="25">
        <f t="shared" si="4"/>
        <v>397994</v>
      </c>
      <c r="AH35" s="25">
        <f t="shared" si="15"/>
        <v>0</v>
      </c>
      <c r="AI35" s="25">
        <f t="shared" si="16"/>
        <v>0</v>
      </c>
      <c r="AJ35" s="25">
        <f t="shared" si="11"/>
        <v>44792.29</v>
      </c>
      <c r="AK35" s="25">
        <f t="shared" si="12"/>
        <v>4011880</v>
      </c>
      <c r="AL35" s="25">
        <f t="shared" si="13"/>
        <v>7411179</v>
      </c>
      <c r="AM35" s="25">
        <f t="shared" si="14"/>
        <v>1562142.71</v>
      </c>
      <c r="AN35" s="25">
        <f t="shared" si="6"/>
        <v>13029994</v>
      </c>
      <c r="AO35" s="5">
        <v>0</v>
      </c>
      <c r="AP35" s="5">
        <v>0</v>
      </c>
      <c r="AQ35" s="5">
        <v>0</v>
      </c>
      <c r="AR35" s="5">
        <v>44598.64</v>
      </c>
      <c r="AS35" s="5">
        <v>3795150</v>
      </c>
      <c r="AT35" s="5">
        <v>7290902</v>
      </c>
      <c r="AU35" s="5">
        <v>1501349.3599999994</v>
      </c>
      <c r="AV35" s="9">
        <f>AO35+AP35+AQ35+AR35+AS35+AT35+AU35</f>
        <v>12632000</v>
      </c>
      <c r="AW35" s="5">
        <v>0</v>
      </c>
      <c r="AX35" s="5">
        <v>0</v>
      </c>
      <c r="AY35" s="5">
        <v>0</v>
      </c>
      <c r="AZ35" s="5">
        <f>784.197528913092-590.547528913092</f>
        <v>193.64999999999998</v>
      </c>
      <c r="BA35" s="5">
        <v>216730</v>
      </c>
      <c r="BB35" s="5">
        <v>129093</v>
      </c>
      <c r="BC35" s="5">
        <v>55447</v>
      </c>
      <c r="BD35" s="14">
        <f>BC35+BB35+BA35+AZ35+AY35+AX35+AW35</f>
        <v>401463.65</v>
      </c>
      <c r="BE35" s="14"/>
      <c r="BF35" s="14">
        <f>AP35+AX35</f>
        <v>0</v>
      </c>
      <c r="BG35" s="14">
        <f>AQ35+AY35</f>
        <v>0</v>
      </c>
      <c r="BH35" s="14">
        <f>AR35+AZ35</f>
        <v>44792.29</v>
      </c>
      <c r="BI35" s="14">
        <f>AS35+BA35</f>
        <v>4011880</v>
      </c>
      <c r="BJ35" s="14">
        <f>AT35+BB35</f>
        <v>7419995</v>
      </c>
      <c r="BK35" s="14">
        <f>AU35+BC35</f>
        <v>1556796.3599999994</v>
      </c>
      <c r="BL35" s="9">
        <f t="shared" si="7"/>
        <v>13033463.649999999</v>
      </c>
      <c r="BN35" s="2"/>
    </row>
    <row r="36" spans="1:66" ht="47.25" x14ac:dyDescent="0.25">
      <c r="A36" s="3" t="s">
        <v>24</v>
      </c>
      <c r="B36" s="3" t="s">
        <v>131</v>
      </c>
      <c r="C36" s="3" t="str">
        <f t="shared" si="8"/>
        <v>2.3.2.2.i</v>
      </c>
      <c r="D36" s="4" t="s">
        <v>80</v>
      </c>
      <c r="E36" s="4" t="s">
        <v>6</v>
      </c>
      <c r="F36" s="4" t="s">
        <v>95</v>
      </c>
      <c r="G36" s="4"/>
      <c r="H36" s="10">
        <v>0</v>
      </c>
      <c r="I36" s="10">
        <v>0</v>
      </c>
      <c r="J36" s="10">
        <v>600000</v>
      </c>
      <c r="K36" s="10">
        <v>1500000</v>
      </c>
      <c r="L36" s="10">
        <v>2000000</v>
      </c>
      <c r="M36" s="10">
        <v>2500000</v>
      </c>
      <c r="N36" s="10">
        <v>1650000</v>
      </c>
      <c r="O36" s="10">
        <f t="shared" si="9"/>
        <v>8250000</v>
      </c>
      <c r="P36" s="23">
        <v>0</v>
      </c>
      <c r="Q36" s="23">
        <v>0</v>
      </c>
      <c r="R36" s="23">
        <v>0</v>
      </c>
      <c r="S36" s="23">
        <v>53987.713598018512</v>
      </c>
      <c r="T36" s="23">
        <v>3480879</v>
      </c>
      <c r="U36" s="23">
        <v>3165461</v>
      </c>
      <c r="V36" s="23">
        <v>1549672.2864019815</v>
      </c>
      <c r="W36" s="24">
        <f t="shared" si="3"/>
        <v>8250000</v>
      </c>
      <c r="X36" s="24">
        <v>8250000</v>
      </c>
      <c r="Y36" s="24">
        <f t="shared" si="10"/>
        <v>0</v>
      </c>
      <c r="Z36" s="23">
        <v>0</v>
      </c>
      <c r="AA36" s="23">
        <v>0</v>
      </c>
      <c r="AB36" s="23">
        <v>0</v>
      </c>
      <c r="AC36" s="23">
        <v>9183.506401981489</v>
      </c>
      <c r="AD36" s="23">
        <v>601233</v>
      </c>
      <c r="AE36" s="23">
        <v>540437</v>
      </c>
      <c r="AF36" s="23">
        <v>252501.49359801851</v>
      </c>
      <c r="AG36" s="25">
        <f t="shared" si="4"/>
        <v>1403355</v>
      </c>
      <c r="AH36" s="25">
        <f t="shared" si="15"/>
        <v>0</v>
      </c>
      <c r="AI36" s="25">
        <f t="shared" si="16"/>
        <v>0</v>
      </c>
      <c r="AJ36" s="25">
        <f t="shared" si="11"/>
        <v>63171.22</v>
      </c>
      <c r="AK36" s="25">
        <f t="shared" si="12"/>
        <v>4082112</v>
      </c>
      <c r="AL36" s="25">
        <f t="shared" si="13"/>
        <v>3705898</v>
      </c>
      <c r="AM36" s="25">
        <f t="shared" si="14"/>
        <v>1802173.78</v>
      </c>
      <c r="AN36" s="25">
        <f t="shared" si="6"/>
        <v>9653355</v>
      </c>
      <c r="AO36" s="5">
        <v>0</v>
      </c>
      <c r="AP36" s="5">
        <v>0</v>
      </c>
      <c r="AQ36" s="5">
        <v>0</v>
      </c>
      <c r="AR36" s="5">
        <v>53987.713598018512</v>
      </c>
      <c r="AS36" s="5">
        <v>3536080.8</v>
      </c>
      <c r="AT36" s="5">
        <v>3167060.43</v>
      </c>
      <c r="AU36" s="5">
        <v>1492871.06</v>
      </c>
      <c r="AV36" s="9">
        <f>AO36+AP36+AQ36+AR36+AS36+AT36+AU36</f>
        <v>8250000.0035980195</v>
      </c>
      <c r="AW36" s="5">
        <v>0</v>
      </c>
      <c r="AX36" s="5">
        <v>0</v>
      </c>
      <c r="AY36" s="5">
        <v>0</v>
      </c>
      <c r="AZ36" s="5">
        <v>9183.506401981489</v>
      </c>
      <c r="BA36" s="5">
        <v>560127.98</v>
      </c>
      <c r="BB36" s="5">
        <v>538837.56999999995</v>
      </c>
      <c r="BC36" s="5">
        <v>295205.94</v>
      </c>
      <c r="BD36" s="14">
        <f>BC36+BB36+BA36+AZ36+AY36+AX36+AW36</f>
        <v>1403354.9964019815</v>
      </c>
      <c r="BE36" s="14"/>
      <c r="BF36" s="14">
        <f>AP36+AX36</f>
        <v>0</v>
      </c>
      <c r="BG36" s="14">
        <f>AQ36+AY36</f>
        <v>0</v>
      </c>
      <c r="BH36" s="14">
        <f>AR36+AZ36</f>
        <v>63171.22</v>
      </c>
      <c r="BI36" s="14">
        <f>AS36+BA36</f>
        <v>4096208.78</v>
      </c>
      <c r="BJ36" s="14">
        <f>AT36+BB36</f>
        <v>3705898</v>
      </c>
      <c r="BK36" s="14">
        <f>AU36+BC36</f>
        <v>1788077</v>
      </c>
      <c r="BL36" s="9">
        <f t="shared" si="7"/>
        <v>9653355</v>
      </c>
      <c r="BN36" s="2"/>
    </row>
    <row r="37" spans="1:66" ht="78.75" x14ac:dyDescent="0.25">
      <c r="A37" s="3" t="s">
        <v>25</v>
      </c>
      <c r="B37" s="3" t="s">
        <v>132</v>
      </c>
      <c r="C37" s="3" t="str">
        <f t="shared" si="8"/>
        <v>2.3.2.3.i</v>
      </c>
      <c r="D37" s="4" t="s">
        <v>80</v>
      </c>
      <c r="E37" s="4" t="s">
        <v>19</v>
      </c>
      <c r="F37" s="4" t="s">
        <v>95</v>
      </c>
      <c r="G37" s="4"/>
      <c r="H37" s="10">
        <v>0</v>
      </c>
      <c r="I37" s="10">
        <v>0</v>
      </c>
      <c r="J37" s="10">
        <v>5900000</v>
      </c>
      <c r="K37" s="10">
        <v>6500000</v>
      </c>
      <c r="L37" s="10">
        <v>1200000</v>
      </c>
      <c r="M37" s="10">
        <v>1000000</v>
      </c>
      <c r="N37" s="10">
        <v>400000</v>
      </c>
      <c r="O37" s="10">
        <f t="shared" si="9"/>
        <v>15000000</v>
      </c>
      <c r="P37" s="23">
        <v>0</v>
      </c>
      <c r="Q37" s="23">
        <v>0</v>
      </c>
      <c r="R37" s="23">
        <v>0</v>
      </c>
      <c r="S37" s="23">
        <v>11112564.475</v>
      </c>
      <c r="T37" s="23">
        <v>945518</v>
      </c>
      <c r="U37" s="23">
        <v>2717006</v>
      </c>
      <c r="V37" s="23">
        <v>224911.5250000004</v>
      </c>
      <c r="W37" s="24">
        <f t="shared" si="3"/>
        <v>15000000</v>
      </c>
      <c r="X37" s="24">
        <v>15000000</v>
      </c>
      <c r="Y37" s="24">
        <f t="shared" si="10"/>
        <v>0</v>
      </c>
      <c r="Z37" s="23">
        <v>0</v>
      </c>
      <c r="AA37" s="23">
        <v>0</v>
      </c>
      <c r="AB37" s="23">
        <v>0</v>
      </c>
      <c r="AC37" s="23">
        <v>2222512.8949999996</v>
      </c>
      <c r="AD37" s="23">
        <v>166427</v>
      </c>
      <c r="AE37" s="23">
        <v>471826</v>
      </c>
      <c r="AF37" s="23">
        <v>139234.10500000039</v>
      </c>
      <c r="AG37" s="25">
        <f t="shared" si="4"/>
        <v>3000000</v>
      </c>
      <c r="AH37" s="25">
        <f t="shared" si="15"/>
        <v>0</v>
      </c>
      <c r="AI37" s="25">
        <f t="shared" si="16"/>
        <v>0</v>
      </c>
      <c r="AJ37" s="25">
        <f t="shared" si="11"/>
        <v>13335077.369999999</v>
      </c>
      <c r="AK37" s="25">
        <f t="shared" si="12"/>
        <v>1111945</v>
      </c>
      <c r="AL37" s="25">
        <f t="shared" si="13"/>
        <v>3188832</v>
      </c>
      <c r="AM37" s="25">
        <f t="shared" si="14"/>
        <v>364145.63000000082</v>
      </c>
      <c r="AN37" s="25">
        <f t="shared" si="6"/>
        <v>18000000</v>
      </c>
      <c r="AO37" s="5">
        <v>0</v>
      </c>
      <c r="AP37" s="5">
        <v>0</v>
      </c>
      <c r="AQ37" s="5">
        <v>0</v>
      </c>
      <c r="AR37" s="5">
        <v>11025099.130000001</v>
      </c>
      <c r="AS37" s="5">
        <v>870075.36</v>
      </c>
      <c r="AT37" s="5">
        <v>2833545.05</v>
      </c>
      <c r="AU37" s="5">
        <v>271280.46000000002</v>
      </c>
      <c r="AV37" s="9">
        <f>AO37+AP37+AQ37+AR37+AS37+AT37+AU37</f>
        <v>15000000</v>
      </c>
      <c r="AW37" s="5">
        <v>0</v>
      </c>
      <c r="AX37" s="5">
        <v>0</v>
      </c>
      <c r="AY37" s="5">
        <v>0</v>
      </c>
      <c r="AZ37" s="5">
        <v>2309978.2400000002</v>
      </c>
      <c r="BA37" s="5">
        <v>163648.07999999999</v>
      </c>
      <c r="BB37" s="5">
        <v>572184.52</v>
      </c>
      <c r="BC37" s="5">
        <v>44489.16</v>
      </c>
      <c r="BD37" s="14">
        <f>BC37+BB37+BA37+AZ37+AY37+AX37+AW37</f>
        <v>3090300</v>
      </c>
      <c r="BE37" s="14"/>
      <c r="BF37" s="14">
        <f>AP37+AX37</f>
        <v>0</v>
      </c>
      <c r="BG37" s="14">
        <f>AQ37+AY37</f>
        <v>0</v>
      </c>
      <c r="BH37" s="14">
        <f>AR37+AZ37</f>
        <v>13335077.370000001</v>
      </c>
      <c r="BI37" s="14">
        <f>AS37+BA37</f>
        <v>1033723.44</v>
      </c>
      <c r="BJ37" s="14">
        <f>AT37+BB37</f>
        <v>3405729.57</v>
      </c>
      <c r="BK37" s="14">
        <f>AU37+BC37</f>
        <v>315769.62</v>
      </c>
      <c r="BL37" s="9">
        <f t="shared" si="7"/>
        <v>18090300</v>
      </c>
      <c r="BN37" s="2"/>
    </row>
    <row r="38" spans="1:66" ht="94.5" x14ac:dyDescent="0.25">
      <c r="A38" s="3" t="s">
        <v>26</v>
      </c>
      <c r="B38" s="3" t="s">
        <v>133</v>
      </c>
      <c r="C38" s="3" t="str">
        <f t="shared" si="8"/>
        <v>2.4.1.1.i</v>
      </c>
      <c r="D38" s="4" t="s">
        <v>80</v>
      </c>
      <c r="E38" s="4" t="s">
        <v>29</v>
      </c>
      <c r="F38" s="4" t="s">
        <v>96</v>
      </c>
      <c r="G38" s="4" t="s">
        <v>100</v>
      </c>
      <c r="H38" s="10">
        <v>0</v>
      </c>
      <c r="I38" s="10">
        <v>0</v>
      </c>
      <c r="J38" s="10">
        <v>1875000</v>
      </c>
      <c r="K38" s="10">
        <v>2656250</v>
      </c>
      <c r="L38" s="10">
        <v>2656250</v>
      </c>
      <c r="M38" s="10">
        <v>2656250</v>
      </c>
      <c r="N38" s="10">
        <v>2656250</v>
      </c>
      <c r="O38" s="10">
        <f t="shared" si="9"/>
        <v>12500000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4">
        <f t="shared" si="3"/>
        <v>0</v>
      </c>
      <c r="X38" s="24">
        <v>0</v>
      </c>
      <c r="Y38" s="24">
        <f t="shared" si="10"/>
        <v>0</v>
      </c>
      <c r="Z38" s="23">
        <v>0</v>
      </c>
      <c r="AA38" s="23">
        <v>0</v>
      </c>
      <c r="AB38" s="23">
        <v>0</v>
      </c>
      <c r="AC38" s="23">
        <v>0</v>
      </c>
      <c r="AD38" s="23"/>
      <c r="AE38" s="23"/>
      <c r="AF38" s="23"/>
      <c r="AG38" s="25">
        <f t="shared" si="4"/>
        <v>0</v>
      </c>
      <c r="AH38" s="25">
        <f t="shared" si="15"/>
        <v>0</v>
      </c>
      <c r="AI38" s="25">
        <f t="shared" si="16"/>
        <v>0</v>
      </c>
      <c r="AJ38" s="25">
        <f t="shared" si="11"/>
        <v>0</v>
      </c>
      <c r="AK38" s="25">
        <f t="shared" si="12"/>
        <v>0</v>
      </c>
      <c r="AL38" s="25">
        <f t="shared" si="13"/>
        <v>0</v>
      </c>
      <c r="AM38" s="25">
        <f t="shared" si="14"/>
        <v>0</v>
      </c>
      <c r="AN38" s="25">
        <f t="shared" si="6"/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9">
        <f>AO38+AP38+AQ38+AR38+AS38+AT38+AU38</f>
        <v>0</v>
      </c>
      <c r="AW38" s="5">
        <v>0</v>
      </c>
      <c r="AX38" s="5">
        <v>0</v>
      </c>
      <c r="AY38" s="5">
        <v>0</v>
      </c>
      <c r="AZ38" s="5">
        <v>0</v>
      </c>
      <c r="BA38" s="5"/>
      <c r="BB38" s="5"/>
      <c r="BC38" s="5"/>
      <c r="BD38" s="14">
        <f>BC38+BB38+BA38+AZ38+AY38+AX38+AW38</f>
        <v>0</v>
      </c>
      <c r="BE38" s="14"/>
      <c r="BF38" s="14">
        <f>AP38+AX38</f>
        <v>0</v>
      </c>
      <c r="BG38" s="14">
        <f>AQ38+AY38</f>
        <v>0</v>
      </c>
      <c r="BH38" s="14">
        <f>AR38+AZ38</f>
        <v>0</v>
      </c>
      <c r="BI38" s="14">
        <f>AS38+BA38</f>
        <v>0</v>
      </c>
      <c r="BJ38" s="14">
        <f>AT38+BB38</f>
        <v>0</v>
      </c>
      <c r="BK38" s="14">
        <f>AU38+BC38</f>
        <v>0</v>
      </c>
      <c r="BL38" s="9">
        <f t="shared" si="7"/>
        <v>0</v>
      </c>
    </row>
    <row r="39" spans="1:66" ht="94.5" x14ac:dyDescent="0.25">
      <c r="A39" s="3" t="s">
        <v>27</v>
      </c>
      <c r="B39" s="3" t="s">
        <v>134</v>
      </c>
      <c r="C39" s="3" t="str">
        <f t="shared" si="8"/>
        <v>2.4.1.2.i</v>
      </c>
      <c r="D39" s="4" t="s">
        <v>80</v>
      </c>
      <c r="E39" s="4" t="s">
        <v>29</v>
      </c>
      <c r="F39" s="4" t="s">
        <v>96</v>
      </c>
      <c r="G39" s="4" t="s">
        <v>100</v>
      </c>
      <c r="H39" s="10">
        <v>0</v>
      </c>
      <c r="I39" s="10">
        <v>0</v>
      </c>
      <c r="J39" s="10">
        <v>600000</v>
      </c>
      <c r="K39" s="10">
        <v>850000</v>
      </c>
      <c r="L39" s="10">
        <v>850000</v>
      </c>
      <c r="M39" s="10">
        <v>850000</v>
      </c>
      <c r="N39" s="10">
        <v>850000</v>
      </c>
      <c r="O39" s="10">
        <f t="shared" si="9"/>
        <v>4000000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8250000</v>
      </c>
      <c r="V39" s="23">
        <v>8250000</v>
      </c>
      <c r="W39" s="24">
        <f t="shared" si="3"/>
        <v>16500000</v>
      </c>
      <c r="X39" s="24">
        <v>16500000</v>
      </c>
      <c r="Y39" s="24">
        <f t="shared" si="10"/>
        <v>0</v>
      </c>
      <c r="Z39" s="23">
        <v>0</v>
      </c>
      <c r="AA39" s="23">
        <v>0</v>
      </c>
      <c r="AB39" s="23">
        <v>0</v>
      </c>
      <c r="AC39" s="23">
        <v>0</v>
      </c>
      <c r="AD39" s="23"/>
      <c r="AE39" s="23"/>
      <c r="AF39" s="23"/>
      <c r="AG39" s="25">
        <f t="shared" si="4"/>
        <v>0</v>
      </c>
      <c r="AH39" s="25">
        <f t="shared" si="15"/>
        <v>0</v>
      </c>
      <c r="AI39" s="25">
        <f t="shared" si="16"/>
        <v>0</v>
      </c>
      <c r="AJ39" s="25">
        <f t="shared" si="11"/>
        <v>0</v>
      </c>
      <c r="AK39" s="25">
        <f t="shared" si="12"/>
        <v>0</v>
      </c>
      <c r="AL39" s="25">
        <f t="shared" si="13"/>
        <v>8250000</v>
      </c>
      <c r="AM39" s="25">
        <f t="shared" si="14"/>
        <v>8250000</v>
      </c>
      <c r="AN39" s="25">
        <f t="shared" si="6"/>
        <v>16500000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8250000</v>
      </c>
      <c r="AU39" s="5">
        <v>8250000</v>
      </c>
      <c r="AV39" s="9">
        <f>AO39+AP39+AQ39+AR39+AS39+AT39+AU39</f>
        <v>16500000</v>
      </c>
      <c r="AW39" s="5">
        <v>0</v>
      </c>
      <c r="AX39" s="5">
        <v>0</v>
      </c>
      <c r="AY39" s="5">
        <v>0</v>
      </c>
      <c r="AZ39" s="5">
        <v>0</v>
      </c>
      <c r="BA39" s="5"/>
      <c r="BB39" s="5"/>
      <c r="BC39" s="5"/>
      <c r="BD39" s="14">
        <f>BC39+BB39+BA39+AZ39+AY39+AX39+AW39</f>
        <v>0</v>
      </c>
      <c r="BE39" s="14"/>
      <c r="BF39" s="14">
        <f>AP39+AX39</f>
        <v>0</v>
      </c>
      <c r="BG39" s="14">
        <f>AQ39+AY39</f>
        <v>0</v>
      </c>
      <c r="BH39" s="14">
        <f>AR39+AZ39</f>
        <v>0</v>
      </c>
      <c r="BI39" s="14">
        <f>AS39+BA39</f>
        <v>0</v>
      </c>
      <c r="BJ39" s="14">
        <f>AT39+BB39</f>
        <v>8250000</v>
      </c>
      <c r="BK39" s="14">
        <f>AU39+BC39</f>
        <v>8250000</v>
      </c>
      <c r="BL39" s="9">
        <f t="shared" si="7"/>
        <v>16500000</v>
      </c>
      <c r="BN39" s="2"/>
    </row>
    <row r="40" spans="1:66" ht="47.25" x14ac:dyDescent="0.25">
      <c r="A40" s="3" t="s">
        <v>28</v>
      </c>
      <c r="B40" s="3" t="s">
        <v>135</v>
      </c>
      <c r="C40" s="3" t="str">
        <f t="shared" si="8"/>
        <v>3.1.1.1.i</v>
      </c>
      <c r="D40" s="4" t="s">
        <v>84</v>
      </c>
      <c r="E40" s="4" t="s">
        <v>6</v>
      </c>
      <c r="F40" s="4" t="s">
        <v>96</v>
      </c>
      <c r="G40" s="4" t="s">
        <v>98</v>
      </c>
      <c r="H40" s="10">
        <v>0</v>
      </c>
      <c r="I40" s="10">
        <v>0</v>
      </c>
      <c r="J40" s="10">
        <v>31150000</v>
      </c>
      <c r="K40" s="10">
        <v>46150000</v>
      </c>
      <c r="L40" s="10">
        <v>15000000</v>
      </c>
      <c r="M40" s="10">
        <v>0</v>
      </c>
      <c r="N40" s="10">
        <v>0</v>
      </c>
      <c r="O40" s="10">
        <f t="shared" si="9"/>
        <v>92300000</v>
      </c>
      <c r="P40" s="23">
        <v>0</v>
      </c>
      <c r="Q40" s="23">
        <v>0</v>
      </c>
      <c r="R40" s="23">
        <v>0</v>
      </c>
      <c r="S40" s="23">
        <v>20617364.462809917</v>
      </c>
      <c r="T40" s="23">
        <v>32380376</v>
      </c>
      <c r="U40" s="23">
        <v>39302259.53719008</v>
      </c>
      <c r="V40" s="23">
        <v>0</v>
      </c>
      <c r="W40" s="24">
        <f t="shared" ref="W40:W71" si="17">P40+Q40+R40+S40+T40+U40+V40</f>
        <v>92300000</v>
      </c>
      <c r="X40" s="24">
        <v>92300000</v>
      </c>
      <c r="Y40" s="24">
        <f t="shared" si="10"/>
        <v>0</v>
      </c>
      <c r="Z40" s="23">
        <v>0</v>
      </c>
      <c r="AA40" s="23">
        <v>0</v>
      </c>
      <c r="AB40" s="23">
        <v>0</v>
      </c>
      <c r="AC40" s="23">
        <v>4329646.5371900834</v>
      </c>
      <c r="AD40" s="23">
        <v>6799879</v>
      </c>
      <c r="AE40" s="23">
        <v>8253474.4628099166</v>
      </c>
      <c r="AF40" s="23">
        <v>0</v>
      </c>
      <c r="AG40" s="25">
        <f t="shared" ref="AG40:AG71" si="18">AF40+AE40+AD40+AC40+AB40+AA40+Z40</f>
        <v>19383000</v>
      </c>
      <c r="AH40" s="25">
        <f t="shared" si="15"/>
        <v>0</v>
      </c>
      <c r="AI40" s="25">
        <f t="shared" si="16"/>
        <v>0</v>
      </c>
      <c r="AJ40" s="25">
        <f t="shared" si="11"/>
        <v>24947011</v>
      </c>
      <c r="AK40" s="25">
        <f t="shared" si="12"/>
        <v>39180255</v>
      </c>
      <c r="AL40" s="25">
        <f t="shared" si="13"/>
        <v>47555734</v>
      </c>
      <c r="AM40" s="25">
        <f t="shared" si="14"/>
        <v>0</v>
      </c>
      <c r="AN40" s="25">
        <f t="shared" ref="AN40:AN71" si="19">AH40+AI40+AJ40+AK40+AL40+AM40</f>
        <v>111683000</v>
      </c>
      <c r="AO40" s="5">
        <v>0</v>
      </c>
      <c r="AP40" s="5">
        <v>0</v>
      </c>
      <c r="AQ40" s="5">
        <v>0</v>
      </c>
      <c r="AR40" s="5">
        <v>20617364.462809902</v>
      </c>
      <c r="AS40" s="5">
        <v>37575159.969999999</v>
      </c>
      <c r="AT40" s="5">
        <v>25963966.309999999</v>
      </c>
      <c r="AU40" s="5">
        <v>8143509.2599999998</v>
      </c>
      <c r="AV40" s="9">
        <f>AO40+AP40+AQ40+AR40+AS40+AT40+AU40</f>
        <v>92300000.002809912</v>
      </c>
      <c r="AW40" s="5">
        <v>0</v>
      </c>
      <c r="AX40" s="5">
        <v>0</v>
      </c>
      <c r="AY40" s="5">
        <v>0</v>
      </c>
      <c r="AZ40" s="5">
        <v>4329646.5371900834</v>
      </c>
      <c r="BA40" s="5">
        <v>7890783.54</v>
      </c>
      <c r="BB40" s="5">
        <v>5452432.9299999997</v>
      </c>
      <c r="BC40" s="5">
        <v>1710136.94</v>
      </c>
      <c r="BD40" s="14">
        <f>BC40+BB40+BA40+AZ40+AY40+AX40+AW40</f>
        <v>19382999.947190084</v>
      </c>
      <c r="BE40" s="14"/>
      <c r="BF40" s="14">
        <f>AP40+AX40</f>
        <v>0</v>
      </c>
      <c r="BG40" s="14">
        <f>AQ40+AY40</f>
        <v>0</v>
      </c>
      <c r="BH40" s="14">
        <f>AR40+AZ40</f>
        <v>24947010.999999985</v>
      </c>
      <c r="BI40" s="14">
        <f>AS40+BA40</f>
        <v>45465943.509999998</v>
      </c>
      <c r="BJ40" s="14">
        <f>AT40+BB40</f>
        <v>31416399.239999998</v>
      </c>
      <c r="BK40" s="14">
        <f>AU40+BC40</f>
        <v>9853646.1999999993</v>
      </c>
      <c r="BL40" s="9">
        <f t="shared" si="7"/>
        <v>111682999.94999999</v>
      </c>
      <c r="BN40" s="2"/>
    </row>
    <row r="41" spans="1:66" ht="63" x14ac:dyDescent="0.25">
      <c r="A41" s="3" t="s">
        <v>30</v>
      </c>
      <c r="B41" s="3" t="s">
        <v>136</v>
      </c>
      <c r="C41" s="3" t="str">
        <f t="shared" si="8"/>
        <v>3.1.1.2.i</v>
      </c>
      <c r="D41" s="4" t="s">
        <v>84</v>
      </c>
      <c r="E41" s="4" t="s">
        <v>6</v>
      </c>
      <c r="F41" s="4" t="s">
        <v>95</v>
      </c>
      <c r="G41" s="4"/>
      <c r="H41" s="10">
        <v>0</v>
      </c>
      <c r="I41" s="10">
        <v>0</v>
      </c>
      <c r="J41" s="10">
        <v>500000</v>
      </c>
      <c r="K41" s="10">
        <v>500000</v>
      </c>
      <c r="L41" s="10">
        <v>500000</v>
      </c>
      <c r="M41" s="10">
        <v>500000</v>
      </c>
      <c r="N41" s="10">
        <v>500000</v>
      </c>
      <c r="O41" s="10">
        <f t="shared" si="9"/>
        <v>2500000</v>
      </c>
      <c r="P41" s="23">
        <v>0</v>
      </c>
      <c r="Q41" s="23">
        <v>0</v>
      </c>
      <c r="R41" s="23">
        <v>0</v>
      </c>
      <c r="S41" s="23">
        <v>401575.86776859505</v>
      </c>
      <c r="T41" s="23">
        <v>790799</v>
      </c>
      <c r="U41" s="23">
        <v>580072</v>
      </c>
      <c r="V41" s="23">
        <v>727553</v>
      </c>
      <c r="W41" s="24">
        <f t="shared" si="17"/>
        <v>2499999.867768595</v>
      </c>
      <c r="X41" s="24">
        <v>2500000</v>
      </c>
      <c r="Y41" s="24">
        <f t="shared" si="10"/>
        <v>0.13223140500485897</v>
      </c>
      <c r="Z41" s="23">
        <v>0</v>
      </c>
      <c r="AA41" s="23">
        <v>0</v>
      </c>
      <c r="AB41" s="23">
        <v>0</v>
      </c>
      <c r="AC41" s="23">
        <v>84330.932231404935</v>
      </c>
      <c r="AD41" s="23">
        <v>166068</v>
      </c>
      <c r="AE41" s="23">
        <v>121815</v>
      </c>
      <c r="AF41" s="23">
        <v>152786</v>
      </c>
      <c r="AG41" s="25">
        <f t="shared" si="18"/>
        <v>524999.93223140494</v>
      </c>
      <c r="AH41" s="25">
        <f t="shared" si="15"/>
        <v>0</v>
      </c>
      <c r="AI41" s="25">
        <f t="shared" si="16"/>
        <v>0</v>
      </c>
      <c r="AJ41" s="25">
        <f t="shared" si="11"/>
        <v>485906.8</v>
      </c>
      <c r="AK41" s="25">
        <f t="shared" si="12"/>
        <v>956867</v>
      </c>
      <c r="AL41" s="25">
        <f t="shared" si="13"/>
        <v>701887</v>
      </c>
      <c r="AM41" s="25">
        <f t="shared" si="14"/>
        <v>880339</v>
      </c>
      <c r="AN41" s="25">
        <f t="shared" si="19"/>
        <v>3024999.8</v>
      </c>
      <c r="AO41" s="5">
        <v>0</v>
      </c>
      <c r="AP41" s="5">
        <v>0</v>
      </c>
      <c r="AQ41" s="5">
        <v>0</v>
      </c>
      <c r="AR41" s="5">
        <v>401575.86776859505</v>
      </c>
      <c r="AS41" s="5">
        <v>714981</v>
      </c>
      <c r="AT41" s="5">
        <v>655890</v>
      </c>
      <c r="AU41" s="5">
        <v>727553</v>
      </c>
      <c r="AV41" s="9">
        <f>AO41+AP41+AQ41+AR41+AS41+AT41+AU41</f>
        <v>2499999.867768595</v>
      </c>
      <c r="AW41" s="5">
        <v>0</v>
      </c>
      <c r="AX41" s="5">
        <v>0</v>
      </c>
      <c r="AY41" s="5">
        <v>0</v>
      </c>
      <c r="AZ41" s="5">
        <v>84330.932231404935</v>
      </c>
      <c r="BA41" s="5">
        <v>150146</v>
      </c>
      <c r="BB41" s="5">
        <v>137737</v>
      </c>
      <c r="BC41" s="5">
        <v>152786</v>
      </c>
      <c r="BD41" s="14">
        <f>BC41+BB41+BA41+AZ41+AY41+AX41+AW41</f>
        <v>524999.93223140494</v>
      </c>
      <c r="BE41" s="14"/>
      <c r="BF41" s="14">
        <f>AP41+AX41</f>
        <v>0</v>
      </c>
      <c r="BG41" s="14">
        <f>AQ41+AY41</f>
        <v>0</v>
      </c>
      <c r="BH41" s="14">
        <f>AR41+AZ41</f>
        <v>485906.8</v>
      </c>
      <c r="BI41" s="14">
        <f>AS41+BA41</f>
        <v>865127</v>
      </c>
      <c r="BJ41" s="14">
        <f>AT41+BB41</f>
        <v>793627</v>
      </c>
      <c r="BK41" s="14">
        <f>AU41+BC41</f>
        <v>880339</v>
      </c>
      <c r="BL41" s="9">
        <f t="shared" si="7"/>
        <v>3024999.8</v>
      </c>
      <c r="BN41" s="2"/>
    </row>
    <row r="42" spans="1:66" ht="78.75" x14ac:dyDescent="0.25">
      <c r="A42" s="3" t="s">
        <v>31</v>
      </c>
      <c r="B42" s="3" t="s">
        <v>137</v>
      </c>
      <c r="C42" s="3" t="str">
        <f t="shared" si="8"/>
        <v>3.1.1.3.i</v>
      </c>
      <c r="D42" s="4" t="s">
        <v>84</v>
      </c>
      <c r="E42" s="4" t="s">
        <v>6</v>
      </c>
      <c r="F42" s="4" t="s">
        <v>96</v>
      </c>
      <c r="G42" s="4" t="s">
        <v>99</v>
      </c>
      <c r="H42" s="10">
        <v>0</v>
      </c>
      <c r="I42" s="10">
        <v>0</v>
      </c>
      <c r="J42" s="10">
        <v>1939393.9393939395</v>
      </c>
      <c r="K42" s="10">
        <v>9696969.6969696973</v>
      </c>
      <c r="L42" s="10">
        <v>21333333.333333332</v>
      </c>
      <c r="M42" s="10">
        <v>42181818.18181818</v>
      </c>
      <c r="N42" s="10">
        <v>4848484.8484848486</v>
      </c>
      <c r="O42" s="10">
        <f t="shared" si="9"/>
        <v>80000000</v>
      </c>
      <c r="P42" s="23">
        <v>0</v>
      </c>
      <c r="Q42" s="23">
        <v>0</v>
      </c>
      <c r="R42" s="23">
        <v>0</v>
      </c>
      <c r="S42" s="23">
        <v>0</v>
      </c>
      <c r="T42" s="23">
        <v>25939394</v>
      </c>
      <c r="U42" s="23">
        <v>38060606</v>
      </c>
      <c r="V42" s="23">
        <v>16000000</v>
      </c>
      <c r="W42" s="24">
        <f t="shared" si="17"/>
        <v>80000000</v>
      </c>
      <c r="X42" s="24">
        <v>80000000</v>
      </c>
      <c r="Y42" s="24">
        <f t="shared" si="10"/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5">
        <f t="shared" si="18"/>
        <v>0</v>
      </c>
      <c r="AH42" s="25">
        <f t="shared" si="15"/>
        <v>0</v>
      </c>
      <c r="AI42" s="25">
        <f t="shared" si="16"/>
        <v>0</v>
      </c>
      <c r="AJ42" s="25">
        <f t="shared" ref="AJ42:AJ73" si="20">S42+AC42</f>
        <v>0</v>
      </c>
      <c r="AK42" s="25">
        <f t="shared" ref="AK42:AK73" si="21">T42+AD42</f>
        <v>25939394</v>
      </c>
      <c r="AL42" s="25">
        <f t="shared" ref="AL42:AL73" si="22">U42+AE42</f>
        <v>38060606</v>
      </c>
      <c r="AM42" s="25">
        <f t="shared" ref="AM42:AM73" si="23">V42+AF42</f>
        <v>16000000</v>
      </c>
      <c r="AN42" s="25">
        <f t="shared" si="19"/>
        <v>80000000</v>
      </c>
      <c r="AO42" s="5">
        <v>0</v>
      </c>
      <c r="AP42" s="5">
        <v>0</v>
      </c>
      <c r="AQ42" s="5">
        <v>0</v>
      </c>
      <c r="AR42" s="5">
        <v>0</v>
      </c>
      <c r="AS42" s="5">
        <v>17250000</v>
      </c>
      <c r="AT42" s="5">
        <v>38060606</v>
      </c>
      <c r="AU42" s="5">
        <v>24689394</v>
      </c>
      <c r="AV42" s="9">
        <f>AO42+AP42+AQ42+AR42+AS42+AT42+AU42</f>
        <v>80000000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14">
        <f>BC42+BB42+BA42+AZ42+AY42+AX42+AW42</f>
        <v>0</v>
      </c>
      <c r="BE42" s="14"/>
      <c r="BF42" s="14">
        <f>AP42+AX42</f>
        <v>0</v>
      </c>
      <c r="BG42" s="14">
        <f>AQ42+AY42</f>
        <v>0</v>
      </c>
      <c r="BH42" s="14">
        <f>AR42+AZ42</f>
        <v>0</v>
      </c>
      <c r="BI42" s="14">
        <f>AS42+BA42</f>
        <v>17250000</v>
      </c>
      <c r="BJ42" s="14">
        <f>AT42+BB42</f>
        <v>38060606</v>
      </c>
      <c r="BK42" s="14">
        <f>AU42+BC42</f>
        <v>24689394</v>
      </c>
      <c r="BL42" s="9">
        <f t="shared" si="7"/>
        <v>80000000</v>
      </c>
      <c r="BN42" s="2"/>
    </row>
    <row r="43" spans="1:66" ht="63" x14ac:dyDescent="0.25">
      <c r="A43" s="3" t="s">
        <v>32</v>
      </c>
      <c r="B43" s="3" t="s">
        <v>138</v>
      </c>
      <c r="C43" s="3" t="str">
        <f t="shared" si="8"/>
        <v>3.1.1.4.i</v>
      </c>
      <c r="D43" s="4" t="s">
        <v>84</v>
      </c>
      <c r="E43" s="4" t="s">
        <v>3</v>
      </c>
      <c r="F43" s="4" t="s">
        <v>96</v>
      </c>
      <c r="G43" s="4" t="s">
        <v>99</v>
      </c>
      <c r="H43" s="10">
        <v>0</v>
      </c>
      <c r="I43" s="10">
        <v>0</v>
      </c>
      <c r="J43" s="10">
        <v>42900000</v>
      </c>
      <c r="K43" s="10">
        <v>0</v>
      </c>
      <c r="L43" s="10">
        <v>0</v>
      </c>
      <c r="M43" s="10">
        <v>0</v>
      </c>
      <c r="N43" s="10">
        <v>0</v>
      </c>
      <c r="O43" s="10">
        <f t="shared" si="9"/>
        <v>42900000</v>
      </c>
      <c r="P43" s="23">
        <v>0</v>
      </c>
      <c r="Q43" s="23">
        <v>0</v>
      </c>
      <c r="R43" s="23">
        <v>0</v>
      </c>
      <c r="S43" s="23">
        <v>12870000</v>
      </c>
      <c r="T43" s="23">
        <v>6132000</v>
      </c>
      <c r="U43" s="23">
        <v>18384000</v>
      </c>
      <c r="V43" s="23">
        <v>5514000</v>
      </c>
      <c r="W43" s="24">
        <f t="shared" si="17"/>
        <v>42900000</v>
      </c>
      <c r="X43" s="24">
        <v>42900000</v>
      </c>
      <c r="Y43" s="24">
        <f t="shared" si="10"/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5">
        <f t="shared" si="18"/>
        <v>0</v>
      </c>
      <c r="AH43" s="25">
        <f t="shared" si="15"/>
        <v>0</v>
      </c>
      <c r="AI43" s="25">
        <f t="shared" si="16"/>
        <v>0</v>
      </c>
      <c r="AJ43" s="25">
        <f t="shared" si="20"/>
        <v>12870000</v>
      </c>
      <c r="AK43" s="25">
        <f t="shared" si="21"/>
        <v>6132000</v>
      </c>
      <c r="AL43" s="25">
        <f t="shared" si="22"/>
        <v>18384000</v>
      </c>
      <c r="AM43" s="25">
        <f t="shared" si="23"/>
        <v>5514000</v>
      </c>
      <c r="AN43" s="25">
        <f t="shared" si="19"/>
        <v>42900000</v>
      </c>
      <c r="AO43" s="5">
        <v>0</v>
      </c>
      <c r="AP43" s="5">
        <v>0</v>
      </c>
      <c r="AQ43" s="5">
        <v>0</v>
      </c>
      <c r="AR43" s="5">
        <v>12870000</v>
      </c>
      <c r="AS43" s="5">
        <v>6132000</v>
      </c>
      <c r="AT43" s="5">
        <v>20974815</v>
      </c>
      <c r="AU43" s="5">
        <v>2923185</v>
      </c>
      <c r="AV43" s="9">
        <f>AO43+AP43+AQ43+AR43+AS43+AT43+AU43</f>
        <v>42900000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14">
        <f>BC43+BB43+BA43+AZ43+AY43+AX43+AW43</f>
        <v>0</v>
      </c>
      <c r="BE43" s="14"/>
      <c r="BF43" s="14">
        <f>AP43+AX43</f>
        <v>0</v>
      </c>
      <c r="BG43" s="14">
        <f>AQ43+AY43</f>
        <v>0</v>
      </c>
      <c r="BH43" s="14">
        <f>AR43+AZ43</f>
        <v>12870000</v>
      </c>
      <c r="BI43" s="14">
        <f>AS43+BA43</f>
        <v>6132000</v>
      </c>
      <c r="BJ43" s="14">
        <f>AT43+BB43</f>
        <v>20974815</v>
      </c>
      <c r="BK43" s="14">
        <f>AU43+BC43</f>
        <v>2923185</v>
      </c>
      <c r="BL43" s="9">
        <f t="shared" si="7"/>
        <v>42900000</v>
      </c>
      <c r="BN43" s="2"/>
    </row>
    <row r="44" spans="1:66" ht="63" x14ac:dyDescent="0.25">
      <c r="A44" s="3" t="s">
        <v>33</v>
      </c>
      <c r="B44" s="3" t="s">
        <v>139</v>
      </c>
      <c r="C44" s="3" t="str">
        <f t="shared" si="8"/>
        <v>3.1.1.5.i</v>
      </c>
      <c r="D44" s="4" t="s">
        <v>84</v>
      </c>
      <c r="E44" s="4" t="s">
        <v>19</v>
      </c>
      <c r="F44" s="4" t="s">
        <v>96</v>
      </c>
      <c r="G44" s="4" t="s">
        <v>99</v>
      </c>
      <c r="H44" s="10">
        <v>0</v>
      </c>
      <c r="I44" s="10">
        <v>0</v>
      </c>
      <c r="J44" s="10">
        <v>0</v>
      </c>
      <c r="K44" s="10">
        <v>690000</v>
      </c>
      <c r="L44" s="10">
        <v>10000000</v>
      </c>
      <c r="M44" s="10">
        <v>10000000</v>
      </c>
      <c r="N44" s="10">
        <v>10000000</v>
      </c>
      <c r="O44" s="10">
        <f t="shared" si="9"/>
        <v>30690000</v>
      </c>
      <c r="P44" s="23">
        <v>0</v>
      </c>
      <c r="Q44" s="23">
        <v>0</v>
      </c>
      <c r="R44" s="23">
        <v>0</v>
      </c>
      <c r="S44" s="23">
        <v>0</v>
      </c>
      <c r="T44" s="23">
        <v>8207000</v>
      </c>
      <c r="U44" s="23">
        <v>12345000</v>
      </c>
      <c r="V44" s="23">
        <v>11338739</v>
      </c>
      <c r="W44" s="24">
        <f t="shared" si="17"/>
        <v>31890739</v>
      </c>
      <c r="X44" s="24">
        <v>31890739</v>
      </c>
      <c r="Y44" s="24">
        <f t="shared" si="10"/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5">
        <f t="shared" si="18"/>
        <v>0</v>
      </c>
      <c r="AH44" s="25">
        <f t="shared" si="15"/>
        <v>0</v>
      </c>
      <c r="AI44" s="25">
        <f t="shared" si="16"/>
        <v>0</v>
      </c>
      <c r="AJ44" s="25">
        <f t="shared" si="20"/>
        <v>0</v>
      </c>
      <c r="AK44" s="25">
        <f t="shared" si="21"/>
        <v>8207000</v>
      </c>
      <c r="AL44" s="25">
        <f t="shared" si="22"/>
        <v>12345000</v>
      </c>
      <c r="AM44" s="25">
        <f t="shared" si="23"/>
        <v>11338739</v>
      </c>
      <c r="AN44" s="25">
        <f t="shared" si="19"/>
        <v>31890739</v>
      </c>
      <c r="AO44" s="5">
        <v>0</v>
      </c>
      <c r="AP44" s="5">
        <v>0</v>
      </c>
      <c r="AQ44" s="5">
        <v>0</v>
      </c>
      <c r="AR44" s="5">
        <v>0</v>
      </c>
      <c r="AS44" s="5">
        <v>8207000</v>
      </c>
      <c r="AT44" s="5">
        <v>12345000</v>
      </c>
      <c r="AU44" s="5">
        <v>11338739</v>
      </c>
      <c r="AV44" s="9">
        <f>AO44+AP44+AQ44+AR44+AS44+AT44+AU44</f>
        <v>31890739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14">
        <f>BC44+BB44+BA44+AZ44+AY44+AX44+AW44</f>
        <v>0</v>
      </c>
      <c r="BE44" s="14"/>
      <c r="BF44" s="14">
        <f>AP44+AX44</f>
        <v>0</v>
      </c>
      <c r="BG44" s="14">
        <f>AQ44+AY44</f>
        <v>0</v>
      </c>
      <c r="BH44" s="14">
        <f>AR44+AZ44</f>
        <v>0</v>
      </c>
      <c r="BI44" s="14">
        <f>AS44+BA44</f>
        <v>8207000</v>
      </c>
      <c r="BJ44" s="14">
        <f>AT44+BB44</f>
        <v>12345000</v>
      </c>
      <c r="BK44" s="14">
        <f>AU44+BC44</f>
        <v>11338739</v>
      </c>
      <c r="BL44" s="9">
        <f t="shared" si="7"/>
        <v>31890739</v>
      </c>
      <c r="BN44" s="2"/>
    </row>
    <row r="45" spans="1:66" ht="78.75" x14ac:dyDescent="0.25">
      <c r="A45" s="3" t="s">
        <v>92</v>
      </c>
      <c r="B45" s="3" t="s">
        <v>140</v>
      </c>
      <c r="C45" s="3" t="str">
        <f t="shared" si="8"/>
        <v>3.1.1.6.i</v>
      </c>
      <c r="D45" s="4" t="s">
        <v>84</v>
      </c>
      <c r="E45" s="4" t="s">
        <v>6</v>
      </c>
      <c r="F45" s="4" t="s">
        <v>95</v>
      </c>
      <c r="G45" s="4"/>
      <c r="H45" s="10">
        <v>0</v>
      </c>
      <c r="I45" s="10">
        <v>0</v>
      </c>
      <c r="J45" s="10">
        <v>0</v>
      </c>
      <c r="K45" s="10">
        <v>600000</v>
      </c>
      <c r="L45" s="10">
        <v>4700000</v>
      </c>
      <c r="M45" s="10">
        <v>4700000</v>
      </c>
      <c r="N45" s="10">
        <v>0</v>
      </c>
      <c r="O45" s="10">
        <f t="shared" si="9"/>
        <v>10000000</v>
      </c>
      <c r="P45" s="23">
        <v>0</v>
      </c>
      <c r="Q45" s="23">
        <v>0</v>
      </c>
      <c r="R45" s="23">
        <v>0</v>
      </c>
      <c r="S45" s="23">
        <v>568100</v>
      </c>
      <c r="T45" s="23">
        <v>2200000</v>
      </c>
      <c r="U45" s="23">
        <v>6031161</v>
      </c>
      <c r="V45" s="23">
        <v>0</v>
      </c>
      <c r="W45" s="24">
        <f t="shared" si="17"/>
        <v>8799261</v>
      </c>
      <c r="X45" s="24">
        <v>8799261</v>
      </c>
      <c r="Y45" s="24">
        <f t="shared" si="10"/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5">
        <f t="shared" si="18"/>
        <v>0</v>
      </c>
      <c r="AH45" s="25">
        <f t="shared" si="15"/>
        <v>0</v>
      </c>
      <c r="AI45" s="25">
        <f t="shared" si="16"/>
        <v>0</v>
      </c>
      <c r="AJ45" s="25">
        <f t="shared" si="20"/>
        <v>568100</v>
      </c>
      <c r="AK45" s="25">
        <f t="shared" si="21"/>
        <v>2200000</v>
      </c>
      <c r="AL45" s="25">
        <f t="shared" si="22"/>
        <v>6031161</v>
      </c>
      <c r="AM45" s="25">
        <f t="shared" si="23"/>
        <v>0</v>
      </c>
      <c r="AN45" s="25">
        <f t="shared" si="19"/>
        <v>8799261</v>
      </c>
      <c r="AO45" s="5">
        <v>0</v>
      </c>
      <c r="AP45" s="5">
        <v>0</v>
      </c>
      <c r="AQ45" s="5">
        <v>0</v>
      </c>
      <c r="AR45" s="5">
        <v>568100</v>
      </c>
      <c r="AS45" s="5">
        <v>2200000</v>
      </c>
      <c r="AT45" s="5">
        <v>6031161</v>
      </c>
      <c r="AU45" s="5">
        <v>0</v>
      </c>
      <c r="AV45" s="9">
        <f>AO45+AP45+AQ45+AR45+AS45+AT45+AU45</f>
        <v>8799261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14">
        <f>BC45+BB45+BA45+AZ45+AY45+AX45+AW45</f>
        <v>0</v>
      </c>
      <c r="BE45" s="14"/>
      <c r="BF45" s="14">
        <f>AP45+AX45</f>
        <v>0</v>
      </c>
      <c r="BG45" s="14">
        <f>AQ45+AY45</f>
        <v>0</v>
      </c>
      <c r="BH45" s="14">
        <f>AR45+AZ45</f>
        <v>568100</v>
      </c>
      <c r="BI45" s="14">
        <f>AS45+BA45</f>
        <v>2200000</v>
      </c>
      <c r="BJ45" s="14">
        <f>AT45+BB45</f>
        <v>6031161</v>
      </c>
      <c r="BK45" s="14">
        <f>AU45+BC45</f>
        <v>0</v>
      </c>
      <c r="BL45" s="9">
        <f t="shared" si="7"/>
        <v>8799261</v>
      </c>
    </row>
    <row r="46" spans="1:66" ht="78.75" x14ac:dyDescent="0.25">
      <c r="A46" s="3" t="s">
        <v>35</v>
      </c>
      <c r="B46" s="3" t="s">
        <v>141</v>
      </c>
      <c r="C46" s="3" t="str">
        <f t="shared" si="8"/>
        <v>3.1.2.1.i</v>
      </c>
      <c r="D46" s="4" t="s">
        <v>84</v>
      </c>
      <c r="E46" s="4" t="s">
        <v>34</v>
      </c>
      <c r="F46" s="4" t="s">
        <v>96</v>
      </c>
      <c r="G46" s="4" t="s">
        <v>99</v>
      </c>
      <c r="H46" s="10">
        <v>0</v>
      </c>
      <c r="I46" s="10">
        <v>0</v>
      </c>
      <c r="J46" s="10">
        <v>0</v>
      </c>
      <c r="K46" s="10">
        <v>5200000</v>
      </c>
      <c r="L46" s="10">
        <v>5200000</v>
      </c>
      <c r="M46" s="10">
        <v>0</v>
      </c>
      <c r="N46" s="10">
        <v>0</v>
      </c>
      <c r="O46" s="10">
        <f t="shared" si="9"/>
        <v>10400000</v>
      </c>
      <c r="P46" s="23">
        <v>0</v>
      </c>
      <c r="Q46" s="23">
        <v>0</v>
      </c>
      <c r="R46" s="23">
        <v>0</v>
      </c>
      <c r="S46" s="23">
        <v>451469.63895383896</v>
      </c>
      <c r="T46" s="23">
        <v>3610443.2</v>
      </c>
      <c r="U46" s="23">
        <v>8224637.6000000006</v>
      </c>
      <c r="V46" s="23">
        <v>2211086.5610461612</v>
      </c>
      <c r="W46" s="24">
        <f t="shared" si="17"/>
        <v>14497637</v>
      </c>
      <c r="X46" s="24">
        <v>14497637</v>
      </c>
      <c r="Y46" s="24">
        <f t="shared" si="10"/>
        <v>0</v>
      </c>
      <c r="Z46" s="23">
        <v>0</v>
      </c>
      <c r="AA46" s="23">
        <v>0</v>
      </c>
      <c r="AB46" s="23">
        <v>0</v>
      </c>
      <c r="AC46" s="23">
        <v>9993.6310461609901</v>
      </c>
      <c r="AD46" s="23">
        <v>432920</v>
      </c>
      <c r="AE46" s="23">
        <v>751354</v>
      </c>
      <c r="AF46" s="23">
        <v>223870.368953839</v>
      </c>
      <c r="AG46" s="25">
        <f t="shared" si="18"/>
        <v>1418138</v>
      </c>
      <c r="AH46" s="25">
        <f t="shared" ref="AH46:AH79" si="24">Q46+AA46</f>
        <v>0</v>
      </c>
      <c r="AI46" s="25">
        <f t="shared" ref="AI46:AI79" si="25">R46+AB46</f>
        <v>0</v>
      </c>
      <c r="AJ46" s="25">
        <f t="shared" si="20"/>
        <v>461463.26999999996</v>
      </c>
      <c r="AK46" s="25">
        <f t="shared" si="21"/>
        <v>4043363.2</v>
      </c>
      <c r="AL46" s="25">
        <f t="shared" si="22"/>
        <v>8975991.6000000015</v>
      </c>
      <c r="AM46" s="25">
        <f t="shared" si="23"/>
        <v>2434956.9300000002</v>
      </c>
      <c r="AN46" s="25">
        <f t="shared" si="19"/>
        <v>15915775</v>
      </c>
      <c r="AO46" s="5">
        <v>0</v>
      </c>
      <c r="AP46" s="5">
        <v>0</v>
      </c>
      <c r="AQ46" s="5">
        <v>0</v>
      </c>
      <c r="AR46" s="5">
        <v>451469.63895383896</v>
      </c>
      <c r="AS46" s="5">
        <v>5497987.3499999996</v>
      </c>
      <c r="AT46" s="5">
        <v>5415989.9000000004</v>
      </c>
      <c r="AU46" s="5">
        <v>3132189.7500000009</v>
      </c>
      <c r="AV46" s="9">
        <f>AO46+AP46+AQ46+AR46+AS46+AT46+AU46</f>
        <v>14497636.638953838</v>
      </c>
      <c r="AW46" s="5">
        <v>0</v>
      </c>
      <c r="AX46" s="5">
        <v>0</v>
      </c>
      <c r="AY46" s="5">
        <v>0</v>
      </c>
      <c r="AZ46" s="5">
        <v>9993.6310461609901</v>
      </c>
      <c r="BA46" s="5">
        <v>286022.78999999998</v>
      </c>
      <c r="BB46" s="5">
        <v>741768.25</v>
      </c>
      <c r="BC46" s="5">
        <v>380352.95999999996</v>
      </c>
      <c r="BD46" s="14">
        <f>BC46+BB46+BA46+AZ46+AY46+AX46+AW46</f>
        <v>1418137.6310461611</v>
      </c>
      <c r="BE46" s="14"/>
      <c r="BF46" s="14">
        <f>AP46+AX46</f>
        <v>0</v>
      </c>
      <c r="BG46" s="14">
        <f>AQ46+AY46</f>
        <v>0</v>
      </c>
      <c r="BH46" s="14">
        <f>AR46+AZ46</f>
        <v>461463.26999999996</v>
      </c>
      <c r="BI46" s="14">
        <f>AS46+BA46</f>
        <v>5784010.1399999997</v>
      </c>
      <c r="BJ46" s="14">
        <f>AT46+BB46</f>
        <v>6157758.1500000004</v>
      </c>
      <c r="BK46" s="14">
        <f>AU46+BC46</f>
        <v>3512542.7100000009</v>
      </c>
      <c r="BL46" s="9">
        <f t="shared" si="7"/>
        <v>15915774.27</v>
      </c>
      <c r="BN46" s="2"/>
    </row>
    <row r="47" spans="1:66" ht="31.5" x14ac:dyDescent="0.25">
      <c r="A47" s="3" t="s">
        <v>36</v>
      </c>
      <c r="B47" s="3" t="s">
        <v>142</v>
      </c>
      <c r="C47" s="3" t="str">
        <f t="shared" si="8"/>
        <v>3.1.2.2.i</v>
      </c>
      <c r="D47" s="4" t="s">
        <v>84</v>
      </c>
      <c r="E47" s="4" t="s">
        <v>34</v>
      </c>
      <c r="F47" s="4" t="s">
        <v>95</v>
      </c>
      <c r="G47" s="4"/>
      <c r="H47" s="10">
        <v>0</v>
      </c>
      <c r="I47" s="10">
        <v>0</v>
      </c>
      <c r="J47" s="10">
        <v>63985</v>
      </c>
      <c r="K47" s="10">
        <v>500000</v>
      </c>
      <c r="L47" s="10">
        <v>1000000</v>
      </c>
      <c r="M47" s="10">
        <v>0</v>
      </c>
      <c r="N47" s="10">
        <v>0</v>
      </c>
      <c r="O47" s="10">
        <f t="shared" si="9"/>
        <v>1563985</v>
      </c>
      <c r="P47" s="23">
        <v>0</v>
      </c>
      <c r="Q47" s="23">
        <v>0</v>
      </c>
      <c r="R47" s="28">
        <v>38878</v>
      </c>
      <c r="S47" s="23">
        <v>184015.89875692528</v>
      </c>
      <c r="T47" s="23">
        <v>290948</v>
      </c>
      <c r="U47" s="23">
        <v>1040893</v>
      </c>
      <c r="V47" s="23">
        <v>9250.1012430747196</v>
      </c>
      <c r="W47" s="24">
        <f t="shared" si="17"/>
        <v>1563985</v>
      </c>
      <c r="X47" s="24">
        <v>1563985</v>
      </c>
      <c r="Y47" s="24">
        <f t="shared" si="10"/>
        <v>0</v>
      </c>
      <c r="Z47" s="23">
        <v>0</v>
      </c>
      <c r="AA47" s="23">
        <v>0</v>
      </c>
      <c r="AB47" s="23">
        <v>592</v>
      </c>
      <c r="AC47" s="23">
        <v>32602.541243074724</v>
      </c>
      <c r="AD47" s="23">
        <v>42347</v>
      </c>
      <c r="AE47" s="23">
        <v>198081.45875692528</v>
      </c>
      <c r="AF47" s="23">
        <v>394</v>
      </c>
      <c r="AG47" s="25">
        <f t="shared" si="18"/>
        <v>274017</v>
      </c>
      <c r="AH47" s="25">
        <f t="shared" si="24"/>
        <v>0</v>
      </c>
      <c r="AI47" s="25">
        <f t="shared" si="25"/>
        <v>39470</v>
      </c>
      <c r="AJ47" s="25">
        <f t="shared" si="20"/>
        <v>216618.44</v>
      </c>
      <c r="AK47" s="25">
        <f t="shared" si="21"/>
        <v>333295</v>
      </c>
      <c r="AL47" s="25">
        <f t="shared" si="22"/>
        <v>1238974.4587569253</v>
      </c>
      <c r="AM47" s="25">
        <f t="shared" si="23"/>
        <v>9644.1012430747196</v>
      </c>
      <c r="AN47" s="25">
        <f t="shared" si="19"/>
        <v>1838002</v>
      </c>
      <c r="AO47" s="5">
        <v>0</v>
      </c>
      <c r="AP47" s="5">
        <v>0</v>
      </c>
      <c r="AQ47" s="15">
        <v>38878</v>
      </c>
      <c r="AR47" s="5">
        <v>187373</v>
      </c>
      <c r="AS47" s="5">
        <v>287821</v>
      </c>
      <c r="AT47" s="5">
        <v>990242</v>
      </c>
      <c r="AU47" s="5">
        <v>59671</v>
      </c>
      <c r="AV47" s="9">
        <f>AO47+AP47+AQ47+AR47+AS47+AT47+AU47</f>
        <v>1563985</v>
      </c>
      <c r="AW47" s="5">
        <v>0</v>
      </c>
      <c r="AX47" s="5">
        <v>0</v>
      </c>
      <c r="AY47" s="5">
        <v>592</v>
      </c>
      <c r="AZ47" s="5">
        <v>29245.439999999999</v>
      </c>
      <c r="BA47" s="5">
        <v>46022</v>
      </c>
      <c r="BB47" s="5">
        <v>190448</v>
      </c>
      <c r="BC47" s="5">
        <v>11837.559999999998</v>
      </c>
      <c r="BD47" s="14">
        <f>BC47+BB47+BA47+AZ47+AY47+AX47+AW47</f>
        <v>278145</v>
      </c>
      <c r="BE47" s="14"/>
      <c r="BF47" s="14">
        <f>AP47+AX47</f>
        <v>0</v>
      </c>
      <c r="BG47" s="14">
        <f>AQ47+AY47</f>
        <v>39470</v>
      </c>
      <c r="BH47" s="14">
        <f>AR47+AZ47</f>
        <v>216618.44</v>
      </c>
      <c r="BI47" s="14">
        <f>AS47+BA47</f>
        <v>333843</v>
      </c>
      <c r="BJ47" s="14">
        <f>AT47+BB47</f>
        <v>1180690</v>
      </c>
      <c r="BK47" s="14">
        <f>AU47+BC47</f>
        <v>71508.56</v>
      </c>
      <c r="BL47" s="9">
        <f t="shared" si="7"/>
        <v>1842130</v>
      </c>
      <c r="BN47" s="2"/>
    </row>
    <row r="48" spans="1:66" ht="63" x14ac:dyDescent="0.25">
      <c r="A48" s="3" t="s">
        <v>37</v>
      </c>
      <c r="B48" s="3" t="s">
        <v>143</v>
      </c>
      <c r="C48" s="3" t="str">
        <f t="shared" si="8"/>
        <v>3.1.2.3.i</v>
      </c>
      <c r="D48" s="4" t="s">
        <v>84</v>
      </c>
      <c r="E48" s="4" t="s">
        <v>34</v>
      </c>
      <c r="F48" s="4" t="s">
        <v>96</v>
      </c>
      <c r="G48" s="4" t="s">
        <v>99</v>
      </c>
      <c r="H48" s="10">
        <v>0</v>
      </c>
      <c r="I48" s="10">
        <v>0</v>
      </c>
      <c r="J48" s="10">
        <v>86015</v>
      </c>
      <c r="K48" s="10">
        <v>32425000</v>
      </c>
      <c r="L48" s="10">
        <v>32425000</v>
      </c>
      <c r="M48" s="10">
        <v>0</v>
      </c>
      <c r="N48" s="10">
        <v>0</v>
      </c>
      <c r="O48" s="10">
        <f t="shared" si="9"/>
        <v>64936015</v>
      </c>
      <c r="P48" s="23">
        <v>0</v>
      </c>
      <c r="Q48" s="23">
        <v>0</v>
      </c>
      <c r="R48" s="28">
        <v>86504</v>
      </c>
      <c r="S48" s="23">
        <v>0</v>
      </c>
      <c r="T48" s="23">
        <v>1498930</v>
      </c>
      <c r="U48" s="23">
        <v>10492510</v>
      </c>
      <c r="V48" s="23">
        <v>56761578</v>
      </c>
      <c r="W48" s="24">
        <f t="shared" si="17"/>
        <v>68839522</v>
      </c>
      <c r="X48" s="24">
        <v>68839522</v>
      </c>
      <c r="Y48" s="24">
        <f t="shared" si="10"/>
        <v>0</v>
      </c>
      <c r="Z48" s="23">
        <v>0</v>
      </c>
      <c r="AA48" s="23">
        <v>0</v>
      </c>
      <c r="AB48" s="23">
        <v>15472</v>
      </c>
      <c r="AC48" s="23">
        <v>0</v>
      </c>
      <c r="AD48" s="23">
        <v>0</v>
      </c>
      <c r="AE48" s="23">
        <v>0</v>
      </c>
      <c r="AF48" s="23">
        <v>0</v>
      </c>
      <c r="AG48" s="25">
        <f t="shared" si="18"/>
        <v>15472</v>
      </c>
      <c r="AH48" s="25">
        <f t="shared" si="24"/>
        <v>0</v>
      </c>
      <c r="AI48" s="25">
        <f t="shared" si="25"/>
        <v>101976</v>
      </c>
      <c r="AJ48" s="25">
        <f t="shared" si="20"/>
        <v>0</v>
      </c>
      <c r="AK48" s="25">
        <f t="shared" si="21"/>
        <v>1498930</v>
      </c>
      <c r="AL48" s="25">
        <f t="shared" si="22"/>
        <v>10492510</v>
      </c>
      <c r="AM48" s="25">
        <f t="shared" si="23"/>
        <v>56761578</v>
      </c>
      <c r="AN48" s="25">
        <f t="shared" si="19"/>
        <v>68854994</v>
      </c>
      <c r="AO48" s="5">
        <v>0</v>
      </c>
      <c r="AP48" s="5">
        <v>0</v>
      </c>
      <c r="AQ48" s="15">
        <v>86504</v>
      </c>
      <c r="AR48" s="5">
        <v>0</v>
      </c>
      <c r="AS48" s="5">
        <v>30951.29</v>
      </c>
      <c r="AT48" s="5">
        <v>27495015.600000001</v>
      </c>
      <c r="AU48" s="5">
        <v>41227051.109999999</v>
      </c>
      <c r="AV48" s="9">
        <f>AO48+AP48+AQ48+AR48+AS48+AT48+AU48</f>
        <v>68839522</v>
      </c>
      <c r="AW48" s="5">
        <v>0</v>
      </c>
      <c r="AX48" s="5">
        <v>0</v>
      </c>
      <c r="AY48" s="5">
        <v>15472</v>
      </c>
      <c r="AZ48" s="5">
        <v>0</v>
      </c>
      <c r="BA48" s="5">
        <v>0</v>
      </c>
      <c r="BB48" s="5">
        <v>0</v>
      </c>
      <c r="BC48" s="5">
        <v>0</v>
      </c>
      <c r="BD48" s="14">
        <f>BC48+BB48+BA48+AZ48+AY48+AX48+AW48</f>
        <v>15472</v>
      </c>
      <c r="BE48" s="14"/>
      <c r="BF48" s="14">
        <f>AP48+AX48</f>
        <v>0</v>
      </c>
      <c r="BG48" s="14">
        <f>AQ48+AY48</f>
        <v>101976</v>
      </c>
      <c r="BH48" s="14">
        <f>AR48+AZ48</f>
        <v>0</v>
      </c>
      <c r="BI48" s="14">
        <f>AS48+BA48</f>
        <v>30951.29</v>
      </c>
      <c r="BJ48" s="14">
        <f>AT48+BB48</f>
        <v>27495015.600000001</v>
      </c>
      <c r="BK48" s="14">
        <f>AU48+BC48</f>
        <v>41227051.109999999</v>
      </c>
      <c r="BL48" s="9">
        <f t="shared" si="7"/>
        <v>68854994</v>
      </c>
      <c r="BN48" s="2"/>
    </row>
    <row r="49" spans="1:66" ht="94.5" x14ac:dyDescent="0.25">
      <c r="A49" s="3" t="s">
        <v>38</v>
      </c>
      <c r="B49" s="3" t="s">
        <v>144</v>
      </c>
      <c r="C49" s="3" t="str">
        <f t="shared" si="8"/>
        <v>3.1.2.4.i</v>
      </c>
      <c r="D49" s="4" t="s">
        <v>84</v>
      </c>
      <c r="E49" s="4" t="s">
        <v>34</v>
      </c>
      <c r="F49" s="4" t="s">
        <v>96</v>
      </c>
      <c r="G49" s="4" t="s">
        <v>99</v>
      </c>
      <c r="H49" s="10">
        <v>0</v>
      </c>
      <c r="I49" s="10">
        <v>0</v>
      </c>
      <c r="J49" s="10">
        <v>324881</v>
      </c>
      <c r="K49" s="10">
        <v>4823082</v>
      </c>
      <c r="L49" s="10">
        <v>816222</v>
      </c>
      <c r="M49" s="10">
        <v>35815</v>
      </c>
      <c r="N49" s="10">
        <v>0</v>
      </c>
      <c r="O49" s="10">
        <f t="shared" si="9"/>
        <v>6000000</v>
      </c>
      <c r="P49" s="23">
        <v>0</v>
      </c>
      <c r="Q49" s="23">
        <v>0</v>
      </c>
      <c r="R49" s="28">
        <v>112609</v>
      </c>
      <c r="S49" s="23">
        <v>288979.62060690927</v>
      </c>
      <c r="T49" s="23">
        <v>2028152</v>
      </c>
      <c r="U49" s="23">
        <v>3558890</v>
      </c>
      <c r="V49" s="23">
        <v>511369.37939309073</v>
      </c>
      <c r="W49" s="24">
        <f t="shared" si="17"/>
        <v>6500000</v>
      </c>
      <c r="X49" s="24">
        <v>6500000</v>
      </c>
      <c r="Y49" s="24">
        <f t="shared" si="10"/>
        <v>0</v>
      </c>
      <c r="Z49" s="23">
        <v>0</v>
      </c>
      <c r="AA49" s="23">
        <v>0</v>
      </c>
      <c r="AB49" s="23">
        <v>4597</v>
      </c>
      <c r="AC49" s="23">
        <v>55400.379393090727</v>
      </c>
      <c r="AD49" s="23">
        <v>420552</v>
      </c>
      <c r="AE49" s="23">
        <v>681082</v>
      </c>
      <c r="AF49" s="23">
        <v>93630.620606909302</v>
      </c>
      <c r="AG49" s="25">
        <f t="shared" si="18"/>
        <v>1255262</v>
      </c>
      <c r="AH49" s="25">
        <f t="shared" si="24"/>
        <v>0</v>
      </c>
      <c r="AI49" s="25">
        <f t="shared" si="25"/>
        <v>117206</v>
      </c>
      <c r="AJ49" s="25">
        <f t="shared" si="20"/>
        <v>344380</v>
      </c>
      <c r="AK49" s="25">
        <f t="shared" si="21"/>
        <v>2448704</v>
      </c>
      <c r="AL49" s="25">
        <f t="shared" si="22"/>
        <v>4239972</v>
      </c>
      <c r="AM49" s="25">
        <f t="shared" si="23"/>
        <v>605000</v>
      </c>
      <c r="AN49" s="25">
        <f t="shared" si="19"/>
        <v>7755262</v>
      </c>
      <c r="AO49" s="5">
        <v>0</v>
      </c>
      <c r="AP49" s="5">
        <v>0</v>
      </c>
      <c r="AQ49" s="15">
        <v>112609</v>
      </c>
      <c r="AR49" s="5">
        <v>288979.62060690927</v>
      </c>
      <c r="AS49" s="5">
        <v>404562</v>
      </c>
      <c r="AT49" s="5">
        <v>5032736</v>
      </c>
      <c r="AU49" s="5">
        <v>661113.37939309049</v>
      </c>
      <c r="AV49" s="9">
        <f>AO49+AP49+AQ49+AR49+AS49+AT49+AU49</f>
        <v>6500000</v>
      </c>
      <c r="AW49" s="5">
        <v>0</v>
      </c>
      <c r="AX49" s="5">
        <v>0</v>
      </c>
      <c r="AY49" s="5">
        <v>4597</v>
      </c>
      <c r="AZ49" s="5">
        <v>55400.379393090727</v>
      </c>
      <c r="BA49" s="5">
        <v>54066</v>
      </c>
      <c r="BB49" s="5">
        <v>1020333</v>
      </c>
      <c r="BC49" s="5">
        <v>132235.30000000005</v>
      </c>
      <c r="BD49" s="14">
        <f>BC49+BB49+BA49+AZ49+AY49+AX49+AW49</f>
        <v>1266631.6793930908</v>
      </c>
      <c r="BE49" s="14"/>
      <c r="BF49" s="14">
        <f>AP49+AX49</f>
        <v>0</v>
      </c>
      <c r="BG49" s="14">
        <f>AQ49+AY49</f>
        <v>117206</v>
      </c>
      <c r="BH49" s="14">
        <f>AR49+AZ49</f>
        <v>344380</v>
      </c>
      <c r="BI49" s="14">
        <f>AS49+BA49</f>
        <v>458628</v>
      </c>
      <c r="BJ49" s="14">
        <f>AT49+BB49</f>
        <v>6053069</v>
      </c>
      <c r="BK49" s="14">
        <f>AU49+BC49</f>
        <v>793348.67939309054</v>
      </c>
      <c r="BL49" s="9">
        <f t="shared" si="7"/>
        <v>7766631.6793930903</v>
      </c>
      <c r="BN49" s="2"/>
    </row>
    <row r="50" spans="1:66" ht="63" x14ac:dyDescent="0.25">
      <c r="A50" s="3" t="s">
        <v>39</v>
      </c>
      <c r="B50" s="3" t="s">
        <v>145</v>
      </c>
      <c r="C50" s="3" t="str">
        <f t="shared" si="8"/>
        <v>3.1.2.5.i</v>
      </c>
      <c r="D50" s="4" t="s">
        <v>84</v>
      </c>
      <c r="E50" s="4" t="s">
        <v>34</v>
      </c>
      <c r="F50" s="4" t="s">
        <v>95</v>
      </c>
      <c r="G50" s="4"/>
      <c r="H50" s="10">
        <v>0</v>
      </c>
      <c r="I50" s="10">
        <v>0</v>
      </c>
      <c r="J50" s="10">
        <v>0</v>
      </c>
      <c r="K50" s="10">
        <v>3905738</v>
      </c>
      <c r="L50" s="10">
        <v>11035442</v>
      </c>
      <c r="M50" s="10">
        <v>10254751</v>
      </c>
      <c r="N50" s="10">
        <v>3514069</v>
      </c>
      <c r="O50" s="10">
        <f t="shared" si="9"/>
        <v>28710000</v>
      </c>
      <c r="P50" s="23">
        <v>0</v>
      </c>
      <c r="Q50" s="23">
        <v>0</v>
      </c>
      <c r="R50" s="23">
        <v>0</v>
      </c>
      <c r="S50" s="23">
        <v>210070.60904932563</v>
      </c>
      <c r="T50" s="23">
        <v>11525292.01</v>
      </c>
      <c r="U50" s="23">
        <v>16922535.940000001</v>
      </c>
      <c r="V50" s="23">
        <v>52101.440950674398</v>
      </c>
      <c r="W50" s="24">
        <f t="shared" si="17"/>
        <v>28710000</v>
      </c>
      <c r="X50" s="24">
        <v>28710000</v>
      </c>
      <c r="Y50" s="24">
        <f t="shared" si="10"/>
        <v>0</v>
      </c>
      <c r="Z50" s="23">
        <v>0</v>
      </c>
      <c r="AA50" s="23">
        <v>0</v>
      </c>
      <c r="AB50" s="23">
        <v>0</v>
      </c>
      <c r="AC50" s="23">
        <v>10562.680950674363</v>
      </c>
      <c r="AD50" s="23">
        <v>583285.14</v>
      </c>
      <c r="AE50" s="23">
        <v>849736.17904932564</v>
      </c>
      <c r="AF50" s="23">
        <v>0</v>
      </c>
      <c r="AG50" s="25">
        <f t="shared" si="18"/>
        <v>1443584.0000000002</v>
      </c>
      <c r="AH50" s="25">
        <f t="shared" si="24"/>
        <v>0</v>
      </c>
      <c r="AI50" s="25">
        <f t="shared" si="25"/>
        <v>0</v>
      </c>
      <c r="AJ50" s="25">
        <f t="shared" si="20"/>
        <v>220633.29</v>
      </c>
      <c r="AK50" s="25">
        <f t="shared" si="21"/>
        <v>12108577.15</v>
      </c>
      <c r="AL50" s="25">
        <f t="shared" si="22"/>
        <v>17772272.119049326</v>
      </c>
      <c r="AM50" s="25">
        <f t="shared" si="23"/>
        <v>52101.440950674398</v>
      </c>
      <c r="AN50" s="25">
        <f t="shared" si="19"/>
        <v>30153583.999999996</v>
      </c>
      <c r="AO50" s="5">
        <v>0</v>
      </c>
      <c r="AP50" s="5">
        <v>0</v>
      </c>
      <c r="AQ50" s="5">
        <v>0</v>
      </c>
      <c r="AR50" s="5">
        <v>210070.60904932563</v>
      </c>
      <c r="AS50" s="5">
        <v>11768347</v>
      </c>
      <c r="AT50" s="5">
        <v>14046494</v>
      </c>
      <c r="AU50" s="5">
        <v>2685088.3909506723</v>
      </c>
      <c r="AV50" s="9">
        <f>AO50+AP50+AQ50+AR50+AS50+AT50+AU50</f>
        <v>28710000</v>
      </c>
      <c r="AW50" s="5">
        <v>0</v>
      </c>
      <c r="AX50" s="5">
        <v>0</v>
      </c>
      <c r="AY50" s="5">
        <v>0</v>
      </c>
      <c r="AZ50" s="5">
        <v>10562.680950674363</v>
      </c>
      <c r="BA50" s="5">
        <v>434156</v>
      </c>
      <c r="BB50" s="5">
        <v>793463</v>
      </c>
      <c r="BC50" s="5">
        <v>207236</v>
      </c>
      <c r="BD50" s="14">
        <f>BC50+BB50+BA50+AZ50+AY50+AX50+AW50</f>
        <v>1445417.6809506745</v>
      </c>
      <c r="BE50" s="14"/>
      <c r="BF50" s="14">
        <f>AP50+AX50</f>
        <v>0</v>
      </c>
      <c r="BG50" s="14">
        <f>AQ50+AY50</f>
        <v>0</v>
      </c>
      <c r="BH50" s="14">
        <f>AR50+AZ50</f>
        <v>220633.29</v>
      </c>
      <c r="BI50" s="14">
        <f>AS50+BA50</f>
        <v>12202503</v>
      </c>
      <c r="BJ50" s="14">
        <f>AT50+BB50</f>
        <v>14839957</v>
      </c>
      <c r="BK50" s="14">
        <f>AU50+BC50</f>
        <v>2892324.3909506723</v>
      </c>
      <c r="BL50" s="9">
        <f t="shared" si="7"/>
        <v>30155417.680950671</v>
      </c>
      <c r="BN50" s="2"/>
    </row>
    <row r="51" spans="1:66" ht="63" x14ac:dyDescent="0.25">
      <c r="A51" s="3" t="s">
        <v>40</v>
      </c>
      <c r="B51" s="3" t="s">
        <v>146</v>
      </c>
      <c r="C51" s="3" t="str">
        <f t="shared" si="8"/>
        <v>4.1.1.r</v>
      </c>
      <c r="D51" s="4" t="s">
        <v>85</v>
      </c>
      <c r="E51" s="4" t="s">
        <v>66</v>
      </c>
      <c r="F51" s="4" t="s">
        <v>95</v>
      </c>
      <c r="G51" s="4"/>
      <c r="H51" s="10">
        <v>0</v>
      </c>
      <c r="I51" s="10">
        <v>108500</v>
      </c>
      <c r="J51" s="10">
        <v>2646500</v>
      </c>
      <c r="K51" s="10">
        <v>100000</v>
      </c>
      <c r="L51" s="10">
        <v>150000</v>
      </c>
      <c r="M51" s="10">
        <v>150000</v>
      </c>
      <c r="N51" s="10">
        <v>0</v>
      </c>
      <c r="O51" s="10">
        <f t="shared" si="9"/>
        <v>3155000</v>
      </c>
      <c r="P51" s="23">
        <v>0</v>
      </c>
      <c r="Q51" s="23">
        <v>0</v>
      </c>
      <c r="R51" s="28">
        <v>30846</v>
      </c>
      <c r="S51" s="23">
        <v>2265991.9534377167</v>
      </c>
      <c r="T51" s="23">
        <v>352624</v>
      </c>
      <c r="U51" s="23">
        <v>454431</v>
      </c>
      <c r="V51" s="23">
        <v>51107.0465622833</v>
      </c>
      <c r="W51" s="24">
        <f t="shared" si="17"/>
        <v>3155000</v>
      </c>
      <c r="X51" s="24">
        <v>3155000</v>
      </c>
      <c r="Y51" s="24">
        <f t="shared" si="10"/>
        <v>0</v>
      </c>
      <c r="Z51" s="23">
        <v>0</v>
      </c>
      <c r="AA51" s="23">
        <v>0</v>
      </c>
      <c r="AB51" s="23">
        <v>6291</v>
      </c>
      <c r="AC51" s="23">
        <v>367793.50656228315</v>
      </c>
      <c r="AD51" s="23">
        <v>50199.493437716854</v>
      </c>
      <c r="AE51" s="23">
        <v>13145</v>
      </c>
      <c r="AF51" s="23">
        <v>6490</v>
      </c>
      <c r="AG51" s="25">
        <f t="shared" si="18"/>
        <v>443919</v>
      </c>
      <c r="AH51" s="25">
        <f t="shared" si="24"/>
        <v>0</v>
      </c>
      <c r="AI51" s="25">
        <f t="shared" si="25"/>
        <v>37137</v>
      </c>
      <c r="AJ51" s="25">
        <f t="shared" si="20"/>
        <v>2633785.46</v>
      </c>
      <c r="AK51" s="25">
        <f t="shared" si="21"/>
        <v>402823.49343771685</v>
      </c>
      <c r="AL51" s="25">
        <f t="shared" si="22"/>
        <v>467576</v>
      </c>
      <c r="AM51" s="25">
        <f t="shared" si="23"/>
        <v>57597.0465622833</v>
      </c>
      <c r="AN51" s="25">
        <f t="shared" si="19"/>
        <v>3598919</v>
      </c>
      <c r="AO51" s="5">
        <v>0</v>
      </c>
      <c r="AP51" s="5">
        <v>0</v>
      </c>
      <c r="AQ51" s="15">
        <v>30846</v>
      </c>
      <c r="AR51" s="5">
        <v>2273958</v>
      </c>
      <c r="AS51" s="5">
        <v>352624</v>
      </c>
      <c r="AT51" s="5">
        <v>454431</v>
      </c>
      <c r="AU51" s="5">
        <v>43141</v>
      </c>
      <c r="AV51" s="9">
        <f>AO51+AP51+AQ51+AR51+AS51+AT51+AU51</f>
        <v>3155000</v>
      </c>
      <c r="AW51" s="5">
        <v>0</v>
      </c>
      <c r="AX51" s="5">
        <v>0</v>
      </c>
      <c r="AY51" s="5">
        <v>6291</v>
      </c>
      <c r="AZ51" s="5">
        <v>359828</v>
      </c>
      <c r="BA51" s="5">
        <v>58165</v>
      </c>
      <c r="BB51" s="5">
        <v>13145</v>
      </c>
      <c r="BC51" s="5">
        <v>6490</v>
      </c>
      <c r="BD51" s="14">
        <f>BC51+BB51+BA51+AZ51+AY51+AX51+AW51</f>
        <v>443919</v>
      </c>
      <c r="BE51" s="14"/>
      <c r="BF51" s="14">
        <f>AP51+AX51</f>
        <v>0</v>
      </c>
      <c r="BG51" s="14">
        <f>AQ51+AY51</f>
        <v>37137</v>
      </c>
      <c r="BH51" s="14">
        <f>AR51+AZ51</f>
        <v>2633786</v>
      </c>
      <c r="BI51" s="14">
        <f>AS51+BA51</f>
        <v>410789</v>
      </c>
      <c r="BJ51" s="14">
        <f>AT51+BB51</f>
        <v>467576</v>
      </c>
      <c r="BK51" s="14">
        <f>AU51+BC51</f>
        <v>49631</v>
      </c>
      <c r="BL51" s="9">
        <f t="shared" si="7"/>
        <v>3598919</v>
      </c>
      <c r="BN51" s="2"/>
    </row>
    <row r="52" spans="1:66" ht="31.5" x14ac:dyDescent="0.25">
      <c r="A52" s="3" t="s">
        <v>41</v>
      </c>
      <c r="B52" s="3" t="s">
        <v>147</v>
      </c>
      <c r="C52" s="3" t="str">
        <f t="shared" si="8"/>
        <v>4.1.1.1.i</v>
      </c>
      <c r="D52" s="4" t="s">
        <v>85</v>
      </c>
      <c r="E52" s="4" t="s">
        <v>66</v>
      </c>
      <c r="F52" s="4" t="s">
        <v>95</v>
      </c>
      <c r="G52" s="4"/>
      <c r="H52" s="10">
        <v>0</v>
      </c>
      <c r="I52" s="10">
        <v>35750</v>
      </c>
      <c r="J52" s="10">
        <v>178750</v>
      </c>
      <c r="K52" s="10">
        <v>214500</v>
      </c>
      <c r="L52" s="10">
        <v>214500</v>
      </c>
      <c r="M52" s="10">
        <v>71500</v>
      </c>
      <c r="N52" s="10">
        <v>0</v>
      </c>
      <c r="O52" s="10">
        <f t="shared" si="9"/>
        <v>715000</v>
      </c>
      <c r="P52" s="23">
        <v>0</v>
      </c>
      <c r="Q52" s="23">
        <v>0</v>
      </c>
      <c r="R52" s="28">
        <v>2862</v>
      </c>
      <c r="S52" s="23">
        <v>43960.256849315068</v>
      </c>
      <c r="T52" s="23">
        <v>448358</v>
      </c>
      <c r="U52" s="23">
        <v>206118</v>
      </c>
      <c r="V52" s="23">
        <v>13701.74315068493</v>
      </c>
      <c r="W52" s="24">
        <f t="shared" si="17"/>
        <v>715000</v>
      </c>
      <c r="X52" s="24">
        <v>715000</v>
      </c>
      <c r="Y52" s="24">
        <f t="shared" si="10"/>
        <v>0</v>
      </c>
      <c r="Z52" s="23">
        <v>0</v>
      </c>
      <c r="AA52" s="23">
        <v>0</v>
      </c>
      <c r="AB52" s="23">
        <v>0</v>
      </c>
      <c r="AC52" s="23">
        <v>7385.3231506849334</v>
      </c>
      <c r="AD52" s="23">
        <v>85254</v>
      </c>
      <c r="AE52" s="23">
        <v>27480.67684931507</v>
      </c>
      <c r="AF52" s="23">
        <v>0</v>
      </c>
      <c r="AG52" s="25">
        <f t="shared" si="18"/>
        <v>120120</v>
      </c>
      <c r="AH52" s="25">
        <f t="shared" si="24"/>
        <v>0</v>
      </c>
      <c r="AI52" s="25">
        <f t="shared" si="25"/>
        <v>2862</v>
      </c>
      <c r="AJ52" s="25">
        <f t="shared" si="20"/>
        <v>51345.58</v>
      </c>
      <c r="AK52" s="25">
        <f t="shared" si="21"/>
        <v>533612</v>
      </c>
      <c r="AL52" s="25">
        <f t="shared" si="22"/>
        <v>233598.67684931506</v>
      </c>
      <c r="AM52" s="25">
        <f t="shared" si="23"/>
        <v>13701.74315068493</v>
      </c>
      <c r="AN52" s="25">
        <f t="shared" si="19"/>
        <v>835120</v>
      </c>
      <c r="AO52" s="5">
        <v>0</v>
      </c>
      <c r="AP52" s="5">
        <v>0</v>
      </c>
      <c r="AQ52" s="15">
        <v>2862</v>
      </c>
      <c r="AR52" s="5">
        <v>51346</v>
      </c>
      <c r="AS52" s="5">
        <v>448358</v>
      </c>
      <c r="AT52" s="5">
        <v>206118</v>
      </c>
      <c r="AU52" s="5">
        <v>6316</v>
      </c>
      <c r="AV52" s="9">
        <f>AO52+AP52+AQ52+AR52+AS52+AT52+AU52</f>
        <v>715000</v>
      </c>
      <c r="AW52" s="5">
        <v>0</v>
      </c>
      <c r="AX52" s="5">
        <v>0</v>
      </c>
      <c r="AY52" s="5">
        <v>0</v>
      </c>
      <c r="AZ52" s="5">
        <v>0</v>
      </c>
      <c r="BA52" s="5">
        <v>85254</v>
      </c>
      <c r="BB52" s="5">
        <v>34866</v>
      </c>
      <c r="BC52" s="5">
        <v>0</v>
      </c>
      <c r="BD52" s="14">
        <f>BC52+BB52+BA52+AZ52+AY52+AX52+AW52</f>
        <v>120120</v>
      </c>
      <c r="BE52" s="14"/>
      <c r="BF52" s="14">
        <f>AP52+AX52</f>
        <v>0</v>
      </c>
      <c r="BG52" s="14">
        <f>AQ52+AY52</f>
        <v>2862</v>
      </c>
      <c r="BH52" s="14">
        <f>AR52+AZ52</f>
        <v>51346</v>
      </c>
      <c r="BI52" s="14">
        <f>AS52+BA52</f>
        <v>533612</v>
      </c>
      <c r="BJ52" s="14">
        <f>AT52+BB52</f>
        <v>240984</v>
      </c>
      <c r="BK52" s="14">
        <f>AU52+BC52</f>
        <v>6316</v>
      </c>
      <c r="BL52" s="9">
        <f t="shared" si="7"/>
        <v>835120</v>
      </c>
      <c r="BN52" s="2"/>
    </row>
    <row r="53" spans="1:66" ht="63" x14ac:dyDescent="0.25">
      <c r="A53" s="3" t="s">
        <v>42</v>
      </c>
      <c r="B53" s="3" t="s">
        <v>148</v>
      </c>
      <c r="C53" s="3" t="str">
        <f t="shared" si="8"/>
        <v>4.1.1.2.i</v>
      </c>
      <c r="D53" s="4" t="s">
        <v>85</v>
      </c>
      <c r="E53" s="4" t="s">
        <v>66</v>
      </c>
      <c r="F53" s="4" t="s">
        <v>96</v>
      </c>
      <c r="G53" s="4" t="s">
        <v>99</v>
      </c>
      <c r="H53" s="10">
        <v>0</v>
      </c>
      <c r="I53" s="10">
        <v>65000</v>
      </c>
      <c r="J53" s="10">
        <v>22960085</v>
      </c>
      <c r="K53" s="10">
        <v>29413850</v>
      </c>
      <c r="L53" s="10">
        <v>38022550</v>
      </c>
      <c r="M53" s="10">
        <v>29880856</v>
      </c>
      <c r="N53" s="10">
        <v>29157659</v>
      </c>
      <c r="O53" s="10">
        <f t="shared" si="9"/>
        <v>149500000</v>
      </c>
      <c r="P53" s="23">
        <v>0</v>
      </c>
      <c r="Q53" s="23">
        <v>0</v>
      </c>
      <c r="R53" s="23">
        <v>5463876.2200000007</v>
      </c>
      <c r="S53" s="23">
        <v>8409287.9909278359</v>
      </c>
      <c r="T53" s="23">
        <v>56052739</v>
      </c>
      <c r="U53" s="23">
        <v>59126029</v>
      </c>
      <c r="V53" s="23">
        <v>20448068.009072162</v>
      </c>
      <c r="W53" s="24">
        <f t="shared" si="17"/>
        <v>149500000.22</v>
      </c>
      <c r="X53" s="24">
        <v>149500000</v>
      </c>
      <c r="Y53" s="24">
        <f t="shared" si="10"/>
        <v>-0.2199999988079071</v>
      </c>
      <c r="Z53" s="23">
        <v>0</v>
      </c>
      <c r="AA53" s="23">
        <v>0</v>
      </c>
      <c r="AB53" s="23">
        <v>1041456.8999999999</v>
      </c>
      <c r="AC53" s="23">
        <v>1486830.7790721643</v>
      </c>
      <c r="AD53" s="23">
        <v>9921921</v>
      </c>
      <c r="AE53" s="23">
        <v>10448111</v>
      </c>
      <c r="AF53" s="23">
        <v>3571778.2209278354</v>
      </c>
      <c r="AG53" s="25">
        <f t="shared" si="18"/>
        <v>26470097.899999999</v>
      </c>
      <c r="AH53" s="25">
        <f t="shared" si="24"/>
        <v>0</v>
      </c>
      <c r="AI53" s="25">
        <f t="shared" si="25"/>
        <v>6505333.120000001</v>
      </c>
      <c r="AJ53" s="25">
        <f t="shared" si="20"/>
        <v>9896118.7699999996</v>
      </c>
      <c r="AK53" s="25">
        <f t="shared" si="21"/>
        <v>65974660</v>
      </c>
      <c r="AL53" s="25">
        <f t="shared" si="22"/>
        <v>69574140</v>
      </c>
      <c r="AM53" s="25">
        <f t="shared" si="23"/>
        <v>24019846.229999997</v>
      </c>
      <c r="AN53" s="25">
        <f t="shared" si="19"/>
        <v>175970098.11999997</v>
      </c>
      <c r="AO53" s="5">
        <v>0</v>
      </c>
      <c r="AP53" s="5">
        <v>0</v>
      </c>
      <c r="AQ53" s="5">
        <v>5463876.2200000007</v>
      </c>
      <c r="AR53" s="5">
        <v>8413597</v>
      </c>
      <c r="AS53" s="5">
        <v>39848973</v>
      </c>
      <c r="AT53" s="5">
        <v>69429329</v>
      </c>
      <c r="AU53" s="5">
        <v>26344225</v>
      </c>
      <c r="AV53" s="9">
        <f>AO53+AP53+AQ53+AR53+AS53+AT53+AU53</f>
        <v>149500000.22</v>
      </c>
      <c r="AW53" s="5">
        <v>0</v>
      </c>
      <c r="AX53" s="5">
        <v>0</v>
      </c>
      <c r="AY53" s="5">
        <v>1041456.8999999999</v>
      </c>
      <c r="AZ53" s="5">
        <v>1482521.66</v>
      </c>
      <c r="BA53" s="5">
        <v>7002075.25</v>
      </c>
      <c r="BB53" s="5">
        <v>12366011.27</v>
      </c>
      <c r="BC53" s="5">
        <v>4578033.32</v>
      </c>
      <c r="BD53" s="14">
        <f>BC53+BB53+BA53+AZ53+AY53+AX53+AW53</f>
        <v>26470098.399999999</v>
      </c>
      <c r="BE53" s="14"/>
      <c r="BF53" s="14">
        <f>AP53+AX53</f>
        <v>0</v>
      </c>
      <c r="BG53" s="14">
        <f>AQ53+AY53</f>
        <v>6505333.120000001</v>
      </c>
      <c r="BH53" s="14">
        <f>AR53+AZ53</f>
        <v>9896118.6600000001</v>
      </c>
      <c r="BI53" s="14">
        <f>AS53+BA53</f>
        <v>46851048.25</v>
      </c>
      <c r="BJ53" s="14">
        <f>AT53+BB53</f>
        <v>81795340.269999996</v>
      </c>
      <c r="BK53" s="14">
        <f>AU53+BC53</f>
        <v>30922258.32</v>
      </c>
      <c r="BL53" s="9">
        <f t="shared" si="7"/>
        <v>175970098.62</v>
      </c>
      <c r="BN53" s="2"/>
    </row>
    <row r="54" spans="1:66" ht="63" x14ac:dyDescent="0.25">
      <c r="A54" s="3" t="s">
        <v>43</v>
      </c>
      <c r="B54" s="3" t="s">
        <v>149</v>
      </c>
      <c r="C54" s="3" t="str">
        <f t="shared" si="8"/>
        <v>4.1.1.3.i</v>
      </c>
      <c r="D54" s="4" t="s">
        <v>85</v>
      </c>
      <c r="E54" s="4" t="s">
        <v>66</v>
      </c>
      <c r="F54" s="4" t="s">
        <v>96</v>
      </c>
      <c r="G54" s="4" t="s">
        <v>99</v>
      </c>
      <c r="H54" s="10">
        <v>0</v>
      </c>
      <c r="I54" s="10">
        <v>0</v>
      </c>
      <c r="J54" s="10">
        <v>850000</v>
      </c>
      <c r="K54" s="10">
        <v>2975000</v>
      </c>
      <c r="L54" s="10">
        <v>2550000</v>
      </c>
      <c r="M54" s="10">
        <v>1700000</v>
      </c>
      <c r="N54" s="10">
        <v>425000</v>
      </c>
      <c r="O54" s="10">
        <f t="shared" si="9"/>
        <v>8500000</v>
      </c>
      <c r="P54" s="23">
        <v>0</v>
      </c>
      <c r="Q54" s="23">
        <v>0</v>
      </c>
      <c r="R54" s="23">
        <v>0</v>
      </c>
      <c r="S54" s="23">
        <v>0</v>
      </c>
      <c r="T54" s="23">
        <v>5612226</v>
      </c>
      <c r="U54" s="23">
        <v>2759743</v>
      </c>
      <c r="V54" s="23">
        <v>128031</v>
      </c>
      <c r="W54" s="24">
        <f t="shared" si="17"/>
        <v>8500000</v>
      </c>
      <c r="X54" s="24">
        <v>8500000</v>
      </c>
      <c r="Y54" s="24">
        <f t="shared" si="10"/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116332</v>
      </c>
      <c r="AE54" s="23">
        <v>36605</v>
      </c>
      <c r="AF54" s="23">
        <v>0</v>
      </c>
      <c r="AG54" s="25">
        <f t="shared" si="18"/>
        <v>152937</v>
      </c>
      <c r="AH54" s="25">
        <f t="shared" si="24"/>
        <v>0</v>
      </c>
      <c r="AI54" s="25">
        <f t="shared" si="25"/>
        <v>0</v>
      </c>
      <c r="AJ54" s="25">
        <f t="shared" si="20"/>
        <v>0</v>
      </c>
      <c r="AK54" s="25">
        <f t="shared" si="21"/>
        <v>5728558</v>
      </c>
      <c r="AL54" s="25">
        <f t="shared" si="22"/>
        <v>2796348</v>
      </c>
      <c r="AM54" s="25">
        <f t="shared" si="23"/>
        <v>128031</v>
      </c>
      <c r="AN54" s="25">
        <f t="shared" si="19"/>
        <v>8652937</v>
      </c>
      <c r="AO54" s="5">
        <v>0</v>
      </c>
      <c r="AP54" s="5">
        <v>0</v>
      </c>
      <c r="AQ54" s="5">
        <v>0</v>
      </c>
      <c r="AR54" s="5">
        <v>0</v>
      </c>
      <c r="AS54" s="5">
        <v>6056559.6900000004</v>
      </c>
      <c r="AT54" s="5">
        <v>1652973.16</v>
      </c>
      <c r="AU54" s="5">
        <v>790467</v>
      </c>
      <c r="AV54" s="9">
        <f>AO54+AP54+AQ54+AR54+AS54+AT54+AU54</f>
        <v>8499999.8500000015</v>
      </c>
      <c r="AW54" s="5">
        <v>0</v>
      </c>
      <c r="AX54" s="5">
        <v>0</v>
      </c>
      <c r="AY54" s="5">
        <v>0</v>
      </c>
      <c r="AZ54" s="5">
        <v>0</v>
      </c>
      <c r="BA54" s="5">
        <v>101606.63</v>
      </c>
      <c r="BB54" s="5">
        <v>22830.7</v>
      </c>
      <c r="BC54" s="5">
        <v>14092.67</v>
      </c>
      <c r="BD54" s="14">
        <f>BC54+BB54+BA54+AZ54+AY54+AX54+AW54</f>
        <v>138530</v>
      </c>
      <c r="BE54" s="14"/>
      <c r="BF54" s="14">
        <f>AP54+AX54</f>
        <v>0</v>
      </c>
      <c r="BG54" s="14">
        <f>AQ54+AY54</f>
        <v>0</v>
      </c>
      <c r="BH54" s="14">
        <f>AR54+AZ54</f>
        <v>0</v>
      </c>
      <c r="BI54" s="14">
        <f>AS54+BA54</f>
        <v>6158166.3200000003</v>
      </c>
      <c r="BJ54" s="14">
        <f>AT54+BB54</f>
        <v>1675803.8599999999</v>
      </c>
      <c r="BK54" s="14">
        <f>AU54+BC54</f>
        <v>804559.67</v>
      </c>
      <c r="BL54" s="9">
        <f t="shared" si="7"/>
        <v>8638529.8499999996</v>
      </c>
      <c r="BN54" s="2"/>
    </row>
    <row r="55" spans="1:66" ht="47.25" x14ac:dyDescent="0.25">
      <c r="A55" s="3" t="s">
        <v>44</v>
      </c>
      <c r="B55" s="3" t="s">
        <v>150</v>
      </c>
      <c r="C55" s="3" t="str">
        <f t="shared" si="8"/>
        <v>4.2.1.r</v>
      </c>
      <c r="D55" s="4" t="s">
        <v>85</v>
      </c>
      <c r="E55" s="4" t="s">
        <v>66</v>
      </c>
      <c r="F55" s="4" t="s">
        <v>95</v>
      </c>
      <c r="G55" s="4"/>
      <c r="H55" s="10">
        <v>0</v>
      </c>
      <c r="I55" s="10">
        <v>25000</v>
      </c>
      <c r="J55" s="10">
        <v>175000</v>
      </c>
      <c r="K55" s="10">
        <v>250000</v>
      </c>
      <c r="L55" s="10">
        <v>50000</v>
      </c>
      <c r="M55" s="10">
        <v>0</v>
      </c>
      <c r="N55" s="10">
        <v>0</v>
      </c>
      <c r="O55" s="10">
        <f t="shared" si="9"/>
        <v>500000</v>
      </c>
      <c r="P55" s="23">
        <v>0</v>
      </c>
      <c r="Q55" s="23">
        <v>0</v>
      </c>
      <c r="R55" s="23">
        <v>0</v>
      </c>
      <c r="S55" s="23">
        <v>0</v>
      </c>
      <c r="T55" s="23">
        <v>40000</v>
      </c>
      <c r="U55" s="23">
        <v>230000</v>
      </c>
      <c r="V55" s="23">
        <v>230000</v>
      </c>
      <c r="W55" s="24">
        <f t="shared" si="17"/>
        <v>500000</v>
      </c>
      <c r="X55" s="24">
        <v>500000</v>
      </c>
      <c r="Y55" s="24">
        <f t="shared" si="10"/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8400</v>
      </c>
      <c r="AE55" s="23">
        <v>48300</v>
      </c>
      <c r="AF55" s="23">
        <v>48300</v>
      </c>
      <c r="AG55" s="25">
        <f t="shared" si="18"/>
        <v>105000</v>
      </c>
      <c r="AH55" s="25">
        <f t="shared" si="24"/>
        <v>0</v>
      </c>
      <c r="AI55" s="25">
        <f t="shared" si="25"/>
        <v>0</v>
      </c>
      <c r="AJ55" s="25">
        <f t="shared" si="20"/>
        <v>0</v>
      </c>
      <c r="AK55" s="25">
        <f t="shared" si="21"/>
        <v>48400</v>
      </c>
      <c r="AL55" s="25">
        <f t="shared" si="22"/>
        <v>278300</v>
      </c>
      <c r="AM55" s="25">
        <f t="shared" si="23"/>
        <v>278300</v>
      </c>
      <c r="AN55" s="25">
        <f t="shared" si="19"/>
        <v>605000</v>
      </c>
      <c r="AO55" s="5">
        <v>0</v>
      </c>
      <c r="AP55" s="5">
        <v>0</v>
      </c>
      <c r="AQ55" s="5">
        <v>0</v>
      </c>
      <c r="AR55" s="5">
        <v>0</v>
      </c>
      <c r="AS55" s="5">
        <v>50000</v>
      </c>
      <c r="AT55" s="5">
        <v>225000</v>
      </c>
      <c r="AU55" s="5">
        <v>225000</v>
      </c>
      <c r="AV55" s="9">
        <f>AO55+AP55+AQ55+AR55+AS55+AT55+AU55</f>
        <v>500000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17355</v>
      </c>
      <c r="BC55" s="5">
        <v>17355</v>
      </c>
      <c r="BD55" s="14">
        <f>BC55+BB55+BA55+AZ55+AY55+AX55+AW55</f>
        <v>34710</v>
      </c>
      <c r="BE55" s="14"/>
      <c r="BF55" s="14">
        <f>AP55+AX55</f>
        <v>0</v>
      </c>
      <c r="BG55" s="14">
        <f>AQ55+AY55</f>
        <v>0</v>
      </c>
      <c r="BH55" s="14">
        <f>AR55+AZ55</f>
        <v>0</v>
      </c>
      <c r="BI55" s="14">
        <f>AS55+BA55</f>
        <v>50000</v>
      </c>
      <c r="BJ55" s="14">
        <f>AT55+BB55</f>
        <v>242355</v>
      </c>
      <c r="BK55" s="14">
        <f>AU55+BC55</f>
        <v>242355</v>
      </c>
      <c r="BL55" s="9">
        <f t="shared" si="7"/>
        <v>534710</v>
      </c>
      <c r="BN55" s="2"/>
    </row>
    <row r="56" spans="1:66" ht="31.5" x14ac:dyDescent="0.25">
      <c r="A56" s="3" t="s">
        <v>45</v>
      </c>
      <c r="B56" s="3" t="s">
        <v>151</v>
      </c>
      <c r="C56" s="3" t="str">
        <f t="shared" si="8"/>
        <v>4.2.1.1.i</v>
      </c>
      <c r="D56" s="4" t="s">
        <v>85</v>
      </c>
      <c r="E56" s="4" t="s">
        <v>66</v>
      </c>
      <c r="F56" s="4" t="s">
        <v>95</v>
      </c>
      <c r="G56" s="4"/>
      <c r="H56" s="10">
        <v>0</v>
      </c>
      <c r="I56" s="10">
        <v>150000</v>
      </c>
      <c r="J56" s="10">
        <v>750000</v>
      </c>
      <c r="K56" s="10">
        <v>900000</v>
      </c>
      <c r="L56" s="10">
        <v>600000</v>
      </c>
      <c r="M56" s="10">
        <v>300000</v>
      </c>
      <c r="N56" s="10">
        <v>300000</v>
      </c>
      <c r="O56" s="10">
        <f t="shared" si="9"/>
        <v>3000000</v>
      </c>
      <c r="P56" s="23">
        <v>0</v>
      </c>
      <c r="Q56" s="23">
        <v>0</v>
      </c>
      <c r="R56" s="23">
        <v>0</v>
      </c>
      <c r="S56" s="23">
        <v>0</v>
      </c>
      <c r="T56" s="23">
        <v>900000</v>
      </c>
      <c r="U56" s="23">
        <v>2100000</v>
      </c>
      <c r="V56" s="23">
        <v>0</v>
      </c>
      <c r="W56" s="24">
        <f t="shared" si="17"/>
        <v>3000000</v>
      </c>
      <c r="X56" s="24">
        <v>3000000</v>
      </c>
      <c r="Y56" s="24">
        <f t="shared" si="10"/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189000</v>
      </c>
      <c r="AE56" s="23">
        <v>441000</v>
      </c>
      <c r="AF56" s="23">
        <v>0</v>
      </c>
      <c r="AG56" s="25">
        <f t="shared" si="18"/>
        <v>630000</v>
      </c>
      <c r="AH56" s="25">
        <f t="shared" si="24"/>
        <v>0</v>
      </c>
      <c r="AI56" s="25">
        <f t="shared" si="25"/>
        <v>0</v>
      </c>
      <c r="AJ56" s="25">
        <f t="shared" si="20"/>
        <v>0</v>
      </c>
      <c r="AK56" s="25">
        <f t="shared" si="21"/>
        <v>1089000</v>
      </c>
      <c r="AL56" s="25">
        <f t="shared" si="22"/>
        <v>2541000</v>
      </c>
      <c r="AM56" s="25">
        <f t="shared" si="23"/>
        <v>0</v>
      </c>
      <c r="AN56" s="25">
        <f t="shared" si="19"/>
        <v>3630000</v>
      </c>
      <c r="AO56" s="5">
        <v>0</v>
      </c>
      <c r="AP56" s="5">
        <v>0</v>
      </c>
      <c r="AQ56" s="5">
        <v>0</v>
      </c>
      <c r="AR56" s="5">
        <v>0</v>
      </c>
      <c r="AS56" s="5">
        <v>900000</v>
      </c>
      <c r="AT56" s="5">
        <v>2100000</v>
      </c>
      <c r="AU56" s="5">
        <v>0</v>
      </c>
      <c r="AV56" s="9">
        <f>AO56+AP56+AQ56+AR56+AS56+AT56+AU56</f>
        <v>3000000</v>
      </c>
      <c r="AW56" s="5">
        <v>0</v>
      </c>
      <c r="AX56" s="5">
        <v>0</v>
      </c>
      <c r="AY56" s="5">
        <v>0</v>
      </c>
      <c r="AZ56" s="5">
        <v>0</v>
      </c>
      <c r="BA56" s="5">
        <v>189000</v>
      </c>
      <c r="BB56" s="5">
        <v>441000</v>
      </c>
      <c r="BC56" s="5">
        <v>0</v>
      </c>
      <c r="BD56" s="14">
        <f>BC56+BB56+BA56+AZ56+AY56+AX56+AW56</f>
        <v>630000</v>
      </c>
      <c r="BE56" s="14"/>
      <c r="BF56" s="14">
        <f>AP56+AX56</f>
        <v>0</v>
      </c>
      <c r="BG56" s="14">
        <f>AQ56+AY56</f>
        <v>0</v>
      </c>
      <c r="BH56" s="14">
        <f>AR56+AZ56</f>
        <v>0</v>
      </c>
      <c r="BI56" s="14">
        <f>AS56+BA56</f>
        <v>1089000</v>
      </c>
      <c r="BJ56" s="14">
        <f>AT56+BB56</f>
        <v>2541000</v>
      </c>
      <c r="BK56" s="14">
        <f>AU56+BC56</f>
        <v>0</v>
      </c>
      <c r="BL56" s="9">
        <f t="shared" si="7"/>
        <v>3630000</v>
      </c>
    </row>
    <row r="57" spans="1:66" ht="94.5" x14ac:dyDescent="0.25">
      <c r="A57" s="3" t="s">
        <v>46</v>
      </c>
      <c r="B57" s="3" t="s">
        <v>152</v>
      </c>
      <c r="C57" s="3" t="str">
        <f t="shared" si="8"/>
        <v>4.3.1.r</v>
      </c>
      <c r="D57" s="4" t="s">
        <v>85</v>
      </c>
      <c r="E57" s="4" t="s">
        <v>66</v>
      </c>
      <c r="F57" s="4" t="s">
        <v>95</v>
      </c>
      <c r="G57" s="4"/>
      <c r="H57" s="10">
        <v>0</v>
      </c>
      <c r="I57" s="10">
        <v>774000</v>
      </c>
      <c r="J57" s="10">
        <v>2322000</v>
      </c>
      <c r="K57" s="10">
        <v>3096000</v>
      </c>
      <c r="L57" s="10">
        <v>4644000</v>
      </c>
      <c r="M57" s="10">
        <v>3096000</v>
      </c>
      <c r="N57" s="10">
        <v>1548000</v>
      </c>
      <c r="O57" s="10">
        <f t="shared" si="9"/>
        <v>15480000</v>
      </c>
      <c r="P57" s="23">
        <v>0</v>
      </c>
      <c r="Q57" s="23">
        <v>0</v>
      </c>
      <c r="R57" s="28">
        <v>22543</v>
      </c>
      <c r="S57" s="23">
        <v>0</v>
      </c>
      <c r="T57" s="23">
        <v>3674146</v>
      </c>
      <c r="U57" s="23">
        <v>9272193</v>
      </c>
      <c r="V57" s="23">
        <v>2511118</v>
      </c>
      <c r="W57" s="24">
        <f t="shared" si="17"/>
        <v>15480000</v>
      </c>
      <c r="X57" s="24">
        <v>15480000</v>
      </c>
      <c r="Y57" s="24">
        <f t="shared" si="10"/>
        <v>0</v>
      </c>
      <c r="Z57" s="23">
        <v>0</v>
      </c>
      <c r="AA57" s="23">
        <v>0</v>
      </c>
      <c r="AB57" s="23">
        <v>1786.29</v>
      </c>
      <c r="AC57" s="23">
        <v>0</v>
      </c>
      <c r="AD57" s="23">
        <v>731289</v>
      </c>
      <c r="AE57" s="23">
        <v>1909112</v>
      </c>
      <c r="AF57" s="23">
        <v>487884</v>
      </c>
      <c r="AG57" s="25">
        <f t="shared" si="18"/>
        <v>3130071.29</v>
      </c>
      <c r="AH57" s="25">
        <f t="shared" si="24"/>
        <v>0</v>
      </c>
      <c r="AI57" s="25">
        <f t="shared" si="25"/>
        <v>24329.29</v>
      </c>
      <c r="AJ57" s="25">
        <f t="shared" si="20"/>
        <v>0</v>
      </c>
      <c r="AK57" s="25">
        <f t="shared" si="21"/>
        <v>4405435</v>
      </c>
      <c r="AL57" s="25">
        <f t="shared" si="22"/>
        <v>11181305</v>
      </c>
      <c r="AM57" s="25">
        <f t="shared" si="23"/>
        <v>2999002</v>
      </c>
      <c r="AN57" s="25">
        <f t="shared" si="19"/>
        <v>18610071.289999999</v>
      </c>
      <c r="AO57" s="5">
        <v>0</v>
      </c>
      <c r="AP57" s="5">
        <v>0</v>
      </c>
      <c r="AQ57" s="15">
        <v>22543</v>
      </c>
      <c r="AR57" s="5">
        <v>113967</v>
      </c>
      <c r="AS57" s="5">
        <v>3674146</v>
      </c>
      <c r="AT57" s="5">
        <v>9272193</v>
      </c>
      <c r="AU57" s="5">
        <v>2397151</v>
      </c>
      <c r="AV57" s="9">
        <f>AO57+AP57+AQ57+AR57+AS57+AT57+AU57</f>
        <v>15480000</v>
      </c>
      <c r="AW57" s="5">
        <v>0</v>
      </c>
      <c r="AX57" s="5">
        <v>0</v>
      </c>
      <c r="AY57" s="5">
        <v>1786.29</v>
      </c>
      <c r="AZ57" s="5">
        <v>10593</v>
      </c>
      <c r="BA57" s="5">
        <v>731289</v>
      </c>
      <c r="BB57" s="5">
        <v>1909112</v>
      </c>
      <c r="BC57" s="5">
        <v>477291</v>
      </c>
      <c r="BD57" s="14">
        <f>BC57+BB57+BA57+AZ57+AY57+AX57+AW57</f>
        <v>3130071.29</v>
      </c>
      <c r="BE57" s="14"/>
      <c r="BF57" s="14">
        <f>AP57+AX57</f>
        <v>0</v>
      </c>
      <c r="BG57" s="14">
        <f>AQ57+AY57</f>
        <v>24329.29</v>
      </c>
      <c r="BH57" s="14">
        <f>AR57+AZ57</f>
        <v>124560</v>
      </c>
      <c r="BI57" s="14">
        <f>AS57+BA57</f>
        <v>4405435</v>
      </c>
      <c r="BJ57" s="14">
        <f>AT57+BB57</f>
        <v>11181305</v>
      </c>
      <c r="BK57" s="14">
        <f>AU57+BC57</f>
        <v>2874442</v>
      </c>
      <c r="BL57" s="9">
        <f t="shared" si="7"/>
        <v>18610071.289999999</v>
      </c>
      <c r="BN57" s="2"/>
    </row>
    <row r="58" spans="1:66" ht="63" x14ac:dyDescent="0.25">
      <c r="A58" s="3" t="s">
        <v>47</v>
      </c>
      <c r="B58" s="3" t="s">
        <v>153</v>
      </c>
      <c r="C58" s="3" t="str">
        <f t="shared" si="8"/>
        <v>4.3.1.1.i</v>
      </c>
      <c r="D58" s="4" t="s">
        <v>85</v>
      </c>
      <c r="E58" s="4" t="s">
        <v>66</v>
      </c>
      <c r="F58" s="4" t="s">
        <v>95</v>
      </c>
      <c r="G58" s="4"/>
      <c r="H58" s="10">
        <v>0</v>
      </c>
      <c r="I58" s="10">
        <v>32500</v>
      </c>
      <c r="J58" s="10">
        <v>97500</v>
      </c>
      <c r="K58" s="10">
        <v>260000</v>
      </c>
      <c r="L58" s="10">
        <v>260000</v>
      </c>
      <c r="M58" s="10">
        <v>0</v>
      </c>
      <c r="N58" s="10">
        <v>0</v>
      </c>
      <c r="O58" s="10">
        <f t="shared" si="9"/>
        <v>650000</v>
      </c>
      <c r="P58" s="23">
        <v>0</v>
      </c>
      <c r="Q58" s="23">
        <v>0</v>
      </c>
      <c r="R58" s="23">
        <v>0</v>
      </c>
      <c r="S58" s="23">
        <v>103582.532908938</v>
      </c>
      <c r="T58" s="23">
        <v>541102.46709106199</v>
      </c>
      <c r="U58" s="23">
        <v>5315</v>
      </c>
      <c r="V58" s="23">
        <v>0</v>
      </c>
      <c r="W58" s="24">
        <f t="shared" si="17"/>
        <v>650000</v>
      </c>
      <c r="X58" s="24">
        <v>650000</v>
      </c>
      <c r="Y58" s="24">
        <f t="shared" si="10"/>
        <v>0</v>
      </c>
      <c r="Z58" s="23">
        <v>0</v>
      </c>
      <c r="AA58" s="23">
        <v>0</v>
      </c>
      <c r="AB58" s="23">
        <v>0</v>
      </c>
      <c r="AC58" s="23">
        <v>20977.047091062013</v>
      </c>
      <c r="AD58" s="23">
        <v>115522.95290893799</v>
      </c>
      <c r="AE58" s="23">
        <v>0</v>
      </c>
      <c r="AF58" s="23">
        <v>0</v>
      </c>
      <c r="AG58" s="25">
        <f t="shared" si="18"/>
        <v>136500</v>
      </c>
      <c r="AH58" s="25">
        <f t="shared" si="24"/>
        <v>0</v>
      </c>
      <c r="AI58" s="25">
        <f t="shared" si="25"/>
        <v>0</v>
      </c>
      <c r="AJ58" s="25">
        <f t="shared" si="20"/>
        <v>124559.58000000002</v>
      </c>
      <c r="AK58" s="25">
        <f t="shared" si="21"/>
        <v>656625.41999999993</v>
      </c>
      <c r="AL58" s="25">
        <f t="shared" si="22"/>
        <v>5315</v>
      </c>
      <c r="AM58" s="25">
        <f t="shared" si="23"/>
        <v>0</v>
      </c>
      <c r="AN58" s="25">
        <f t="shared" si="19"/>
        <v>786500</v>
      </c>
      <c r="AO58" s="5">
        <v>0</v>
      </c>
      <c r="AP58" s="5">
        <v>0</v>
      </c>
      <c r="AQ58" s="5">
        <v>0</v>
      </c>
      <c r="AR58" s="5">
        <v>0</v>
      </c>
      <c r="AS58" s="5">
        <v>644685</v>
      </c>
      <c r="AT58" s="5">
        <v>5315</v>
      </c>
      <c r="AU58" s="5">
        <v>0</v>
      </c>
      <c r="AV58" s="9">
        <f>AO58+AP58+AQ58+AR58+AS58+AT58+AU58</f>
        <v>650000</v>
      </c>
      <c r="AW58" s="5">
        <v>0</v>
      </c>
      <c r="AX58" s="5">
        <v>0</v>
      </c>
      <c r="AY58" s="5">
        <v>0</v>
      </c>
      <c r="AZ58" s="5">
        <v>0</v>
      </c>
      <c r="BA58" s="5">
        <v>136500</v>
      </c>
      <c r="BB58" s="5">
        <v>0</v>
      </c>
      <c r="BC58" s="5"/>
      <c r="BD58" s="14">
        <f>BC58+BB58+BA58+AZ58+AY58+AX58+AW58</f>
        <v>136500</v>
      </c>
      <c r="BE58" s="14"/>
      <c r="BF58" s="14">
        <f>AP58+AX58</f>
        <v>0</v>
      </c>
      <c r="BG58" s="14">
        <f>AQ58+AY58</f>
        <v>0</v>
      </c>
      <c r="BH58" s="14">
        <f>AR58+AZ58</f>
        <v>0</v>
      </c>
      <c r="BI58" s="14">
        <f>AS58+BA58</f>
        <v>781185</v>
      </c>
      <c r="BJ58" s="14">
        <f>AT58+BB58</f>
        <v>5315</v>
      </c>
      <c r="BK58" s="14">
        <f>AU58+BC58</f>
        <v>0</v>
      </c>
      <c r="BL58" s="9">
        <f t="shared" si="7"/>
        <v>786500</v>
      </c>
    </row>
    <row r="59" spans="1:66" ht="63" x14ac:dyDescent="0.25">
      <c r="A59" s="3" t="s">
        <v>48</v>
      </c>
      <c r="B59" s="3" t="s">
        <v>154</v>
      </c>
      <c r="C59" s="3" t="str">
        <f t="shared" si="8"/>
        <v>5.1.1.1.i</v>
      </c>
      <c r="D59" s="4" t="s">
        <v>81</v>
      </c>
      <c r="E59" s="4" t="s">
        <v>3</v>
      </c>
      <c r="F59" s="4" t="s">
        <v>95</v>
      </c>
      <c r="G59" s="4"/>
      <c r="H59" s="10">
        <v>0</v>
      </c>
      <c r="I59" s="10">
        <v>0</v>
      </c>
      <c r="J59" s="10">
        <v>749168.6326862222</v>
      </c>
      <c r="K59" s="10">
        <v>890337.26537244453</v>
      </c>
      <c r="L59" s="10">
        <v>1167737.2653724444</v>
      </c>
      <c r="M59" s="10">
        <v>890337.26537244453</v>
      </c>
      <c r="N59" s="10">
        <v>890337.26537244453</v>
      </c>
      <c r="O59" s="10">
        <f t="shared" si="9"/>
        <v>4587917.6941760005</v>
      </c>
      <c r="P59" s="23">
        <v>0</v>
      </c>
      <c r="Q59" s="23">
        <v>0</v>
      </c>
      <c r="R59" s="23">
        <v>0</v>
      </c>
      <c r="S59" s="23">
        <v>17776.747458564685</v>
      </c>
      <c r="T59" s="23">
        <v>2184696</v>
      </c>
      <c r="U59" s="23">
        <v>2190657.1</v>
      </c>
      <c r="V59" s="23">
        <v>194788.15060010529</v>
      </c>
      <c r="W59" s="24">
        <f t="shared" si="17"/>
        <v>4587917.9980586702</v>
      </c>
      <c r="X59" s="24">
        <v>4587918</v>
      </c>
      <c r="Y59" s="24">
        <f t="shared" si="10"/>
        <v>1.941329799592495E-3</v>
      </c>
      <c r="Z59" s="23">
        <v>0</v>
      </c>
      <c r="AA59" s="23">
        <v>0</v>
      </c>
      <c r="AB59" s="23">
        <v>0</v>
      </c>
      <c r="AC59" s="23">
        <v>2304.6625414353157</v>
      </c>
      <c r="AD59" s="23">
        <v>300000</v>
      </c>
      <c r="AE59" s="23">
        <v>300000</v>
      </c>
      <c r="AF59" s="23">
        <v>87207.337458564682</v>
      </c>
      <c r="AG59" s="25">
        <f t="shared" si="18"/>
        <v>689512</v>
      </c>
      <c r="AH59" s="25">
        <f t="shared" si="24"/>
        <v>0</v>
      </c>
      <c r="AI59" s="25">
        <f t="shared" si="25"/>
        <v>0</v>
      </c>
      <c r="AJ59" s="25">
        <f t="shared" si="20"/>
        <v>20081.41</v>
      </c>
      <c r="AK59" s="25">
        <f t="shared" si="21"/>
        <v>2484696</v>
      </c>
      <c r="AL59" s="25">
        <f t="shared" si="22"/>
        <v>2490657.1</v>
      </c>
      <c r="AM59" s="25">
        <f t="shared" si="23"/>
        <v>281995.48805866996</v>
      </c>
      <c r="AN59" s="25">
        <f t="shared" si="19"/>
        <v>5277429.9980586693</v>
      </c>
      <c r="AO59" s="5">
        <v>0</v>
      </c>
      <c r="AP59" s="5">
        <v>0</v>
      </c>
      <c r="AQ59" s="5">
        <v>0</v>
      </c>
      <c r="AR59" s="5">
        <v>17776.747458564685</v>
      </c>
      <c r="AS59" s="5">
        <v>1561789.6</v>
      </c>
      <c r="AT59" s="5">
        <v>1974762.44</v>
      </c>
      <c r="AU59" s="5">
        <v>1033589.2125414354</v>
      </c>
      <c r="AV59" s="9">
        <f>AO59+AP59+AQ59+AR59+AS59+AT59+AU59</f>
        <v>4587918</v>
      </c>
      <c r="AW59" s="5">
        <v>0</v>
      </c>
      <c r="AX59" s="5">
        <v>0</v>
      </c>
      <c r="AY59" s="5">
        <v>0</v>
      </c>
      <c r="AZ59" s="5">
        <v>2304.6625414353157</v>
      </c>
      <c r="BA59" s="5">
        <v>0</v>
      </c>
      <c r="BB59" s="5">
        <v>0</v>
      </c>
      <c r="BC59" s="5">
        <v>0</v>
      </c>
      <c r="BD59" s="14">
        <f>BC59+BB59+BA59+AZ59+AY59+AX59+AW59</f>
        <v>2304.6625414353157</v>
      </c>
      <c r="BE59" s="14"/>
      <c r="BF59" s="14">
        <f>AP59+AX59</f>
        <v>0</v>
      </c>
      <c r="BG59" s="14">
        <f>AQ59+AY59</f>
        <v>0</v>
      </c>
      <c r="BH59" s="14">
        <f>AR59+AZ59</f>
        <v>20081.41</v>
      </c>
      <c r="BI59" s="14">
        <f>AS59+BA59</f>
        <v>1561789.6</v>
      </c>
      <c r="BJ59" s="14">
        <f>AT59+BB59</f>
        <v>1974762.44</v>
      </c>
      <c r="BK59" s="14">
        <f>AU59+BC59</f>
        <v>1033589.2125414354</v>
      </c>
      <c r="BL59" s="9">
        <f t="shared" si="7"/>
        <v>4590222.662541436</v>
      </c>
      <c r="BN59" s="2"/>
    </row>
    <row r="60" spans="1:66" ht="31.5" x14ac:dyDescent="0.25">
      <c r="A60" s="3" t="s">
        <v>49</v>
      </c>
      <c r="B60" s="3" t="s">
        <v>155</v>
      </c>
      <c r="C60" s="3" t="str">
        <f t="shared" si="8"/>
        <v>5.1.1.2.i</v>
      </c>
      <c r="D60" s="4" t="s">
        <v>81</v>
      </c>
      <c r="E60" s="4" t="s">
        <v>3</v>
      </c>
      <c r="F60" s="4" t="s">
        <v>95</v>
      </c>
      <c r="G60" s="4"/>
      <c r="H60" s="10">
        <v>0</v>
      </c>
      <c r="I60" s="10">
        <v>0</v>
      </c>
      <c r="J60" s="10">
        <v>10387747.6355024</v>
      </c>
      <c r="K60" s="10">
        <v>22088053.0087048</v>
      </c>
      <c r="L60" s="10">
        <v>22088053.0087048</v>
      </c>
      <c r="M60" s="10">
        <v>27174114.326455999</v>
      </c>
      <c r="N60" s="10">
        <v>27174114.326455999</v>
      </c>
      <c r="O60" s="10">
        <f t="shared" si="9"/>
        <v>108912082.305824</v>
      </c>
      <c r="P60" s="23">
        <v>0</v>
      </c>
      <c r="Q60" s="23">
        <v>0</v>
      </c>
      <c r="R60" s="23">
        <v>0</v>
      </c>
      <c r="S60" s="23">
        <v>3475201.98</v>
      </c>
      <c r="T60" s="23">
        <v>42718675</v>
      </c>
      <c r="U60" s="23">
        <v>50956041</v>
      </c>
      <c r="V60" s="23">
        <v>11762164.02</v>
      </c>
      <c r="W60" s="24">
        <f t="shared" si="17"/>
        <v>108912081.99999999</v>
      </c>
      <c r="X60" s="24">
        <v>108912082</v>
      </c>
      <c r="Y60" s="24">
        <f t="shared" si="10"/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5">
        <f t="shared" si="18"/>
        <v>0</v>
      </c>
      <c r="AH60" s="25">
        <f t="shared" si="24"/>
        <v>0</v>
      </c>
      <c r="AI60" s="25">
        <f t="shared" si="25"/>
        <v>0</v>
      </c>
      <c r="AJ60" s="25">
        <f t="shared" si="20"/>
        <v>3475201.98</v>
      </c>
      <c r="AK60" s="25">
        <f t="shared" si="21"/>
        <v>42718675</v>
      </c>
      <c r="AL60" s="25">
        <f t="shared" si="22"/>
        <v>50956041</v>
      </c>
      <c r="AM60" s="25">
        <f t="shared" si="23"/>
        <v>11762164.02</v>
      </c>
      <c r="AN60" s="25">
        <f t="shared" si="19"/>
        <v>108912081.99999999</v>
      </c>
      <c r="AO60" s="5">
        <v>0</v>
      </c>
      <c r="AP60" s="5">
        <v>0</v>
      </c>
      <c r="AQ60" s="5">
        <v>0</v>
      </c>
      <c r="AR60" s="5">
        <v>3475201.98</v>
      </c>
      <c r="AS60" s="5">
        <v>38771230.340000004</v>
      </c>
      <c r="AT60" s="5">
        <v>50387832.409999996</v>
      </c>
      <c r="AU60" s="5">
        <v>16277817.270000011</v>
      </c>
      <c r="AV60" s="9">
        <f>AO60+AP60+AQ60+AR60+AS60+AT60+AU60</f>
        <v>108912082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14">
        <f>BC60+BB60+BA60+AZ60+AY60+AX60+AW60</f>
        <v>0</v>
      </c>
      <c r="BE60" s="14"/>
      <c r="BF60" s="14">
        <f>AP60+AX60</f>
        <v>0</v>
      </c>
      <c r="BG60" s="14">
        <f>AQ60+AY60</f>
        <v>0</v>
      </c>
      <c r="BH60" s="14">
        <f>AR60+AZ60</f>
        <v>3475201.98</v>
      </c>
      <c r="BI60" s="14">
        <f>AS60+BA60</f>
        <v>38771230.340000004</v>
      </c>
      <c r="BJ60" s="14">
        <f>AT60+BB60</f>
        <v>50387832.409999996</v>
      </c>
      <c r="BK60" s="14">
        <f>AU60+BC60</f>
        <v>16277817.270000011</v>
      </c>
      <c r="BL60" s="9">
        <f t="shared" si="7"/>
        <v>108912082</v>
      </c>
      <c r="BN60" s="2"/>
    </row>
    <row r="61" spans="1:66" ht="31.5" x14ac:dyDescent="0.25">
      <c r="A61" s="3" t="s">
        <v>75</v>
      </c>
      <c r="B61" s="3" t="s">
        <v>174</v>
      </c>
      <c r="C61" s="3" t="str">
        <f t="shared" si="8"/>
        <v>5.2.1.1.i</v>
      </c>
      <c r="D61" s="4" t="s">
        <v>81</v>
      </c>
      <c r="E61" s="4" t="s">
        <v>19</v>
      </c>
      <c r="F61" s="4" t="s">
        <v>95</v>
      </c>
      <c r="G61" s="4"/>
      <c r="H61" s="10">
        <v>0</v>
      </c>
      <c r="I61" s="10">
        <v>0</v>
      </c>
      <c r="J61" s="10">
        <v>0</v>
      </c>
      <c r="K61" s="10">
        <v>5775000.0000000009</v>
      </c>
      <c r="L61" s="10">
        <v>18975000</v>
      </c>
      <c r="M61" s="10">
        <v>33000000</v>
      </c>
      <c r="N61" s="10">
        <v>24750000</v>
      </c>
      <c r="O61" s="10">
        <f t="shared" si="9"/>
        <v>82500000</v>
      </c>
      <c r="P61" s="23">
        <v>0</v>
      </c>
      <c r="Q61" s="23">
        <v>0</v>
      </c>
      <c r="R61" s="23">
        <v>0</v>
      </c>
      <c r="S61" s="23">
        <v>224428.54</v>
      </c>
      <c r="T61" s="23">
        <v>24525571</v>
      </c>
      <c r="U61" s="23">
        <v>33000000</v>
      </c>
      <c r="V61" s="23">
        <v>24750000</v>
      </c>
      <c r="W61" s="24">
        <f t="shared" si="17"/>
        <v>82499999.539999992</v>
      </c>
      <c r="X61" s="24">
        <v>82500000</v>
      </c>
      <c r="Y61" s="24">
        <f t="shared" si="10"/>
        <v>0.46000000834465027</v>
      </c>
      <c r="Z61" s="23">
        <v>0</v>
      </c>
      <c r="AA61" s="23">
        <v>0</v>
      </c>
      <c r="AB61" s="23">
        <v>0</v>
      </c>
      <c r="AC61" s="23">
        <v>0</v>
      </c>
      <c r="AD61" s="23">
        <v>2060953</v>
      </c>
      <c r="AE61" s="23">
        <v>3001037</v>
      </c>
      <c r="AF61" s="23">
        <v>2169424</v>
      </c>
      <c r="AG61" s="25">
        <f t="shared" si="18"/>
        <v>7231414</v>
      </c>
      <c r="AH61" s="25">
        <f t="shared" si="24"/>
        <v>0</v>
      </c>
      <c r="AI61" s="25">
        <f t="shared" si="25"/>
        <v>0</v>
      </c>
      <c r="AJ61" s="25">
        <f t="shared" si="20"/>
        <v>224428.54</v>
      </c>
      <c r="AK61" s="25">
        <f t="shared" si="21"/>
        <v>26586524</v>
      </c>
      <c r="AL61" s="25">
        <f t="shared" si="22"/>
        <v>36001037</v>
      </c>
      <c r="AM61" s="25">
        <f t="shared" si="23"/>
        <v>26919424</v>
      </c>
      <c r="AN61" s="25">
        <f t="shared" si="19"/>
        <v>89731413.539999992</v>
      </c>
      <c r="AO61" s="5">
        <v>0</v>
      </c>
      <c r="AP61" s="5">
        <v>0</v>
      </c>
      <c r="AQ61" s="5">
        <v>0</v>
      </c>
      <c r="AR61" s="5">
        <v>224428.54</v>
      </c>
      <c r="AS61" s="5">
        <v>24525571</v>
      </c>
      <c r="AT61" s="5">
        <v>33000000</v>
      </c>
      <c r="AU61" s="5">
        <v>24750000</v>
      </c>
      <c r="AV61" s="9">
        <f>AO61+AP61+AQ61+AR61+AS61+AT61+AU61</f>
        <v>82499999.539999992</v>
      </c>
      <c r="AW61" s="5">
        <v>0</v>
      </c>
      <c r="AX61" s="5">
        <v>0</v>
      </c>
      <c r="AY61" s="5">
        <v>0</v>
      </c>
      <c r="AZ61" s="5">
        <v>0</v>
      </c>
      <c r="BA61" s="5">
        <v>2060953</v>
      </c>
      <c r="BB61" s="5">
        <v>3001037</v>
      </c>
      <c r="BC61" s="5">
        <v>2169424</v>
      </c>
      <c r="BD61" s="14">
        <f>BC61+BB61+BA61+AZ61+AY61+AX61+AW61</f>
        <v>7231414</v>
      </c>
      <c r="BE61" s="14"/>
      <c r="BF61" s="14">
        <f>AP61+AX61</f>
        <v>0</v>
      </c>
      <c r="BG61" s="14">
        <f>AQ61+AY61</f>
        <v>0</v>
      </c>
      <c r="BH61" s="14">
        <f>AR61+AZ61</f>
        <v>224428.54</v>
      </c>
      <c r="BI61" s="14">
        <f>AS61+BA61</f>
        <v>26586524</v>
      </c>
      <c r="BJ61" s="14">
        <f>AT61+BB61</f>
        <v>36001037</v>
      </c>
      <c r="BK61" s="14">
        <f>AU61+BC61</f>
        <v>26919424</v>
      </c>
      <c r="BL61" s="9">
        <f t="shared" si="7"/>
        <v>89731413.539999992</v>
      </c>
      <c r="BN61" s="2"/>
    </row>
    <row r="62" spans="1:66" ht="31.5" x14ac:dyDescent="0.25">
      <c r="A62" s="3" t="s">
        <v>50</v>
      </c>
      <c r="B62" s="3" t="s">
        <v>156</v>
      </c>
      <c r="C62" s="3" t="str">
        <f t="shared" si="8"/>
        <v>6.1.1.1.i</v>
      </c>
      <c r="D62" s="4" t="s">
        <v>83</v>
      </c>
      <c r="E62" s="4" t="s">
        <v>62</v>
      </c>
      <c r="F62" s="4" t="s">
        <v>95</v>
      </c>
      <c r="G62" s="4"/>
      <c r="H62" s="10">
        <v>0</v>
      </c>
      <c r="I62" s="10">
        <v>0</v>
      </c>
      <c r="J62" s="10">
        <v>900000</v>
      </c>
      <c r="K62" s="10">
        <v>850000</v>
      </c>
      <c r="L62" s="10">
        <v>350000</v>
      </c>
      <c r="M62" s="10">
        <v>0</v>
      </c>
      <c r="N62" s="10">
        <v>0</v>
      </c>
      <c r="O62" s="10">
        <f t="shared" si="9"/>
        <v>2100000</v>
      </c>
      <c r="P62" s="23">
        <v>0</v>
      </c>
      <c r="Q62" s="23">
        <v>0</v>
      </c>
      <c r="R62" s="23">
        <v>174934.01</v>
      </c>
      <c r="S62" s="23">
        <v>778998.53539627732</v>
      </c>
      <c r="T62" s="23">
        <v>1146067.4646037228</v>
      </c>
      <c r="U62" s="23">
        <v>0</v>
      </c>
      <c r="V62" s="23">
        <v>0</v>
      </c>
      <c r="W62" s="24">
        <f t="shared" si="17"/>
        <v>2100000.0100000002</v>
      </c>
      <c r="X62" s="24">
        <v>2100000</v>
      </c>
      <c r="Y62" s="24">
        <f t="shared" si="10"/>
        <v>-1.0000000242143869E-2</v>
      </c>
      <c r="Z62" s="23">
        <v>0</v>
      </c>
      <c r="AA62" s="23">
        <v>0</v>
      </c>
      <c r="AB62" s="23">
        <v>34614.300000000003</v>
      </c>
      <c r="AC62" s="23">
        <v>159616.2546037226</v>
      </c>
      <c r="AD62" s="23">
        <v>237316.7453962774</v>
      </c>
      <c r="AE62" s="23">
        <v>0</v>
      </c>
      <c r="AF62" s="23">
        <v>0</v>
      </c>
      <c r="AG62" s="25">
        <f t="shared" si="18"/>
        <v>431547.3</v>
      </c>
      <c r="AH62" s="25">
        <f t="shared" si="24"/>
        <v>0</v>
      </c>
      <c r="AI62" s="25">
        <f t="shared" si="25"/>
        <v>209548.31</v>
      </c>
      <c r="AJ62" s="25">
        <f t="shared" si="20"/>
        <v>938614.78999999992</v>
      </c>
      <c r="AK62" s="25">
        <f t="shared" si="21"/>
        <v>1383384.2100000002</v>
      </c>
      <c r="AL62" s="25">
        <f t="shared" si="22"/>
        <v>0</v>
      </c>
      <c r="AM62" s="25">
        <f t="shared" si="23"/>
        <v>0</v>
      </c>
      <c r="AN62" s="25">
        <f t="shared" si="19"/>
        <v>2531547.31</v>
      </c>
      <c r="AO62" s="5">
        <v>0</v>
      </c>
      <c r="AP62" s="5">
        <v>0</v>
      </c>
      <c r="AQ62" s="5">
        <v>174934.01</v>
      </c>
      <c r="AR62" s="5">
        <f>778998.535396277+42843.43</f>
        <v>821841.96539627702</v>
      </c>
      <c r="AS62" s="5">
        <v>1103224.03</v>
      </c>
      <c r="AT62" s="5">
        <v>0</v>
      </c>
      <c r="AU62" s="5">
        <v>0</v>
      </c>
      <c r="AV62" s="9">
        <f>AO62+AP62+AQ62+AR62+AS62+AT62+AU62</f>
        <v>2100000.0053962772</v>
      </c>
      <c r="AW62" s="5">
        <v>0</v>
      </c>
      <c r="AX62" s="5">
        <v>0</v>
      </c>
      <c r="AY62" s="5">
        <v>34614.300000000003</v>
      </c>
      <c r="AZ62" s="5">
        <f>159616.254603723-42843.43</f>
        <v>116772.82460372301</v>
      </c>
      <c r="BA62" s="5">
        <v>0</v>
      </c>
      <c r="BB62" s="5">
        <v>0</v>
      </c>
      <c r="BC62" s="5">
        <v>0</v>
      </c>
      <c r="BD62" s="14">
        <f>BC62+BB62+BA62+AZ62+AY62+AX62+AW62</f>
        <v>151387.124603723</v>
      </c>
      <c r="BE62" s="14"/>
      <c r="BF62" s="14">
        <f>AP62+AX62</f>
        <v>0</v>
      </c>
      <c r="BG62" s="14">
        <f>AQ62+AY62</f>
        <v>209548.31</v>
      </c>
      <c r="BH62" s="14">
        <f>AR62+AZ62</f>
        <v>938614.79</v>
      </c>
      <c r="BI62" s="14">
        <f>AS62+BA62</f>
        <v>1103224.03</v>
      </c>
      <c r="BJ62" s="14">
        <f>AT62+BB62</f>
        <v>0</v>
      </c>
      <c r="BK62" s="14">
        <f>AU62+BC62</f>
        <v>0</v>
      </c>
      <c r="BL62" s="9">
        <f t="shared" si="7"/>
        <v>2251387.13</v>
      </c>
    </row>
    <row r="63" spans="1:66" ht="31.5" x14ac:dyDescent="0.25">
      <c r="A63" s="3" t="s">
        <v>51</v>
      </c>
      <c r="B63" s="3" t="s">
        <v>157</v>
      </c>
      <c r="C63" s="3" t="str">
        <f t="shared" si="8"/>
        <v>6.1.1.2.i</v>
      </c>
      <c r="D63" s="4" t="s">
        <v>83</v>
      </c>
      <c r="E63" s="4" t="s">
        <v>62</v>
      </c>
      <c r="F63" s="4" t="s">
        <v>95</v>
      </c>
      <c r="G63" s="4"/>
      <c r="H63" s="10">
        <v>0</v>
      </c>
      <c r="I63" s="10">
        <v>0</v>
      </c>
      <c r="J63" s="10">
        <v>750000</v>
      </c>
      <c r="K63" s="10">
        <v>850000</v>
      </c>
      <c r="L63" s="10">
        <v>280000</v>
      </c>
      <c r="M63" s="10">
        <v>0</v>
      </c>
      <c r="N63" s="10">
        <v>0</v>
      </c>
      <c r="O63" s="10">
        <f t="shared" si="9"/>
        <v>1880000</v>
      </c>
      <c r="P63" s="23">
        <v>0</v>
      </c>
      <c r="Q63" s="23">
        <v>0</v>
      </c>
      <c r="R63" s="23">
        <v>392552.02</v>
      </c>
      <c r="S63" s="23">
        <v>697504.59130677173</v>
      </c>
      <c r="T63" s="23">
        <v>789943.40869322827</v>
      </c>
      <c r="U63" s="23">
        <v>0</v>
      </c>
      <c r="V63" s="23">
        <v>0</v>
      </c>
      <c r="W63" s="24">
        <f t="shared" si="17"/>
        <v>1880000.02</v>
      </c>
      <c r="X63" s="24">
        <v>1880000</v>
      </c>
      <c r="Y63" s="24">
        <f t="shared" si="10"/>
        <v>-2.0000000018626451E-2</v>
      </c>
      <c r="Z63" s="23">
        <v>0</v>
      </c>
      <c r="AA63" s="23">
        <v>0</v>
      </c>
      <c r="AB63" s="23">
        <v>80314.080000000002</v>
      </c>
      <c r="AC63" s="23">
        <v>142501.86869322823</v>
      </c>
      <c r="AD63" s="23">
        <v>152933.13130677177</v>
      </c>
      <c r="AE63" s="23">
        <v>0</v>
      </c>
      <c r="AF63" s="23">
        <v>0</v>
      </c>
      <c r="AG63" s="25">
        <f t="shared" si="18"/>
        <v>375749.08</v>
      </c>
      <c r="AH63" s="25">
        <f t="shared" si="24"/>
        <v>0</v>
      </c>
      <c r="AI63" s="25">
        <f t="shared" si="25"/>
        <v>472866.10000000003</v>
      </c>
      <c r="AJ63" s="25">
        <f t="shared" si="20"/>
        <v>840006.46</v>
      </c>
      <c r="AK63" s="25">
        <f t="shared" si="21"/>
        <v>942876.54</v>
      </c>
      <c r="AL63" s="25">
        <f t="shared" si="22"/>
        <v>0</v>
      </c>
      <c r="AM63" s="25">
        <f t="shared" si="23"/>
        <v>0</v>
      </c>
      <c r="AN63" s="25">
        <f t="shared" si="19"/>
        <v>2255749.1</v>
      </c>
      <c r="AO63" s="5">
        <v>0</v>
      </c>
      <c r="AP63" s="5">
        <v>0</v>
      </c>
      <c r="AQ63" s="5">
        <v>392552.02</v>
      </c>
      <c r="AR63" s="5">
        <v>697504.59130677173</v>
      </c>
      <c r="AS63" s="5">
        <f>740126.27+49817.12</f>
        <v>789943.39</v>
      </c>
      <c r="AT63" s="5">
        <v>0</v>
      </c>
      <c r="AU63" s="5">
        <v>0</v>
      </c>
      <c r="AV63" s="9">
        <f>AO63+AP63+AQ63+AR63+AS63+AT63+AU63</f>
        <v>1880000.0013067718</v>
      </c>
      <c r="AW63" s="5">
        <v>0</v>
      </c>
      <c r="AX63" s="5">
        <v>0</v>
      </c>
      <c r="AY63" s="5">
        <v>80314.080000000002</v>
      </c>
      <c r="AZ63" s="5">
        <v>142501.86869322823</v>
      </c>
      <c r="BA63" s="5">
        <f>153101.91-49817.12</f>
        <v>103284.79000000001</v>
      </c>
      <c r="BB63" s="5">
        <v>0</v>
      </c>
      <c r="BC63" s="5">
        <v>0</v>
      </c>
      <c r="BD63" s="14">
        <f>BC63+BB63+BA63+AZ63+AY63+AX63+AW63</f>
        <v>326100.73869322822</v>
      </c>
      <c r="BE63" s="14"/>
      <c r="BF63" s="14">
        <f>AP63+AX63</f>
        <v>0</v>
      </c>
      <c r="BG63" s="14">
        <f>AQ63+AY63</f>
        <v>472866.10000000003</v>
      </c>
      <c r="BH63" s="14">
        <f>AR63+AZ63</f>
        <v>840006.46</v>
      </c>
      <c r="BI63" s="14">
        <f>AS63+BA63</f>
        <v>893228.18</v>
      </c>
      <c r="BJ63" s="14">
        <f>AT63+BB63</f>
        <v>0</v>
      </c>
      <c r="BK63" s="14">
        <f>AU63+BC63</f>
        <v>0</v>
      </c>
      <c r="BL63" s="9">
        <f t="shared" si="7"/>
        <v>2206100.7400000002</v>
      </c>
    </row>
    <row r="64" spans="1:66" ht="47.25" x14ac:dyDescent="0.25">
      <c r="A64" s="3" t="s">
        <v>76</v>
      </c>
      <c r="B64" s="3" t="s">
        <v>158</v>
      </c>
      <c r="C64" s="3" t="str">
        <f t="shared" si="8"/>
        <v>6.1.1.3.i</v>
      </c>
      <c r="D64" s="4" t="s">
        <v>83</v>
      </c>
      <c r="E64" s="4" t="s">
        <v>62</v>
      </c>
      <c r="F64" s="4" t="s">
        <v>95</v>
      </c>
      <c r="G64" s="4"/>
      <c r="H64" s="10">
        <v>0</v>
      </c>
      <c r="I64" s="10">
        <v>0</v>
      </c>
      <c r="J64" s="10">
        <v>10000</v>
      </c>
      <c r="K64" s="10">
        <v>10000</v>
      </c>
      <c r="L64" s="10">
        <v>0</v>
      </c>
      <c r="M64" s="10">
        <v>0</v>
      </c>
      <c r="N64" s="10">
        <v>0</v>
      </c>
      <c r="O64" s="10">
        <f t="shared" si="9"/>
        <v>20000</v>
      </c>
      <c r="P64" s="23">
        <v>0</v>
      </c>
      <c r="Q64" s="23">
        <v>0</v>
      </c>
      <c r="R64" s="23">
        <v>0</v>
      </c>
      <c r="S64" s="23">
        <v>0</v>
      </c>
      <c r="T64" s="23">
        <v>20000</v>
      </c>
      <c r="U64" s="23">
        <v>0</v>
      </c>
      <c r="V64" s="23">
        <v>0</v>
      </c>
      <c r="W64" s="24">
        <f t="shared" si="17"/>
        <v>20000</v>
      </c>
      <c r="X64" s="24">
        <v>20000</v>
      </c>
      <c r="Y64" s="24">
        <f t="shared" si="10"/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4200</v>
      </c>
      <c r="AE64" s="23">
        <v>0</v>
      </c>
      <c r="AF64" s="23">
        <v>0</v>
      </c>
      <c r="AG64" s="25">
        <f t="shared" si="18"/>
        <v>4200</v>
      </c>
      <c r="AH64" s="25">
        <f t="shared" si="24"/>
        <v>0</v>
      </c>
      <c r="AI64" s="25">
        <f t="shared" si="25"/>
        <v>0</v>
      </c>
      <c r="AJ64" s="25">
        <f t="shared" si="20"/>
        <v>0</v>
      </c>
      <c r="AK64" s="25">
        <f t="shared" si="21"/>
        <v>24200</v>
      </c>
      <c r="AL64" s="25">
        <f t="shared" si="22"/>
        <v>0</v>
      </c>
      <c r="AM64" s="25">
        <f t="shared" si="23"/>
        <v>0</v>
      </c>
      <c r="AN64" s="25">
        <f t="shared" si="19"/>
        <v>24200</v>
      </c>
      <c r="AO64" s="5">
        <v>0</v>
      </c>
      <c r="AP64" s="5">
        <v>0</v>
      </c>
      <c r="AQ64" s="5">
        <v>0</v>
      </c>
      <c r="AR64" s="5">
        <v>0</v>
      </c>
      <c r="AS64" s="5">
        <v>20000</v>
      </c>
      <c r="AT64" s="5">
        <v>0</v>
      </c>
      <c r="AU64" s="5">
        <v>0</v>
      </c>
      <c r="AV64" s="9">
        <f>AO64+AP64+AQ64+AR64+AS64+AT64+AU64</f>
        <v>20000</v>
      </c>
      <c r="AW64" s="5">
        <v>0</v>
      </c>
      <c r="AX64" s="5">
        <v>0</v>
      </c>
      <c r="AY64" s="5">
        <v>0</v>
      </c>
      <c r="AZ64" s="5">
        <v>0</v>
      </c>
      <c r="BA64" s="5">
        <v>4200</v>
      </c>
      <c r="BB64" s="5">
        <v>0</v>
      </c>
      <c r="BC64" s="5">
        <v>0</v>
      </c>
      <c r="BD64" s="14">
        <f>BC64+BB64+BA64+AZ64+AY64+AX64+AW64</f>
        <v>4200</v>
      </c>
      <c r="BE64" s="14"/>
      <c r="BF64" s="14">
        <f>AP64+AX64</f>
        <v>0</v>
      </c>
      <c r="BG64" s="14">
        <f>AQ64+AY64</f>
        <v>0</v>
      </c>
      <c r="BH64" s="14">
        <f>AR64+AZ64</f>
        <v>0</v>
      </c>
      <c r="BI64" s="14">
        <f>AS64+BA64</f>
        <v>24200</v>
      </c>
      <c r="BJ64" s="14">
        <f>AT64+BB64</f>
        <v>0</v>
      </c>
      <c r="BK64" s="14">
        <f>AU64+BC64</f>
        <v>0</v>
      </c>
      <c r="BL64" s="9">
        <f t="shared" si="7"/>
        <v>24200</v>
      </c>
    </row>
    <row r="65" spans="1:66" ht="78.75" x14ac:dyDescent="0.25">
      <c r="A65" s="3" t="s">
        <v>77</v>
      </c>
      <c r="B65" s="3" t="s">
        <v>159</v>
      </c>
      <c r="C65" s="3" t="str">
        <f t="shared" si="8"/>
        <v>6.1.2.1.i</v>
      </c>
      <c r="D65" s="4" t="s">
        <v>83</v>
      </c>
      <c r="E65" s="4" t="s">
        <v>62</v>
      </c>
      <c r="F65" s="4" t="s">
        <v>95</v>
      </c>
      <c r="G65" s="4"/>
      <c r="H65" s="10">
        <v>0</v>
      </c>
      <c r="I65" s="10">
        <v>0</v>
      </c>
      <c r="J65" s="10">
        <v>0</v>
      </c>
      <c r="K65" s="10">
        <v>1000000</v>
      </c>
      <c r="L65" s="10">
        <v>2000000</v>
      </c>
      <c r="M65" s="10">
        <v>0</v>
      </c>
      <c r="N65" s="10">
        <v>0</v>
      </c>
      <c r="O65" s="10">
        <f t="shared" si="9"/>
        <v>3000000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2000000</v>
      </c>
      <c r="V65" s="23">
        <v>1000000</v>
      </c>
      <c r="W65" s="24">
        <f t="shared" si="17"/>
        <v>3000000</v>
      </c>
      <c r="X65" s="24">
        <v>3000000</v>
      </c>
      <c r="Y65" s="24">
        <f t="shared" si="10"/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420000</v>
      </c>
      <c r="AF65" s="23">
        <v>210000</v>
      </c>
      <c r="AG65" s="25">
        <f t="shared" si="18"/>
        <v>630000</v>
      </c>
      <c r="AH65" s="25">
        <f t="shared" si="24"/>
        <v>0</v>
      </c>
      <c r="AI65" s="25">
        <f t="shared" si="25"/>
        <v>0</v>
      </c>
      <c r="AJ65" s="25">
        <f t="shared" si="20"/>
        <v>0</v>
      </c>
      <c r="AK65" s="25">
        <f t="shared" si="21"/>
        <v>0</v>
      </c>
      <c r="AL65" s="25">
        <f t="shared" si="22"/>
        <v>2420000</v>
      </c>
      <c r="AM65" s="25">
        <f t="shared" si="23"/>
        <v>1210000</v>
      </c>
      <c r="AN65" s="25">
        <f t="shared" si="19"/>
        <v>3630000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2000000</v>
      </c>
      <c r="AU65" s="5">
        <v>1000000</v>
      </c>
      <c r="AV65" s="9">
        <f>AO65+AP65+AQ65+AR65+AS65+AT65+AU65</f>
        <v>3000000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420000</v>
      </c>
      <c r="BC65" s="5">
        <v>210000</v>
      </c>
      <c r="BD65" s="14">
        <f>BC65+BB65+BA65+AZ65+AY65+AX65+AW65</f>
        <v>630000</v>
      </c>
      <c r="BE65" s="14"/>
      <c r="BF65" s="14">
        <f>AP65+AX65</f>
        <v>0</v>
      </c>
      <c r="BG65" s="14">
        <f>AQ65+AY65</f>
        <v>0</v>
      </c>
      <c r="BH65" s="14">
        <f>AR65+AZ65</f>
        <v>0</v>
      </c>
      <c r="BI65" s="14">
        <f>AS65+BA65</f>
        <v>0</v>
      </c>
      <c r="BJ65" s="14">
        <f>AT65+BB65</f>
        <v>2420000</v>
      </c>
      <c r="BK65" s="14">
        <f>AU65+BC65</f>
        <v>1210000</v>
      </c>
      <c r="BL65" s="9">
        <f t="shared" si="7"/>
        <v>3630000</v>
      </c>
      <c r="BN65" s="2"/>
    </row>
    <row r="66" spans="1:66" ht="31.5" x14ac:dyDescent="0.25">
      <c r="A66" s="3" t="s">
        <v>52</v>
      </c>
      <c r="B66" s="3" t="s">
        <v>160</v>
      </c>
      <c r="C66" s="3" t="str">
        <f t="shared" si="8"/>
        <v>6.1.2.2.i</v>
      </c>
      <c r="D66" s="4" t="s">
        <v>83</v>
      </c>
      <c r="E66" s="4" t="s">
        <v>62</v>
      </c>
      <c r="F66" s="4" t="s">
        <v>95</v>
      </c>
      <c r="G66" s="4"/>
      <c r="H66" s="10">
        <v>0</v>
      </c>
      <c r="I66" s="10">
        <v>0</v>
      </c>
      <c r="J66" s="10">
        <v>135000</v>
      </c>
      <c r="K66" s="10">
        <v>0</v>
      </c>
      <c r="L66" s="10">
        <v>0</v>
      </c>
      <c r="M66" s="10">
        <v>0</v>
      </c>
      <c r="N66" s="10">
        <v>0</v>
      </c>
      <c r="O66" s="10">
        <f t="shared" si="9"/>
        <v>135000</v>
      </c>
      <c r="P66" s="23">
        <v>0</v>
      </c>
      <c r="Q66" s="23">
        <v>0</v>
      </c>
      <c r="R66" s="23">
        <v>135000</v>
      </c>
      <c r="S66" s="23">
        <v>0</v>
      </c>
      <c r="T66" s="23">
        <v>0</v>
      </c>
      <c r="U66" s="23">
        <v>0</v>
      </c>
      <c r="V66" s="23">
        <v>0</v>
      </c>
      <c r="W66" s="24">
        <f t="shared" si="17"/>
        <v>135000</v>
      </c>
      <c r="X66" s="24">
        <v>135000</v>
      </c>
      <c r="Y66" s="24">
        <f t="shared" si="10"/>
        <v>0</v>
      </c>
      <c r="Z66" s="23">
        <v>0</v>
      </c>
      <c r="AA66" s="23">
        <v>0</v>
      </c>
      <c r="AB66" s="23">
        <v>23566.869999999995</v>
      </c>
      <c r="AC66" s="23">
        <v>0</v>
      </c>
      <c r="AD66" s="23">
        <v>0</v>
      </c>
      <c r="AE66" s="23">
        <v>0</v>
      </c>
      <c r="AF66" s="23">
        <v>0</v>
      </c>
      <c r="AG66" s="25">
        <f t="shared" si="18"/>
        <v>23566.869999999995</v>
      </c>
      <c r="AH66" s="25">
        <f t="shared" si="24"/>
        <v>0</v>
      </c>
      <c r="AI66" s="25">
        <f t="shared" si="25"/>
        <v>158566.87</v>
      </c>
      <c r="AJ66" s="25">
        <f t="shared" si="20"/>
        <v>0</v>
      </c>
      <c r="AK66" s="25">
        <f t="shared" si="21"/>
        <v>0</v>
      </c>
      <c r="AL66" s="25">
        <f t="shared" si="22"/>
        <v>0</v>
      </c>
      <c r="AM66" s="25">
        <f t="shared" si="23"/>
        <v>0</v>
      </c>
      <c r="AN66" s="25">
        <f t="shared" si="19"/>
        <v>158566.87</v>
      </c>
      <c r="AO66" s="5">
        <v>0</v>
      </c>
      <c r="AP66" s="5">
        <v>0</v>
      </c>
      <c r="AQ66" s="5">
        <v>135000</v>
      </c>
      <c r="AR66" s="5">
        <v>0</v>
      </c>
      <c r="AS66" s="5">
        <v>0</v>
      </c>
      <c r="AT66" s="5">
        <v>0</v>
      </c>
      <c r="AU66" s="5">
        <v>0</v>
      </c>
      <c r="AV66" s="9">
        <f>AO66+AP66+AQ66+AR66+AS66+AT66+AU66</f>
        <v>135000</v>
      </c>
      <c r="AW66" s="5">
        <v>0</v>
      </c>
      <c r="AX66" s="5">
        <v>0</v>
      </c>
      <c r="AY66" s="5">
        <v>23566.869999999995</v>
      </c>
      <c r="AZ66" s="5">
        <v>0</v>
      </c>
      <c r="BA66" s="5">
        <v>0</v>
      </c>
      <c r="BB66" s="5">
        <v>0</v>
      </c>
      <c r="BC66" s="5">
        <v>0</v>
      </c>
      <c r="BD66" s="14">
        <f>BC66+BB66+BA66+AZ66+AY66+AX66+AW66</f>
        <v>23566.869999999995</v>
      </c>
      <c r="BE66" s="14"/>
      <c r="BF66" s="14">
        <f>AP66+AX66</f>
        <v>0</v>
      </c>
      <c r="BG66" s="14">
        <f>AQ66+AY66</f>
        <v>158566.87</v>
      </c>
      <c r="BH66" s="14">
        <f>AR66+AZ66</f>
        <v>0</v>
      </c>
      <c r="BI66" s="14">
        <f>AS66+BA66</f>
        <v>0</v>
      </c>
      <c r="BJ66" s="14">
        <f>AT66+BB66</f>
        <v>0</v>
      </c>
      <c r="BK66" s="14">
        <f>AU66+BC66</f>
        <v>0</v>
      </c>
      <c r="BL66" s="9">
        <f t="shared" si="7"/>
        <v>158566.87</v>
      </c>
    </row>
    <row r="67" spans="1:66" ht="47.25" x14ac:dyDescent="0.25">
      <c r="A67" s="3" t="s">
        <v>53</v>
      </c>
      <c r="B67" s="3" t="s">
        <v>161</v>
      </c>
      <c r="C67" s="3" t="str">
        <f t="shared" si="8"/>
        <v>6.1.2.3.i</v>
      </c>
      <c r="D67" s="4" t="s">
        <v>83</v>
      </c>
      <c r="E67" s="4" t="s">
        <v>62</v>
      </c>
      <c r="F67" s="4" t="s">
        <v>95</v>
      </c>
      <c r="G67" s="4"/>
      <c r="H67" s="10">
        <v>0</v>
      </c>
      <c r="I67" s="10">
        <v>0</v>
      </c>
      <c r="J67" s="10">
        <v>0</v>
      </c>
      <c r="K67" s="10">
        <v>1392000</v>
      </c>
      <c r="L67" s="10">
        <v>0</v>
      </c>
      <c r="M67" s="10">
        <v>0</v>
      </c>
      <c r="N67" s="10">
        <v>0</v>
      </c>
      <c r="O67" s="10">
        <f t="shared" si="9"/>
        <v>1392000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1392000</v>
      </c>
      <c r="V67" s="23">
        <v>0</v>
      </c>
      <c r="W67" s="24">
        <f t="shared" si="17"/>
        <v>1392000</v>
      </c>
      <c r="X67" s="24">
        <v>1392000</v>
      </c>
      <c r="Y67" s="24">
        <f t="shared" si="10"/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292320</v>
      </c>
      <c r="AF67" s="23">
        <v>0</v>
      </c>
      <c r="AG67" s="25">
        <f t="shared" si="18"/>
        <v>292320</v>
      </c>
      <c r="AH67" s="25">
        <f t="shared" si="24"/>
        <v>0</v>
      </c>
      <c r="AI67" s="25">
        <f t="shared" si="25"/>
        <v>0</v>
      </c>
      <c r="AJ67" s="25">
        <f t="shared" si="20"/>
        <v>0</v>
      </c>
      <c r="AK67" s="25">
        <f t="shared" si="21"/>
        <v>0</v>
      </c>
      <c r="AL67" s="25">
        <f t="shared" si="22"/>
        <v>1684320</v>
      </c>
      <c r="AM67" s="25">
        <f t="shared" si="23"/>
        <v>0</v>
      </c>
      <c r="AN67" s="25">
        <f t="shared" si="19"/>
        <v>1684320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1392000</v>
      </c>
      <c r="AU67" s="5">
        <v>0</v>
      </c>
      <c r="AV67" s="9">
        <f>AO67+AP67+AQ67+AR67+AS67+AT67+AU67</f>
        <v>1392000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292320</v>
      </c>
      <c r="BC67" s="5">
        <v>0</v>
      </c>
      <c r="BD67" s="14">
        <f>BC67+BB67+BA67+AZ67+AY67+AX67+AW67</f>
        <v>292320</v>
      </c>
      <c r="BE67" s="14"/>
      <c r="BF67" s="14">
        <f>AP67+AX67</f>
        <v>0</v>
      </c>
      <c r="BG67" s="14">
        <f>AQ67+AY67</f>
        <v>0</v>
      </c>
      <c r="BH67" s="14">
        <f>AR67+AZ67</f>
        <v>0</v>
      </c>
      <c r="BI67" s="14">
        <f>AS67+BA67</f>
        <v>0</v>
      </c>
      <c r="BJ67" s="14">
        <f>AT67+BB67</f>
        <v>1684320</v>
      </c>
      <c r="BK67" s="14">
        <f>AU67+BC67</f>
        <v>0</v>
      </c>
      <c r="BL67" s="9">
        <f t="shared" si="7"/>
        <v>1684320</v>
      </c>
    </row>
    <row r="68" spans="1:66" ht="63" x14ac:dyDescent="0.25">
      <c r="A68" s="3" t="s">
        <v>54</v>
      </c>
      <c r="B68" s="3" t="s">
        <v>162</v>
      </c>
      <c r="C68" s="3" t="str">
        <f t="shared" si="8"/>
        <v>6.1.2.4.i</v>
      </c>
      <c r="D68" s="4" t="s">
        <v>83</v>
      </c>
      <c r="E68" s="4" t="s">
        <v>62</v>
      </c>
      <c r="F68" s="4" t="s">
        <v>96</v>
      </c>
      <c r="G68" s="4" t="s">
        <v>99</v>
      </c>
      <c r="H68" s="10">
        <v>0</v>
      </c>
      <c r="I68" s="10">
        <v>0</v>
      </c>
      <c r="J68" s="10">
        <v>9422</v>
      </c>
      <c r="K68" s="10">
        <v>487716</v>
      </c>
      <c r="L68" s="10">
        <v>6304287</v>
      </c>
      <c r="M68" s="10">
        <v>3393189</v>
      </c>
      <c r="N68" s="10">
        <v>2563386</v>
      </c>
      <c r="O68" s="10">
        <f t="shared" si="9"/>
        <v>12758000</v>
      </c>
      <c r="P68" s="23">
        <v>0</v>
      </c>
      <c r="Q68" s="23">
        <v>0</v>
      </c>
      <c r="R68" s="23">
        <v>0</v>
      </c>
      <c r="S68" s="23">
        <v>439016.52892561984</v>
      </c>
      <c r="T68" s="23">
        <v>4471788</v>
      </c>
      <c r="U68" s="23">
        <v>3294089</v>
      </c>
      <c r="V68" s="23">
        <v>4553106.47107438</v>
      </c>
      <c r="W68" s="24">
        <f t="shared" si="17"/>
        <v>12758000</v>
      </c>
      <c r="X68" s="24">
        <v>12758000</v>
      </c>
      <c r="Y68" s="24">
        <f t="shared" si="10"/>
        <v>0</v>
      </c>
      <c r="Z68" s="23">
        <v>0</v>
      </c>
      <c r="AA68" s="23">
        <v>0</v>
      </c>
      <c r="AB68" s="23">
        <v>0</v>
      </c>
      <c r="AC68" s="23">
        <v>92193.471074380155</v>
      </c>
      <c r="AD68" s="23">
        <v>9087184</v>
      </c>
      <c r="AE68" s="23">
        <v>9773823</v>
      </c>
      <c r="AF68" s="23">
        <v>7423115.52892562</v>
      </c>
      <c r="AG68" s="25">
        <f t="shared" si="18"/>
        <v>26376316</v>
      </c>
      <c r="AH68" s="25">
        <f t="shared" si="24"/>
        <v>0</v>
      </c>
      <c r="AI68" s="25">
        <f t="shared" si="25"/>
        <v>0</v>
      </c>
      <c r="AJ68" s="25">
        <f t="shared" si="20"/>
        <v>531210</v>
      </c>
      <c r="AK68" s="25">
        <f t="shared" si="21"/>
        <v>13558972</v>
      </c>
      <c r="AL68" s="25">
        <f t="shared" si="22"/>
        <v>13067912</v>
      </c>
      <c r="AM68" s="25">
        <f t="shared" si="23"/>
        <v>11976222</v>
      </c>
      <c r="AN68" s="25">
        <f t="shared" si="19"/>
        <v>39134316</v>
      </c>
      <c r="AO68" s="5">
        <v>0</v>
      </c>
      <c r="AP68" s="5">
        <v>0</v>
      </c>
      <c r="AQ68" s="5">
        <v>0</v>
      </c>
      <c r="AR68" s="5">
        <v>439016.52892561984</v>
      </c>
      <c r="AS68" s="5">
        <v>1909422</v>
      </c>
      <c r="AT68" s="5">
        <v>4104084.47107438</v>
      </c>
      <c r="AU68" s="5">
        <v>6305477</v>
      </c>
      <c r="AV68" s="9">
        <f>AO68+AP68+AQ68+AR68+AS68+AT68+AU68</f>
        <v>12758000</v>
      </c>
      <c r="AW68" s="5">
        <v>0</v>
      </c>
      <c r="AX68" s="5">
        <v>0</v>
      </c>
      <c r="AY68" s="5">
        <v>0</v>
      </c>
      <c r="AZ68" s="5">
        <v>92193.471074380155</v>
      </c>
      <c r="BA68" s="5">
        <v>400978.62</v>
      </c>
      <c r="BB68" s="5">
        <v>861857.73892561975</v>
      </c>
      <c r="BC68" s="5">
        <v>1324150.17</v>
      </c>
      <c r="BD68" s="14">
        <f>BC68+BB68+BA68+AZ68+AY68+AX68+AW68</f>
        <v>2679180</v>
      </c>
      <c r="BE68" s="14"/>
      <c r="BF68" s="14">
        <f>AP68+AX68</f>
        <v>0</v>
      </c>
      <c r="BG68" s="14">
        <f>AQ68+AY68</f>
        <v>0</v>
      </c>
      <c r="BH68" s="14">
        <f>AR68+AZ68</f>
        <v>531210</v>
      </c>
      <c r="BI68" s="14">
        <f>AS68+BA68</f>
        <v>2310400.62</v>
      </c>
      <c r="BJ68" s="14">
        <f>AT68+BB68</f>
        <v>4965942.21</v>
      </c>
      <c r="BK68" s="14">
        <f>AU68+BC68</f>
        <v>7629627.1699999999</v>
      </c>
      <c r="BL68" s="9">
        <f t="shared" si="7"/>
        <v>15437180</v>
      </c>
      <c r="BN68" s="2"/>
    </row>
    <row r="69" spans="1:66" ht="63" x14ac:dyDescent="0.25">
      <c r="A69" s="3" t="s">
        <v>55</v>
      </c>
      <c r="B69" s="3" t="s">
        <v>163</v>
      </c>
      <c r="C69" s="3" t="str">
        <f t="shared" si="8"/>
        <v>6.2.1.1.i</v>
      </c>
      <c r="D69" s="4" t="s">
        <v>83</v>
      </c>
      <c r="E69" s="4" t="s">
        <v>63</v>
      </c>
      <c r="F69" s="4" t="s">
        <v>95</v>
      </c>
      <c r="G69" s="4"/>
      <c r="H69" s="10">
        <v>0</v>
      </c>
      <c r="I69" s="10">
        <v>70122</v>
      </c>
      <c r="J69" s="10">
        <v>344906</v>
      </c>
      <c r="K69" s="10">
        <v>457662</v>
      </c>
      <c r="L69" s="10">
        <v>601320</v>
      </c>
      <c r="M69" s="10">
        <v>0</v>
      </c>
      <c r="N69" s="10">
        <v>0</v>
      </c>
      <c r="O69" s="10">
        <f t="shared" si="9"/>
        <v>1474010</v>
      </c>
      <c r="P69" s="23">
        <v>0</v>
      </c>
      <c r="Q69" s="23">
        <v>0</v>
      </c>
      <c r="R69" s="23">
        <v>0</v>
      </c>
      <c r="S69" s="23">
        <v>705483.44451364467</v>
      </c>
      <c r="T69" s="23">
        <v>768526.55548635533</v>
      </c>
      <c r="U69" s="23">
        <v>0</v>
      </c>
      <c r="V69" s="23">
        <v>0</v>
      </c>
      <c r="W69" s="24">
        <f t="shared" si="17"/>
        <v>1474010</v>
      </c>
      <c r="X69" s="24">
        <v>1474010</v>
      </c>
      <c r="Y69" s="24">
        <f t="shared" si="10"/>
        <v>0</v>
      </c>
      <c r="Z69" s="23">
        <v>0</v>
      </c>
      <c r="AA69" s="23">
        <v>0</v>
      </c>
      <c r="AB69" s="23">
        <v>0</v>
      </c>
      <c r="AC69" s="23">
        <v>148151.47548635537</v>
      </c>
      <c r="AD69" s="23">
        <v>161390.52451364463</v>
      </c>
      <c r="AE69" s="23">
        <v>0</v>
      </c>
      <c r="AF69" s="23">
        <v>0</v>
      </c>
      <c r="AG69" s="25">
        <f t="shared" si="18"/>
        <v>309542</v>
      </c>
      <c r="AH69" s="25">
        <f t="shared" si="24"/>
        <v>0</v>
      </c>
      <c r="AI69" s="25">
        <f t="shared" si="25"/>
        <v>0</v>
      </c>
      <c r="AJ69" s="25">
        <f t="shared" si="20"/>
        <v>853634.92</v>
      </c>
      <c r="AK69" s="25">
        <f t="shared" si="21"/>
        <v>929917.08</v>
      </c>
      <c r="AL69" s="25">
        <f t="shared" si="22"/>
        <v>0</v>
      </c>
      <c r="AM69" s="25">
        <f t="shared" si="23"/>
        <v>0</v>
      </c>
      <c r="AN69" s="25">
        <f t="shared" si="19"/>
        <v>1783552</v>
      </c>
      <c r="AO69" s="5">
        <v>0</v>
      </c>
      <c r="AP69" s="5">
        <v>0</v>
      </c>
      <c r="AQ69" s="5">
        <v>0</v>
      </c>
      <c r="AR69" s="5">
        <v>705483.44451364467</v>
      </c>
      <c r="AS69" s="5">
        <v>658012</v>
      </c>
      <c r="AT69" s="5">
        <v>110514.55548635544</v>
      </c>
      <c r="AU69" s="5">
        <v>0</v>
      </c>
      <c r="AV69" s="9">
        <f>AO69+AP69+AQ69+AR69+AS69+AT69+AU69</f>
        <v>1474010</v>
      </c>
      <c r="AW69" s="5">
        <v>0</v>
      </c>
      <c r="AX69" s="5">
        <v>0</v>
      </c>
      <c r="AY69" s="5">
        <v>0</v>
      </c>
      <c r="AZ69" s="5">
        <f>148151.475486355-0.64</f>
        <v>148150.83548635498</v>
      </c>
      <c r="BA69" s="5">
        <v>114200.42</v>
      </c>
      <c r="BB69" s="5">
        <v>28856.78</v>
      </c>
      <c r="BC69" s="5">
        <v>0</v>
      </c>
      <c r="BD69" s="14">
        <f>BC69+BB69+BA69+AZ69+AY69+AX69+AW69</f>
        <v>291208.03548635496</v>
      </c>
      <c r="BE69" s="14"/>
      <c r="BF69" s="14">
        <f>AP69+AX69</f>
        <v>0</v>
      </c>
      <c r="BG69" s="14">
        <f>AQ69+AY69</f>
        <v>0</v>
      </c>
      <c r="BH69" s="14">
        <f>AR69+AZ69</f>
        <v>853634.27999999968</v>
      </c>
      <c r="BI69" s="14">
        <f>AS69+BA69</f>
        <v>772212.42</v>
      </c>
      <c r="BJ69" s="14">
        <f>AT69+BB69</f>
        <v>139371.33548635544</v>
      </c>
      <c r="BK69" s="14">
        <f>AU69+BC69</f>
        <v>0</v>
      </c>
      <c r="BL69" s="9">
        <f t="shared" si="7"/>
        <v>1765218.0354863552</v>
      </c>
    </row>
    <row r="70" spans="1:66" ht="47.25" x14ac:dyDescent="0.25">
      <c r="A70" s="3" t="s">
        <v>56</v>
      </c>
      <c r="B70" s="3" t="s">
        <v>164</v>
      </c>
      <c r="C70" s="3" t="str">
        <f t="shared" si="8"/>
        <v>6.2.1.2.i</v>
      </c>
      <c r="D70" s="4" t="s">
        <v>83</v>
      </c>
      <c r="E70" s="4" t="s">
        <v>63</v>
      </c>
      <c r="F70" s="4" t="s">
        <v>95</v>
      </c>
      <c r="G70" s="4"/>
      <c r="H70" s="10">
        <v>0</v>
      </c>
      <c r="I70" s="10">
        <v>0</v>
      </c>
      <c r="J70" s="10">
        <v>50000</v>
      </c>
      <c r="K70" s="10">
        <v>500000</v>
      </c>
      <c r="L70" s="10">
        <v>500000</v>
      </c>
      <c r="M70" s="10">
        <v>0</v>
      </c>
      <c r="N70" s="10">
        <v>0</v>
      </c>
      <c r="O70" s="10">
        <f t="shared" si="9"/>
        <v>1050000</v>
      </c>
      <c r="P70" s="23">
        <v>0</v>
      </c>
      <c r="Q70" s="23">
        <v>0</v>
      </c>
      <c r="R70" s="23">
        <v>299010</v>
      </c>
      <c r="S70" s="23">
        <v>38999.082644628099</v>
      </c>
      <c r="T70" s="23">
        <v>702198</v>
      </c>
      <c r="U70" s="23">
        <v>9793</v>
      </c>
      <c r="V70" s="23">
        <v>0</v>
      </c>
      <c r="W70" s="24">
        <f t="shared" si="17"/>
        <v>1050000.0826446281</v>
      </c>
      <c r="X70" s="24">
        <v>1050000</v>
      </c>
      <c r="Y70" s="24">
        <f t="shared" si="10"/>
        <v>-8.2644628128036857E-2</v>
      </c>
      <c r="Z70" s="23">
        <v>0</v>
      </c>
      <c r="AA70" s="23">
        <v>0</v>
      </c>
      <c r="AB70" s="23">
        <v>62792.1</v>
      </c>
      <c r="AC70" s="23">
        <v>8189.8073553719005</v>
      </c>
      <c r="AD70" s="23">
        <v>147461</v>
      </c>
      <c r="AE70" s="23">
        <v>2057</v>
      </c>
      <c r="AF70" s="23">
        <v>0</v>
      </c>
      <c r="AG70" s="25">
        <f t="shared" si="18"/>
        <v>220499.90735537189</v>
      </c>
      <c r="AH70" s="25">
        <f t="shared" si="24"/>
        <v>0</v>
      </c>
      <c r="AI70" s="25">
        <f t="shared" si="25"/>
        <v>361802.1</v>
      </c>
      <c r="AJ70" s="25">
        <f t="shared" si="20"/>
        <v>47188.89</v>
      </c>
      <c r="AK70" s="25">
        <f t="shared" si="21"/>
        <v>849659</v>
      </c>
      <c r="AL70" s="25">
        <f t="shared" si="22"/>
        <v>11850</v>
      </c>
      <c r="AM70" s="25">
        <f t="shared" si="23"/>
        <v>0</v>
      </c>
      <c r="AN70" s="25">
        <f t="shared" si="19"/>
        <v>1270499.99</v>
      </c>
      <c r="AO70" s="5">
        <v>0</v>
      </c>
      <c r="AP70" s="5">
        <v>0</v>
      </c>
      <c r="AQ70" s="5">
        <v>299010</v>
      </c>
      <c r="AR70" s="5">
        <v>38999.082644628099</v>
      </c>
      <c r="AS70" s="5">
        <v>702198</v>
      </c>
      <c r="AT70" s="5">
        <v>9793</v>
      </c>
      <c r="AU70" s="5">
        <v>0</v>
      </c>
      <c r="AV70" s="9">
        <f>AO70+AP70+AQ70+AR70+AS70+AT70+AU70</f>
        <v>1050000.0826446281</v>
      </c>
      <c r="AW70" s="5">
        <v>0</v>
      </c>
      <c r="AX70" s="5">
        <v>0</v>
      </c>
      <c r="AY70" s="5">
        <v>62792.1</v>
      </c>
      <c r="AZ70" s="5">
        <v>8189.8073553719005</v>
      </c>
      <c r="BA70" s="5">
        <v>147461</v>
      </c>
      <c r="BB70" s="5">
        <v>2057</v>
      </c>
      <c r="BC70" s="5">
        <v>0</v>
      </c>
      <c r="BD70" s="14">
        <f>BC70+BB70+BA70+AZ70+AY70+AX70+AW70</f>
        <v>220499.90735537189</v>
      </c>
      <c r="BE70" s="14"/>
      <c r="BF70" s="14">
        <f>AP70+AX70</f>
        <v>0</v>
      </c>
      <c r="BG70" s="14">
        <f>AQ70+AY70</f>
        <v>361802.1</v>
      </c>
      <c r="BH70" s="14">
        <f>AR70+AZ70</f>
        <v>47188.89</v>
      </c>
      <c r="BI70" s="14">
        <f>AS70+BA70</f>
        <v>849659</v>
      </c>
      <c r="BJ70" s="14">
        <f>AT70+BB70</f>
        <v>11850</v>
      </c>
      <c r="BK70" s="14">
        <f>AU70+BC70</f>
        <v>0</v>
      </c>
      <c r="BL70" s="9">
        <f t="shared" si="7"/>
        <v>1270499.99</v>
      </c>
    </row>
    <row r="71" spans="1:66" ht="110.25" x14ac:dyDescent="0.25">
      <c r="A71" s="3" t="s">
        <v>57</v>
      </c>
      <c r="B71" s="3" t="s">
        <v>165</v>
      </c>
      <c r="C71" s="3" t="str">
        <f t="shared" si="8"/>
        <v>6.2.1.3.i</v>
      </c>
      <c r="D71" s="4" t="s">
        <v>83</v>
      </c>
      <c r="E71" s="4" t="s">
        <v>67</v>
      </c>
      <c r="F71" s="4" t="s">
        <v>95</v>
      </c>
      <c r="G71" s="4"/>
      <c r="H71" s="10">
        <v>0</v>
      </c>
      <c r="I71" s="10">
        <v>0</v>
      </c>
      <c r="J71" s="10">
        <v>1007626</v>
      </c>
      <c r="K71" s="10">
        <v>2275569</v>
      </c>
      <c r="L71" s="10">
        <v>2189867</v>
      </c>
      <c r="M71" s="10">
        <v>1367721</v>
      </c>
      <c r="N71" s="10">
        <v>731247</v>
      </c>
      <c r="O71" s="10">
        <f t="shared" si="9"/>
        <v>7572030</v>
      </c>
      <c r="P71" s="23">
        <v>0</v>
      </c>
      <c r="Q71" s="23">
        <v>0</v>
      </c>
      <c r="R71" s="23">
        <v>0</v>
      </c>
      <c r="S71" s="23">
        <v>252283.45668253556</v>
      </c>
      <c r="T71" s="23">
        <v>5459372</v>
      </c>
      <c r="U71" s="23">
        <v>1247284</v>
      </c>
      <c r="V71" s="23">
        <v>613090.54331746441</v>
      </c>
      <c r="W71" s="24">
        <f t="shared" si="17"/>
        <v>7572030</v>
      </c>
      <c r="X71" s="24">
        <v>7572030</v>
      </c>
      <c r="Y71" s="24">
        <f t="shared" si="10"/>
        <v>0</v>
      </c>
      <c r="Z71" s="23">
        <v>0</v>
      </c>
      <c r="AA71" s="23">
        <v>0</v>
      </c>
      <c r="AB71" s="23">
        <v>0</v>
      </c>
      <c r="AC71" s="23">
        <v>37946.653317464428</v>
      </c>
      <c r="AD71" s="23">
        <v>983296</v>
      </c>
      <c r="AE71" s="23">
        <v>101850</v>
      </c>
      <c r="AF71" s="23">
        <v>15837.346682535601</v>
      </c>
      <c r="AG71" s="25">
        <f t="shared" si="18"/>
        <v>1138930</v>
      </c>
      <c r="AH71" s="25">
        <f t="shared" si="24"/>
        <v>0</v>
      </c>
      <c r="AI71" s="25">
        <f t="shared" si="25"/>
        <v>0</v>
      </c>
      <c r="AJ71" s="25">
        <f t="shared" si="20"/>
        <v>290230.11</v>
      </c>
      <c r="AK71" s="25">
        <f t="shared" si="21"/>
        <v>6442668</v>
      </c>
      <c r="AL71" s="25">
        <f t="shared" si="22"/>
        <v>1349134</v>
      </c>
      <c r="AM71" s="25">
        <f t="shared" si="23"/>
        <v>628927.89</v>
      </c>
      <c r="AN71" s="25">
        <f t="shared" si="19"/>
        <v>8710960</v>
      </c>
      <c r="AO71" s="5">
        <v>0</v>
      </c>
      <c r="AP71" s="5">
        <v>0</v>
      </c>
      <c r="AQ71" s="5">
        <v>0</v>
      </c>
      <c r="AR71" s="5">
        <v>279179</v>
      </c>
      <c r="AS71" s="5">
        <v>5459372</v>
      </c>
      <c r="AT71" s="5">
        <v>1247284</v>
      </c>
      <c r="AU71" s="5">
        <v>586195</v>
      </c>
      <c r="AV71" s="9">
        <f>AO71+AP71+AQ71+AR71+AS71+AT71+AU71</f>
        <v>7572030</v>
      </c>
      <c r="AW71" s="5">
        <v>0</v>
      </c>
      <c r="AX71" s="5">
        <v>0</v>
      </c>
      <c r="AY71" s="5">
        <v>0</v>
      </c>
      <c r="AZ71" s="5">
        <v>11050</v>
      </c>
      <c r="BA71" s="5">
        <v>983296</v>
      </c>
      <c r="BB71" s="5">
        <v>101850</v>
      </c>
      <c r="BC71" s="5">
        <v>15837.346682535601</v>
      </c>
      <c r="BD71" s="14">
        <f>BC71+BB71+BA71+AZ71+AY71+AX71+AW71</f>
        <v>1112033.3466825355</v>
      </c>
      <c r="BE71" s="14"/>
      <c r="BF71" s="14">
        <f>AP71+AX71</f>
        <v>0</v>
      </c>
      <c r="BG71" s="14">
        <f>AQ71+AY71</f>
        <v>0</v>
      </c>
      <c r="BH71" s="14">
        <f>AR71+AZ71</f>
        <v>290229</v>
      </c>
      <c r="BI71" s="14">
        <f>AS71+BA71</f>
        <v>6442668</v>
      </c>
      <c r="BJ71" s="14">
        <f>AT71+BB71</f>
        <v>1349134</v>
      </c>
      <c r="BK71" s="14">
        <f>AU71+BC71</f>
        <v>602032.3466825356</v>
      </c>
      <c r="BL71" s="9">
        <f t="shared" si="7"/>
        <v>8684063.3466825355</v>
      </c>
      <c r="BN71" s="2"/>
    </row>
    <row r="72" spans="1:66" ht="47.25" x14ac:dyDescent="0.25">
      <c r="A72" s="3" t="s">
        <v>58</v>
      </c>
      <c r="B72" s="3" t="s">
        <v>166</v>
      </c>
      <c r="C72" s="3" t="str">
        <f t="shared" si="8"/>
        <v>6.3.1.1.i</v>
      </c>
      <c r="D72" s="4" t="s">
        <v>83</v>
      </c>
      <c r="E72" s="4" t="s">
        <v>86</v>
      </c>
      <c r="F72" s="4" t="s">
        <v>95</v>
      </c>
      <c r="G72" s="4"/>
      <c r="H72" s="10">
        <v>0</v>
      </c>
      <c r="I72" s="10">
        <v>100000</v>
      </c>
      <c r="J72" s="10">
        <v>150000</v>
      </c>
      <c r="K72" s="10">
        <v>150000</v>
      </c>
      <c r="L72" s="10">
        <v>100000</v>
      </c>
      <c r="M72" s="10">
        <v>50000</v>
      </c>
      <c r="N72" s="10">
        <v>50000</v>
      </c>
      <c r="O72" s="10">
        <f t="shared" si="9"/>
        <v>600000</v>
      </c>
      <c r="P72" s="23">
        <v>0</v>
      </c>
      <c r="Q72" s="23">
        <v>0</v>
      </c>
      <c r="R72" s="23">
        <v>5751.28</v>
      </c>
      <c r="S72" s="23">
        <v>50175.094178082196</v>
      </c>
      <c r="T72" s="23">
        <v>145350</v>
      </c>
      <c r="U72" s="23">
        <v>245300</v>
      </c>
      <c r="V72" s="23">
        <v>153423.19582191782</v>
      </c>
      <c r="W72" s="24">
        <f t="shared" ref="W72:W79" si="26">P72+Q72+R72+S72+T72+U72+V72</f>
        <v>599999.57000000007</v>
      </c>
      <c r="X72" s="24">
        <v>600000</v>
      </c>
      <c r="Y72" s="24">
        <f t="shared" si="10"/>
        <v>0.42999999993480742</v>
      </c>
      <c r="Z72" s="23">
        <v>0</v>
      </c>
      <c r="AA72" s="23">
        <v>0</v>
      </c>
      <c r="AB72" s="23">
        <v>0</v>
      </c>
      <c r="AC72" s="23">
        <v>8429.4158219178062</v>
      </c>
      <c r="AD72" s="23">
        <v>25500</v>
      </c>
      <c r="AE72" s="23">
        <v>53500</v>
      </c>
      <c r="AF72" s="23">
        <v>12570.58417808219</v>
      </c>
      <c r="AG72" s="25">
        <f t="shared" ref="AG72:AG79" si="27">AF72+AE72+AD72+AC72+AB72+AA72+Z72</f>
        <v>100000</v>
      </c>
      <c r="AH72" s="25">
        <f t="shared" si="24"/>
        <v>0</v>
      </c>
      <c r="AI72" s="25">
        <f t="shared" si="25"/>
        <v>5751.28</v>
      </c>
      <c r="AJ72" s="25">
        <f t="shared" si="20"/>
        <v>58604.51</v>
      </c>
      <c r="AK72" s="25">
        <f t="shared" si="21"/>
        <v>170850</v>
      </c>
      <c r="AL72" s="25">
        <f t="shared" si="22"/>
        <v>298800</v>
      </c>
      <c r="AM72" s="25">
        <f t="shared" si="23"/>
        <v>165993.78</v>
      </c>
      <c r="AN72" s="25">
        <f t="shared" ref="AN72:AN79" si="28">AH72+AI72+AJ72+AK72+AL72+AM72</f>
        <v>699999.57000000007</v>
      </c>
      <c r="AO72" s="5">
        <v>0</v>
      </c>
      <c r="AP72" s="5">
        <v>0</v>
      </c>
      <c r="AQ72" s="5">
        <v>5751.28</v>
      </c>
      <c r="AR72" s="5">
        <v>50175.094178082196</v>
      </c>
      <c r="AS72" s="5">
        <v>145350</v>
      </c>
      <c r="AT72" s="5">
        <v>245300</v>
      </c>
      <c r="AU72" s="5">
        <v>153423.62582191778</v>
      </c>
      <c r="AV72" s="9">
        <f>AO72+AP72+AQ72+AR72+AS72+AT72+AU72</f>
        <v>600000</v>
      </c>
      <c r="AW72" s="5">
        <v>0</v>
      </c>
      <c r="AX72" s="5">
        <v>0</v>
      </c>
      <c r="AY72" s="5">
        <v>0</v>
      </c>
      <c r="AZ72" s="5">
        <v>8429.4158219178062</v>
      </c>
      <c r="BA72" s="5">
        <v>25500</v>
      </c>
      <c r="BB72" s="5">
        <v>53500</v>
      </c>
      <c r="BC72" s="5">
        <v>12571</v>
      </c>
      <c r="BD72" s="14">
        <f>BC72+BB72+BA72+AZ72+AY72+AX72+AW72</f>
        <v>100000.41582191781</v>
      </c>
      <c r="BE72" s="14"/>
      <c r="BF72" s="14">
        <f>AP72+AX72</f>
        <v>0</v>
      </c>
      <c r="BG72" s="14">
        <f>AQ72+AY72</f>
        <v>5751.28</v>
      </c>
      <c r="BH72" s="14">
        <f>AR72+AZ72</f>
        <v>58604.51</v>
      </c>
      <c r="BI72" s="14">
        <f>AS72+BA72</f>
        <v>170850</v>
      </c>
      <c r="BJ72" s="14">
        <f>AT72+BB72</f>
        <v>298800</v>
      </c>
      <c r="BK72" s="14">
        <f>AU72+BC72</f>
        <v>165994.62582191778</v>
      </c>
      <c r="BL72" s="9">
        <f t="shared" ref="BL72:BL79" si="29">BF72+BG72+BH72+BI72+BJ72+BK72</f>
        <v>700000.41582191782</v>
      </c>
      <c r="BN72" s="2"/>
    </row>
    <row r="73" spans="1:66" ht="63" x14ac:dyDescent="0.25">
      <c r="A73" s="3" t="s">
        <v>59</v>
      </c>
      <c r="B73" s="3" t="s">
        <v>167</v>
      </c>
      <c r="C73" s="3" t="str">
        <f t="shared" ref="C73:C78" si="30">LEFT(B73,LEN(B73)-1)</f>
        <v>6.3.1.2.i</v>
      </c>
      <c r="D73" s="4" t="s">
        <v>83</v>
      </c>
      <c r="E73" s="4" t="s">
        <v>86</v>
      </c>
      <c r="F73" s="4" t="s">
        <v>95</v>
      </c>
      <c r="G73" s="4"/>
      <c r="H73" s="10">
        <v>0</v>
      </c>
      <c r="I73" s="10">
        <v>300000</v>
      </c>
      <c r="J73" s="10">
        <v>350000</v>
      </c>
      <c r="K73" s="10">
        <v>400000</v>
      </c>
      <c r="L73" s="10">
        <v>300000</v>
      </c>
      <c r="M73" s="10">
        <v>250000</v>
      </c>
      <c r="N73" s="10">
        <v>200000</v>
      </c>
      <c r="O73" s="10">
        <f t="shared" ref="O73:O75" si="31">N73+M73+L73+K73+J73+I73+H73</f>
        <v>1800000</v>
      </c>
      <c r="P73" s="23">
        <v>0</v>
      </c>
      <c r="Q73" s="23">
        <v>0</v>
      </c>
      <c r="R73" s="23">
        <v>0</v>
      </c>
      <c r="S73" s="23">
        <v>303720.37671232875</v>
      </c>
      <c r="T73" s="23">
        <v>570000</v>
      </c>
      <c r="U73" s="23">
        <v>575000</v>
      </c>
      <c r="V73" s="23">
        <v>351279.40328767127</v>
      </c>
      <c r="W73" s="24">
        <f t="shared" si="26"/>
        <v>1799999.78</v>
      </c>
      <c r="X73" s="24">
        <v>1800000</v>
      </c>
      <c r="Y73" s="24">
        <f t="shared" ref="Y73:Y78" si="32">X73-W73</f>
        <v>0.21999999997206032</v>
      </c>
      <c r="Z73" s="23">
        <v>0</v>
      </c>
      <c r="AA73" s="23">
        <v>0</v>
      </c>
      <c r="AB73" s="23">
        <v>0</v>
      </c>
      <c r="AC73" s="23">
        <v>51025.023287671269</v>
      </c>
      <c r="AD73" s="23">
        <v>96000</v>
      </c>
      <c r="AE73" s="23">
        <v>95000</v>
      </c>
      <c r="AF73" s="23">
        <v>60374.976712328731</v>
      </c>
      <c r="AG73" s="25">
        <f t="shared" si="27"/>
        <v>302400</v>
      </c>
      <c r="AH73" s="25">
        <f t="shared" si="24"/>
        <v>0</v>
      </c>
      <c r="AI73" s="25">
        <f t="shared" si="25"/>
        <v>0</v>
      </c>
      <c r="AJ73" s="25">
        <f t="shared" si="20"/>
        <v>354745.4</v>
      </c>
      <c r="AK73" s="25">
        <f t="shared" si="21"/>
        <v>666000</v>
      </c>
      <c r="AL73" s="25">
        <f t="shared" si="22"/>
        <v>670000</v>
      </c>
      <c r="AM73" s="25">
        <f t="shared" si="23"/>
        <v>411654.38</v>
      </c>
      <c r="AN73" s="25">
        <f t="shared" si="28"/>
        <v>2102399.7799999998</v>
      </c>
      <c r="AO73" s="5">
        <v>0</v>
      </c>
      <c r="AP73" s="5">
        <v>0</v>
      </c>
      <c r="AQ73" s="5">
        <v>0</v>
      </c>
      <c r="AR73" s="5">
        <v>303720.37671232875</v>
      </c>
      <c r="AS73" s="5">
        <v>374000</v>
      </c>
      <c r="AT73" s="5">
        <v>771001</v>
      </c>
      <c r="AU73" s="5">
        <v>351279</v>
      </c>
      <c r="AV73" s="9">
        <f>AO73+AP73+AQ73+AR73+AS73+AT73+AU73</f>
        <v>1800000.3767123288</v>
      </c>
      <c r="AW73" s="5">
        <v>0</v>
      </c>
      <c r="AX73" s="5">
        <v>0</v>
      </c>
      <c r="AY73" s="5">
        <v>0</v>
      </c>
      <c r="AZ73" s="5">
        <v>51025.023287671269</v>
      </c>
      <c r="BA73" s="5">
        <v>60093</v>
      </c>
      <c r="BB73" s="5">
        <v>139000</v>
      </c>
      <c r="BC73" s="5">
        <v>52282</v>
      </c>
      <c r="BD73" s="14">
        <f>BC73+BB73+BA73+AZ73+AY73+AX73+AW73</f>
        <v>302400.02328767127</v>
      </c>
      <c r="BE73" s="14"/>
      <c r="BF73" s="14">
        <f>AP73+AX73</f>
        <v>0</v>
      </c>
      <c r="BG73" s="14">
        <f>AQ73+AY73</f>
        <v>0</v>
      </c>
      <c r="BH73" s="14">
        <f>AR73+AZ73</f>
        <v>354745.4</v>
      </c>
      <c r="BI73" s="14">
        <f>AS73+BA73</f>
        <v>434093</v>
      </c>
      <c r="BJ73" s="14">
        <f>AT73+BB73</f>
        <v>910001</v>
      </c>
      <c r="BK73" s="14">
        <f>AU73+BC73</f>
        <v>403561</v>
      </c>
      <c r="BL73" s="9">
        <f t="shared" si="29"/>
        <v>2102400.4</v>
      </c>
      <c r="BN73" s="2"/>
    </row>
    <row r="74" spans="1:66" ht="47.25" x14ac:dyDescent="0.25">
      <c r="A74" s="3" t="s">
        <v>60</v>
      </c>
      <c r="B74" s="3" t="s">
        <v>168</v>
      </c>
      <c r="C74" s="3" t="str">
        <f t="shared" si="30"/>
        <v>6.3.1.3.i</v>
      </c>
      <c r="D74" s="4" t="s">
        <v>83</v>
      </c>
      <c r="E74" s="4" t="s">
        <v>86</v>
      </c>
      <c r="F74" s="4" t="s">
        <v>95</v>
      </c>
      <c r="G74" s="4"/>
      <c r="H74" s="10">
        <v>0</v>
      </c>
      <c r="I74" s="10">
        <v>300000</v>
      </c>
      <c r="J74" s="10">
        <v>250000</v>
      </c>
      <c r="K74" s="10">
        <v>350000</v>
      </c>
      <c r="L74" s="10">
        <v>0</v>
      </c>
      <c r="M74" s="10">
        <v>0</v>
      </c>
      <c r="N74" s="10">
        <v>0</v>
      </c>
      <c r="O74" s="10">
        <f t="shared" si="31"/>
        <v>900000</v>
      </c>
      <c r="P74" s="23">
        <v>0</v>
      </c>
      <c r="Q74" s="23">
        <v>0</v>
      </c>
      <c r="R74" s="23">
        <v>0</v>
      </c>
      <c r="S74" s="23">
        <v>168460.71221696111</v>
      </c>
      <c r="T74" s="23">
        <v>320663</v>
      </c>
      <c r="U74" s="23">
        <v>410876.28778303892</v>
      </c>
      <c r="V74" s="23">
        <v>0</v>
      </c>
      <c r="W74" s="24">
        <f t="shared" si="26"/>
        <v>900000</v>
      </c>
      <c r="X74" s="24">
        <v>900000</v>
      </c>
      <c r="Y74" s="24">
        <f t="shared" si="32"/>
        <v>0</v>
      </c>
      <c r="Z74" s="23">
        <v>0</v>
      </c>
      <c r="AA74" s="23">
        <v>0</v>
      </c>
      <c r="AB74" s="23">
        <v>0</v>
      </c>
      <c r="AC74" s="23">
        <v>22058.827783038898</v>
      </c>
      <c r="AD74" s="23">
        <v>46000</v>
      </c>
      <c r="AE74" s="23">
        <v>53741.172216961102</v>
      </c>
      <c r="AF74" s="23">
        <v>0</v>
      </c>
      <c r="AG74" s="25">
        <f t="shared" si="27"/>
        <v>121800</v>
      </c>
      <c r="AH74" s="25">
        <f t="shared" si="24"/>
        <v>0</v>
      </c>
      <c r="AI74" s="25">
        <f t="shared" si="25"/>
        <v>0</v>
      </c>
      <c r="AJ74" s="25">
        <f t="shared" ref="AJ74:AJ79" si="33">S74+AC74</f>
        <v>190519.54</v>
      </c>
      <c r="AK74" s="25">
        <f t="shared" ref="AK74:AK79" si="34">T74+AD74</f>
        <v>366663</v>
      </c>
      <c r="AL74" s="25">
        <f t="shared" ref="AL74:AL79" si="35">U74+AE74</f>
        <v>464617.46</v>
      </c>
      <c r="AM74" s="25">
        <f t="shared" ref="AM74:AM79" si="36">V74+AF74</f>
        <v>0</v>
      </c>
      <c r="AN74" s="25">
        <f t="shared" si="28"/>
        <v>1021800</v>
      </c>
      <c r="AO74" s="5">
        <v>0</v>
      </c>
      <c r="AP74" s="5">
        <v>0</v>
      </c>
      <c r="AQ74" s="5">
        <v>0</v>
      </c>
      <c r="AR74" s="5">
        <v>168460.71221696111</v>
      </c>
      <c r="AS74" s="5">
        <v>320663</v>
      </c>
      <c r="AT74" s="5">
        <v>410876</v>
      </c>
      <c r="AU74" s="5">
        <v>0</v>
      </c>
      <c r="AV74" s="9">
        <f>AO74+AP74+AQ74+AR74+AS74+AT74+AU74</f>
        <v>899999.71221696108</v>
      </c>
      <c r="AW74" s="5">
        <v>0</v>
      </c>
      <c r="AX74" s="5">
        <v>0</v>
      </c>
      <c r="AY74" s="5">
        <v>0</v>
      </c>
      <c r="AZ74" s="5">
        <v>22058.827783038898</v>
      </c>
      <c r="BA74" s="5">
        <v>46000</v>
      </c>
      <c r="BB74" s="5">
        <v>53741</v>
      </c>
      <c r="BC74" s="5">
        <v>0</v>
      </c>
      <c r="BD74" s="14">
        <f>BC74+BB74+BA74+AZ74+AY74+AX74+AW74</f>
        <v>121799.8277830389</v>
      </c>
      <c r="BE74" s="14"/>
      <c r="BF74" s="14">
        <f>AP74+AX74</f>
        <v>0</v>
      </c>
      <c r="BG74" s="14">
        <f>AQ74+AY74</f>
        <v>0</v>
      </c>
      <c r="BH74" s="14">
        <f>AR74+AZ74</f>
        <v>190519.54</v>
      </c>
      <c r="BI74" s="14">
        <f>AS74+BA74</f>
        <v>366663</v>
      </c>
      <c r="BJ74" s="14">
        <f>AT74+BB74</f>
        <v>464617</v>
      </c>
      <c r="BK74" s="14">
        <f>AU74+BC74</f>
        <v>0</v>
      </c>
      <c r="BL74" s="9">
        <f t="shared" si="29"/>
        <v>1021799.54</v>
      </c>
    </row>
    <row r="75" spans="1:66" ht="78.75" x14ac:dyDescent="0.25">
      <c r="A75" s="3" t="s">
        <v>61</v>
      </c>
      <c r="B75" s="3" t="s">
        <v>169</v>
      </c>
      <c r="C75" s="3" t="str">
        <f t="shared" si="30"/>
        <v>6.3.1.4.i</v>
      </c>
      <c r="D75" s="4" t="s">
        <v>83</v>
      </c>
      <c r="E75" s="4" t="s">
        <v>86</v>
      </c>
      <c r="F75" s="4" t="s">
        <v>95</v>
      </c>
      <c r="G75" s="4"/>
      <c r="H75" s="10">
        <v>0</v>
      </c>
      <c r="I75" s="10">
        <v>0</v>
      </c>
      <c r="J75" s="10">
        <v>300000</v>
      </c>
      <c r="K75" s="10">
        <v>650000</v>
      </c>
      <c r="L75" s="10">
        <v>650000</v>
      </c>
      <c r="M75" s="10">
        <v>568960</v>
      </c>
      <c r="N75" s="10">
        <v>150000</v>
      </c>
      <c r="O75" s="10">
        <f t="shared" si="31"/>
        <v>2318960</v>
      </c>
      <c r="P75" s="23">
        <v>0</v>
      </c>
      <c r="Q75" s="23">
        <v>0</v>
      </c>
      <c r="R75" s="23">
        <v>0</v>
      </c>
      <c r="S75" s="23">
        <v>322737.14</v>
      </c>
      <c r="T75" s="23">
        <v>750000</v>
      </c>
      <c r="U75" s="23">
        <v>800000</v>
      </c>
      <c r="V75" s="23">
        <v>446223</v>
      </c>
      <c r="W75" s="24">
        <f t="shared" si="26"/>
        <v>2318960.14</v>
      </c>
      <c r="X75" s="24">
        <v>2318960</v>
      </c>
      <c r="Y75" s="24">
        <f t="shared" si="32"/>
        <v>-0.14000000013038516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5">
        <f t="shared" si="27"/>
        <v>0</v>
      </c>
      <c r="AH75" s="25">
        <f t="shared" si="24"/>
        <v>0</v>
      </c>
      <c r="AI75" s="25">
        <f t="shared" si="25"/>
        <v>0</v>
      </c>
      <c r="AJ75" s="25">
        <f t="shared" si="33"/>
        <v>322737.14</v>
      </c>
      <c r="AK75" s="25">
        <f t="shared" si="34"/>
        <v>750000</v>
      </c>
      <c r="AL75" s="25">
        <f t="shared" si="35"/>
        <v>800000</v>
      </c>
      <c r="AM75" s="25">
        <f t="shared" si="36"/>
        <v>446223</v>
      </c>
      <c r="AN75" s="25">
        <f t="shared" si="28"/>
        <v>2318960.14</v>
      </c>
      <c r="AO75" s="5">
        <v>0</v>
      </c>
      <c r="AP75" s="5">
        <v>0</v>
      </c>
      <c r="AQ75" s="5">
        <v>0</v>
      </c>
      <c r="AR75" s="5">
        <v>322737.14</v>
      </c>
      <c r="AS75" s="5">
        <v>1275677</v>
      </c>
      <c r="AT75" s="5">
        <v>572881</v>
      </c>
      <c r="AU75" s="5">
        <f>110990+36674.86</f>
        <v>147664.85999999999</v>
      </c>
      <c r="AV75" s="9">
        <f>AO75+AP75+AQ75+AR75+AS75+AT75+AU75</f>
        <v>2318960</v>
      </c>
      <c r="AW75" s="5">
        <v>0</v>
      </c>
      <c r="AX75" s="5">
        <v>0</v>
      </c>
      <c r="AY75" s="5">
        <v>0</v>
      </c>
      <c r="AZ75" s="5">
        <v>0</v>
      </c>
      <c r="BA75" s="5">
        <v>10300</v>
      </c>
      <c r="BB75" s="5">
        <v>43318</v>
      </c>
      <c r="BC75" s="5">
        <v>5200</v>
      </c>
      <c r="BD75" s="14">
        <f>BC75+BB75+BA75+AZ75+AY75+AX75+AW75</f>
        <v>58818</v>
      </c>
      <c r="BE75" s="14"/>
      <c r="BF75" s="14">
        <f>AP75+AX75</f>
        <v>0</v>
      </c>
      <c r="BG75" s="14">
        <f>AQ75+AY75</f>
        <v>0</v>
      </c>
      <c r="BH75" s="14">
        <f>AR75+AZ75</f>
        <v>322737.14</v>
      </c>
      <c r="BI75" s="14">
        <f>AS75+BA75</f>
        <v>1285977</v>
      </c>
      <c r="BJ75" s="14">
        <f>AT75+BB75</f>
        <v>616199</v>
      </c>
      <c r="BK75" s="14">
        <f>AU75+BC75</f>
        <v>152864.85999999999</v>
      </c>
      <c r="BL75" s="9">
        <f t="shared" si="29"/>
        <v>2377778</v>
      </c>
      <c r="BN75" s="2"/>
    </row>
    <row r="76" spans="1:66" ht="94.5" x14ac:dyDescent="0.25">
      <c r="A76" s="3" t="s">
        <v>176</v>
      </c>
      <c r="B76" s="3" t="s">
        <v>170</v>
      </c>
      <c r="C76" s="3" t="str">
        <f t="shared" si="30"/>
        <v>7.1.1.1.i</v>
      </c>
      <c r="D76" s="4" t="s">
        <v>173</v>
      </c>
      <c r="E76" s="4" t="s">
        <v>179</v>
      </c>
      <c r="F76" s="4" t="s">
        <v>96</v>
      </c>
      <c r="G76" s="4" t="s">
        <v>100</v>
      </c>
      <c r="H76" s="10"/>
      <c r="I76" s="10"/>
      <c r="J76" s="10"/>
      <c r="K76" s="10"/>
      <c r="L76" s="10"/>
      <c r="M76" s="10"/>
      <c r="N76" s="10"/>
      <c r="O76" s="10"/>
      <c r="P76" s="23">
        <v>0</v>
      </c>
      <c r="Q76" s="23">
        <v>0</v>
      </c>
      <c r="R76" s="23">
        <v>0</v>
      </c>
      <c r="S76" s="23">
        <v>0</v>
      </c>
      <c r="T76" s="23">
        <v>29950000</v>
      </c>
      <c r="U76" s="23">
        <v>29693378</v>
      </c>
      <c r="V76" s="23">
        <v>700000</v>
      </c>
      <c r="W76" s="24">
        <f t="shared" si="26"/>
        <v>60343378</v>
      </c>
      <c r="X76" s="24">
        <v>60343378</v>
      </c>
      <c r="Y76" s="24">
        <f t="shared" si="32"/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5">
        <f t="shared" si="27"/>
        <v>0</v>
      </c>
      <c r="AH76" s="25">
        <f t="shared" si="24"/>
        <v>0</v>
      </c>
      <c r="AI76" s="25">
        <f t="shared" si="25"/>
        <v>0</v>
      </c>
      <c r="AJ76" s="25">
        <f t="shared" si="33"/>
        <v>0</v>
      </c>
      <c r="AK76" s="25">
        <f t="shared" si="34"/>
        <v>29950000</v>
      </c>
      <c r="AL76" s="25">
        <f t="shared" si="35"/>
        <v>29693378</v>
      </c>
      <c r="AM76" s="25">
        <f t="shared" si="36"/>
        <v>700000</v>
      </c>
      <c r="AN76" s="25">
        <f t="shared" si="28"/>
        <v>60343378</v>
      </c>
      <c r="AO76" s="5">
        <v>0</v>
      </c>
      <c r="AP76" s="5">
        <v>0</v>
      </c>
      <c r="AQ76" s="5">
        <v>0</v>
      </c>
      <c r="AR76" s="5">
        <v>0</v>
      </c>
      <c r="AS76" s="5">
        <v>18638804.456</v>
      </c>
      <c r="AT76" s="5">
        <v>41704574</v>
      </c>
      <c r="AU76" s="5">
        <v>0</v>
      </c>
      <c r="AV76" s="9">
        <f>AO76+AP76+AQ76+AR76+AS76+AT76+AU76</f>
        <v>60343378.456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14">
        <f>BC76+BB76+BA76+AZ76+AY76+AX76+AW76</f>
        <v>0</v>
      </c>
      <c r="BE76" s="14"/>
      <c r="BF76" s="14">
        <f>AP76+AX76</f>
        <v>0</v>
      </c>
      <c r="BG76" s="14">
        <f>AQ76+AY76</f>
        <v>0</v>
      </c>
      <c r="BH76" s="14">
        <f>AR76+AZ76</f>
        <v>0</v>
      </c>
      <c r="BI76" s="14">
        <f>AS76+BA76</f>
        <v>18638804.456</v>
      </c>
      <c r="BJ76" s="14">
        <f>AT76+BB76</f>
        <v>41704574</v>
      </c>
      <c r="BK76" s="14">
        <f>AU76+BC76</f>
        <v>0</v>
      </c>
      <c r="BL76" s="9">
        <f t="shared" si="29"/>
        <v>60343378.456</v>
      </c>
    </row>
    <row r="77" spans="1:66" ht="94.5" x14ac:dyDescent="0.25">
      <c r="A77" s="3" t="s">
        <v>177</v>
      </c>
      <c r="B77" s="3" t="s">
        <v>171</v>
      </c>
      <c r="C77" s="3" t="str">
        <f t="shared" si="30"/>
        <v>7.1.1.2.i</v>
      </c>
      <c r="D77" s="4" t="s">
        <v>173</v>
      </c>
      <c r="E77" s="4" t="s">
        <v>179</v>
      </c>
      <c r="F77" s="4" t="s">
        <v>96</v>
      </c>
      <c r="G77" s="4" t="s">
        <v>100</v>
      </c>
      <c r="H77" s="10"/>
      <c r="I77" s="10"/>
      <c r="J77" s="10"/>
      <c r="K77" s="10"/>
      <c r="L77" s="10"/>
      <c r="M77" s="10"/>
      <c r="N77" s="10"/>
      <c r="O77" s="10"/>
      <c r="P77" s="23">
        <v>0</v>
      </c>
      <c r="Q77" s="23">
        <v>0</v>
      </c>
      <c r="R77" s="23">
        <v>0</v>
      </c>
      <c r="S77" s="23">
        <v>0</v>
      </c>
      <c r="T77" s="23">
        <v>24181158</v>
      </c>
      <c r="U77" s="23">
        <v>33746500</v>
      </c>
      <c r="V77" s="23">
        <v>14972342</v>
      </c>
      <c r="W77" s="24">
        <f t="shared" si="26"/>
        <v>72900000</v>
      </c>
      <c r="X77" s="24">
        <v>72900000</v>
      </c>
      <c r="Y77" s="24">
        <f t="shared" si="32"/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5">
        <f t="shared" si="27"/>
        <v>0</v>
      </c>
      <c r="AH77" s="25">
        <f t="shared" si="24"/>
        <v>0</v>
      </c>
      <c r="AI77" s="25">
        <f t="shared" si="25"/>
        <v>0</v>
      </c>
      <c r="AJ77" s="25">
        <f t="shared" si="33"/>
        <v>0</v>
      </c>
      <c r="AK77" s="25">
        <f t="shared" si="34"/>
        <v>24181158</v>
      </c>
      <c r="AL77" s="25">
        <f t="shared" si="35"/>
        <v>33746500</v>
      </c>
      <c r="AM77" s="25">
        <f t="shared" si="36"/>
        <v>14972342</v>
      </c>
      <c r="AN77" s="25">
        <f t="shared" si="28"/>
        <v>72900000</v>
      </c>
      <c r="AO77" s="5">
        <v>0</v>
      </c>
      <c r="AP77" s="5">
        <v>0</v>
      </c>
      <c r="AQ77" s="5">
        <v>0</v>
      </c>
      <c r="AR77" s="5">
        <v>0</v>
      </c>
      <c r="AS77" s="5">
        <v>13166958</v>
      </c>
      <c r="AT77" s="5">
        <v>45289642</v>
      </c>
      <c r="AU77" s="5">
        <v>14443400</v>
      </c>
      <c r="AV77" s="9">
        <f>AO77+AP77+AQ77+AR77+AS77+AT77+AU77</f>
        <v>72900000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14">
        <f>BC77+BB77+BA77+AZ77+AY77+AX77+AW77</f>
        <v>0</v>
      </c>
      <c r="BE77" s="14"/>
      <c r="BF77" s="14">
        <f>AP77+AX77</f>
        <v>0</v>
      </c>
      <c r="BG77" s="14">
        <f>AQ77+AY77</f>
        <v>0</v>
      </c>
      <c r="BH77" s="14">
        <f>AR77+AZ77</f>
        <v>0</v>
      </c>
      <c r="BI77" s="14">
        <f>AS77+BA77</f>
        <v>13166958</v>
      </c>
      <c r="BJ77" s="14">
        <f>AT77+BB77</f>
        <v>45289642</v>
      </c>
      <c r="BK77" s="14">
        <f>AU77+BC77</f>
        <v>14443400</v>
      </c>
      <c r="BL77" s="9">
        <f t="shared" si="29"/>
        <v>72900000</v>
      </c>
      <c r="BN77" s="2"/>
    </row>
    <row r="78" spans="1:66" ht="94.5" x14ac:dyDescent="0.25">
      <c r="A78" s="3" t="s">
        <v>178</v>
      </c>
      <c r="B78" s="3" t="s">
        <v>172</v>
      </c>
      <c r="C78" s="3" t="str">
        <f t="shared" si="30"/>
        <v>7.1.1.3.i</v>
      </c>
      <c r="D78" s="4" t="s">
        <v>173</v>
      </c>
      <c r="E78" s="4" t="s">
        <v>179</v>
      </c>
      <c r="F78" s="4" t="s">
        <v>96</v>
      </c>
      <c r="G78" s="4" t="s">
        <v>100</v>
      </c>
      <c r="H78" s="10"/>
      <c r="I78" s="10"/>
      <c r="J78" s="10"/>
      <c r="K78" s="10"/>
      <c r="L78" s="10"/>
      <c r="M78" s="10"/>
      <c r="N78" s="10"/>
      <c r="O78" s="10"/>
      <c r="P78" s="23">
        <v>0</v>
      </c>
      <c r="Q78" s="23">
        <v>0</v>
      </c>
      <c r="R78" s="23">
        <v>0</v>
      </c>
      <c r="S78" s="23">
        <v>0</v>
      </c>
      <c r="T78" s="23">
        <v>800000</v>
      </c>
      <c r="U78" s="23">
        <v>440000</v>
      </c>
      <c r="V78" s="23">
        <v>260000</v>
      </c>
      <c r="W78" s="24">
        <f t="shared" si="26"/>
        <v>1500000</v>
      </c>
      <c r="X78" s="24">
        <v>1500000</v>
      </c>
      <c r="Y78" s="24">
        <f t="shared" si="32"/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5">
        <f t="shared" si="27"/>
        <v>0</v>
      </c>
      <c r="AH78" s="25">
        <f t="shared" si="24"/>
        <v>0</v>
      </c>
      <c r="AI78" s="25">
        <f t="shared" si="25"/>
        <v>0</v>
      </c>
      <c r="AJ78" s="25">
        <f t="shared" si="33"/>
        <v>0</v>
      </c>
      <c r="AK78" s="25">
        <f t="shared" si="34"/>
        <v>800000</v>
      </c>
      <c r="AL78" s="25">
        <f t="shared" si="35"/>
        <v>440000</v>
      </c>
      <c r="AM78" s="25">
        <f t="shared" si="36"/>
        <v>260000</v>
      </c>
      <c r="AN78" s="25">
        <f t="shared" si="28"/>
        <v>1500000</v>
      </c>
      <c r="AO78" s="5">
        <v>0</v>
      </c>
      <c r="AP78" s="5">
        <v>0</v>
      </c>
      <c r="AQ78" s="5">
        <v>0</v>
      </c>
      <c r="AR78" s="5">
        <v>0</v>
      </c>
      <c r="AS78" s="5">
        <v>800000</v>
      </c>
      <c r="AT78" s="5">
        <v>440000</v>
      </c>
      <c r="AU78" s="5">
        <v>260000</v>
      </c>
      <c r="AV78" s="9">
        <f>AO78+AP78+AQ78+AR78+AS78+AT78+AU78</f>
        <v>1500000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14">
        <f>BC78+BB78+BA78+AZ78+AY78+AX78+AW78</f>
        <v>0</v>
      </c>
      <c r="BE78" s="14"/>
      <c r="BF78" s="14">
        <f>AP78+AX78</f>
        <v>0</v>
      </c>
      <c r="BG78" s="14">
        <f>AQ78+AY78</f>
        <v>0</v>
      </c>
      <c r="BH78" s="14">
        <f>AR78+AZ78</f>
        <v>0</v>
      </c>
      <c r="BI78" s="14">
        <f>AS78+BA78</f>
        <v>800000</v>
      </c>
      <c r="BJ78" s="14">
        <f>AT78+BB78</f>
        <v>440000</v>
      </c>
      <c r="BK78" s="14">
        <f>AU78+BC78</f>
        <v>260000</v>
      </c>
      <c r="BL78" s="9">
        <f t="shared" si="29"/>
        <v>1500000</v>
      </c>
      <c r="BN78" s="2"/>
    </row>
    <row r="79" spans="1:66" ht="15.75" x14ac:dyDescent="0.25">
      <c r="A79" s="3" t="s">
        <v>90</v>
      </c>
      <c r="B79" s="3"/>
      <c r="C79" s="3"/>
      <c r="D79" s="4" t="s">
        <v>91</v>
      </c>
      <c r="E79" s="4" t="s">
        <v>93</v>
      </c>
      <c r="F79" s="4" t="s">
        <v>95</v>
      </c>
      <c r="G79" s="4"/>
      <c r="H79" s="10"/>
      <c r="I79" s="10"/>
      <c r="J79" s="10"/>
      <c r="K79" s="10"/>
      <c r="L79" s="10"/>
      <c r="M79" s="10"/>
      <c r="N79" s="10"/>
      <c r="O79" s="10"/>
      <c r="P79" s="23">
        <v>0</v>
      </c>
      <c r="Q79" s="23">
        <v>0</v>
      </c>
      <c r="R79" s="23">
        <v>0</v>
      </c>
      <c r="S79" s="23">
        <v>0</v>
      </c>
      <c r="T79" s="23"/>
      <c r="U79" s="23"/>
      <c r="V79" s="23"/>
      <c r="W79" s="24">
        <f t="shared" si="26"/>
        <v>0</v>
      </c>
      <c r="X79" s="24"/>
      <c r="Y79" s="24"/>
      <c r="Z79" s="23">
        <v>0</v>
      </c>
      <c r="AA79" s="23">
        <v>357419.19</v>
      </c>
      <c r="AB79" s="23">
        <v>3286182.4600000004</v>
      </c>
      <c r="AC79" s="23">
        <v>5207999.4000000004</v>
      </c>
      <c r="AD79" s="23">
        <v>6529722</v>
      </c>
      <c r="AE79" s="23">
        <v>6637682</v>
      </c>
      <c r="AF79" s="23">
        <v>6079390</v>
      </c>
      <c r="AG79" s="25">
        <f t="shared" si="27"/>
        <v>28098395.050000001</v>
      </c>
      <c r="AH79" s="25">
        <f t="shared" si="24"/>
        <v>357419.19</v>
      </c>
      <c r="AI79" s="25">
        <f t="shared" si="25"/>
        <v>3286182.4600000004</v>
      </c>
      <c r="AJ79" s="25">
        <f t="shared" si="33"/>
        <v>5207999.4000000004</v>
      </c>
      <c r="AK79" s="25">
        <f t="shared" si="34"/>
        <v>6529722</v>
      </c>
      <c r="AL79" s="25">
        <f t="shared" si="35"/>
        <v>6637682</v>
      </c>
      <c r="AM79" s="25">
        <f t="shared" si="36"/>
        <v>6079390</v>
      </c>
      <c r="AN79" s="25">
        <f t="shared" si="28"/>
        <v>28098395.050000001</v>
      </c>
      <c r="AO79" s="5">
        <v>0</v>
      </c>
      <c r="AP79" s="5">
        <v>0</v>
      </c>
      <c r="AQ79" s="5">
        <v>0</v>
      </c>
      <c r="AR79" s="5">
        <v>0</v>
      </c>
      <c r="AS79" s="5"/>
      <c r="AT79" s="5"/>
      <c r="AU79" s="5"/>
      <c r="AV79" s="9">
        <f>AO79+AP79+AQ79+AR79+AS79+AT79+AU79</f>
        <v>0</v>
      </c>
      <c r="AW79" s="5">
        <v>0</v>
      </c>
      <c r="AX79" s="5">
        <v>357419.19</v>
      </c>
      <c r="AY79" s="5">
        <v>3286182.4600000004</v>
      </c>
      <c r="AZ79" s="5">
        <v>5207999.4000000004</v>
      </c>
      <c r="BA79" s="5">
        <v>5801571.1699999999</v>
      </c>
      <c r="BB79" s="5">
        <v>6342994.6500000004</v>
      </c>
      <c r="BC79" s="5">
        <v>6250252.6500000004</v>
      </c>
      <c r="BD79" s="14">
        <f>BC79+BB79+BA79+AZ79+AY79+AX79+AW79</f>
        <v>27246419.52</v>
      </c>
      <c r="BE79" s="14"/>
      <c r="BF79" s="14">
        <f>AP79+AX79</f>
        <v>357419.19</v>
      </c>
      <c r="BG79" s="14">
        <f>AQ79+AY79</f>
        <v>3286182.4600000004</v>
      </c>
      <c r="BH79" s="14">
        <f>AR79+AZ79</f>
        <v>5207999.4000000004</v>
      </c>
      <c r="BI79" s="14">
        <f>AS79+BA79</f>
        <v>5801571.1699999999</v>
      </c>
      <c r="BJ79" s="14">
        <f>AT79+BB79</f>
        <v>6342994.6500000004</v>
      </c>
      <c r="BK79" s="14">
        <f>AU79+BC79</f>
        <v>6250252.6500000004</v>
      </c>
      <c r="BL79" s="9">
        <f t="shared" si="29"/>
        <v>27246419.520000003</v>
      </c>
    </row>
    <row r="80" spans="1:66" x14ac:dyDescent="0.25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55" ht="45" x14ac:dyDescent="0.25">
      <c r="A81" s="7" t="s">
        <v>89</v>
      </c>
      <c r="B81" s="7"/>
      <c r="C81" s="7"/>
      <c r="R81" s="16"/>
      <c r="S81" s="2"/>
      <c r="T81" s="2"/>
      <c r="U81" s="2"/>
      <c r="V81" s="2"/>
      <c r="W81" s="16"/>
      <c r="X81" s="16"/>
      <c r="Y81" s="16"/>
      <c r="AQ81" s="16"/>
      <c r="AR81" s="2">
        <v>152738387.05150113</v>
      </c>
      <c r="AS81" s="2"/>
      <c r="AT81" s="2"/>
      <c r="AU81" s="2"/>
      <c r="AV81" s="16">
        <v>42843.43</v>
      </c>
      <c r="AZ81">
        <v>15433442.548498886</v>
      </c>
      <c r="BC81" s="2"/>
    </row>
    <row r="84" spans="1:55" x14ac:dyDescent="0.25">
      <c r="AU84" s="2"/>
    </row>
    <row r="85" spans="1:55" x14ac:dyDescent="0.25">
      <c r="AQ85">
        <v>44598.64</v>
      </c>
      <c r="AS85" s="2"/>
    </row>
    <row r="86" spans="1:55" x14ac:dyDescent="0.25">
      <c r="AP86" s="2"/>
    </row>
    <row r="87" spans="1:55" x14ac:dyDescent="0.25">
      <c r="AQ87" s="2">
        <v>590.54752891309204</v>
      </c>
      <c r="AS87" s="2"/>
    </row>
    <row r="88" spans="1:55" x14ac:dyDescent="0.25">
      <c r="AU88" s="2"/>
    </row>
    <row r="90" spans="1:55" x14ac:dyDescent="0.25">
      <c r="AU90" s="2"/>
    </row>
    <row r="91" spans="1:55" x14ac:dyDescent="0.25">
      <c r="AS91" s="2"/>
      <c r="AT91" s="2"/>
      <c r="AU91" s="29"/>
    </row>
  </sheetData>
  <autoFilter ref="A7:BL79" xr:uid="{00000000-0009-0000-0000-000001000000}"/>
  <mergeCells count="32">
    <mergeCell ref="Z12:Z13"/>
    <mergeCell ref="AA12:AA13"/>
    <mergeCell ref="AB12:AB13"/>
    <mergeCell ref="AH9:AH10"/>
    <mergeCell ref="AI9:AI10"/>
    <mergeCell ref="Z9:Z10"/>
    <mergeCell ref="AA9:AA10"/>
    <mergeCell ref="AB9:AB10"/>
    <mergeCell ref="AH12:AH13"/>
    <mergeCell ref="AI12:AI13"/>
    <mergeCell ref="AW12:AW13"/>
    <mergeCell ref="AX12:AX13"/>
    <mergeCell ref="AY12:AY13"/>
    <mergeCell ref="BF12:BF13"/>
    <mergeCell ref="BG12:BG13"/>
    <mergeCell ref="AW9:AW10"/>
    <mergeCell ref="AX9:AX10"/>
    <mergeCell ref="AY9:AY10"/>
    <mergeCell ref="BF9:BF10"/>
    <mergeCell ref="BG9:BG10"/>
    <mergeCell ref="A6:E6"/>
    <mergeCell ref="A1:BL1"/>
    <mergeCell ref="H4:O4"/>
    <mergeCell ref="X4:Y4"/>
    <mergeCell ref="BF3:BL3"/>
    <mergeCell ref="AO4:AV4"/>
    <mergeCell ref="AW4:BD4"/>
    <mergeCell ref="BF4:BL4"/>
    <mergeCell ref="AH3:AN3"/>
    <mergeCell ref="P4:W4"/>
    <mergeCell ref="Z4:AG4"/>
    <mergeCell ref="AH4:AN4"/>
  </mergeCells>
  <dataValidations count="2">
    <dataValidation type="list" allowBlank="1" showInputMessage="1" showErrorMessage="1" sqref="A31:A32 A17:A18 A22 A26:A29 A66:A74 A62:A63 A59:A60 A35:A36 A14:A15 A24" xr:uid="{AAA3C4FE-C019-4B13-833C-89F8C295B7EF}">
      <formula1>#REF!</formula1>
    </dataValidation>
    <dataValidation type="list" allowBlank="1" showInputMessage="1" showErrorMessage="1" sqref="A46:A50 A44" xr:uid="{7D15D6E1-271B-4218-9ED5-814B98DE1AC6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AE0B-22B1-4662-A7FE-BBA119FBFFD8}">
  <dimension ref="A1:BP91"/>
  <sheetViews>
    <sheetView tabSelected="1" zoomScale="70" zoomScaleNormal="70" zoomScaleSheetLayoutView="70" workbookViewId="0">
      <selection activeCell="BC9" sqref="BC9"/>
    </sheetView>
  </sheetViews>
  <sheetFormatPr defaultRowHeight="15" outlineLevelCol="2" x14ac:dyDescent="0.25"/>
  <cols>
    <col min="1" max="1" width="33.140625" customWidth="1"/>
    <col min="2" max="3" width="33.140625" hidden="1" customWidth="1" outlineLevel="1"/>
    <col min="4" max="4" width="33.140625" customWidth="1" collapsed="1"/>
    <col min="5" max="6" width="14.28515625" customWidth="1"/>
    <col min="7" max="7" width="16.28515625" customWidth="1"/>
    <col min="8" max="8" width="20.42578125" customWidth="1"/>
    <col min="9" max="15" width="14.28515625" hidden="1" customWidth="1" outlineLevel="2"/>
    <col min="16" max="16" width="16.140625" hidden="1" customWidth="1" outlineLevel="2"/>
    <col min="17" max="17" width="13.5703125" hidden="1" customWidth="1" outlineLevel="1" collapsed="1"/>
    <col min="18" max="18" width="12" hidden="1" customWidth="1" outlineLevel="1"/>
    <col min="19" max="19" width="15.7109375" hidden="1" customWidth="1" outlineLevel="1"/>
    <col min="20" max="21" width="16.140625" hidden="1" customWidth="1" outlineLevel="1"/>
    <col min="22" max="22" width="15" hidden="1" customWidth="1" outlineLevel="1"/>
    <col min="23" max="23" width="14.85546875" hidden="1" customWidth="1" outlineLevel="1"/>
    <col min="24" max="24" width="17.42578125" hidden="1" customWidth="1" outlineLevel="1"/>
    <col min="25" max="26" width="17.42578125" hidden="1" customWidth="1" outlineLevel="2"/>
    <col min="27" max="27" width="13.5703125" hidden="1" customWidth="1" outlineLevel="1" collapsed="1"/>
    <col min="28" max="28" width="12" hidden="1" customWidth="1" outlineLevel="1"/>
    <col min="29" max="29" width="18.140625" hidden="1" customWidth="1" outlineLevel="1"/>
    <col min="30" max="30" width="22.5703125" hidden="1" customWidth="1" outlineLevel="1"/>
    <col min="31" max="33" width="24.42578125" hidden="1" customWidth="1" outlineLevel="1"/>
    <col min="34" max="41" width="17.42578125" hidden="1" customWidth="1" outlineLevel="1"/>
    <col min="42" max="42" width="13.5703125" customWidth="1" collapsed="1"/>
    <col min="43" max="43" width="12" customWidth="1"/>
    <col min="44" max="44" width="15.7109375" customWidth="1"/>
    <col min="45" max="46" width="16.140625" customWidth="1"/>
    <col min="47" max="47" width="15" customWidth="1"/>
    <col min="48" max="48" width="14.85546875" customWidth="1"/>
    <col min="49" max="49" width="17.42578125" customWidth="1"/>
    <col min="50" max="50" width="13.5703125" customWidth="1"/>
    <col min="51" max="51" width="12" customWidth="1"/>
    <col min="52" max="52" width="18.140625" customWidth="1"/>
    <col min="53" max="53" width="22.5703125" customWidth="1"/>
    <col min="54" max="56" width="24.42578125" customWidth="1"/>
    <col min="57" max="65" width="17.42578125" customWidth="1"/>
    <col min="67" max="67" width="11.7109375" bestFit="1" customWidth="1"/>
    <col min="68" max="68" width="18.28515625" customWidth="1"/>
    <col min="69" max="69" width="25.7109375" customWidth="1"/>
  </cols>
  <sheetData>
    <row r="1" spans="1:67" ht="60.75" customHeight="1" x14ac:dyDescent="0.25">
      <c r="A1" s="40" t="s">
        <v>196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</row>
    <row r="2" spans="1:67" ht="60.75" customHeight="1" x14ac:dyDescent="0.25">
      <c r="A2" s="30"/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6"/>
      <c r="AW2" s="31"/>
      <c r="AX2" s="31"/>
      <c r="AY2" s="31"/>
      <c r="AZ2" s="31"/>
      <c r="BA2" s="31"/>
      <c r="BB2" s="31"/>
      <c r="BC2" s="36"/>
      <c r="BD2" s="31"/>
      <c r="BE2" s="31"/>
      <c r="BF2" s="31"/>
      <c r="BG2" s="33">
        <f>SUBTOTAL(9,BG8:BG79)</f>
        <v>357419.19</v>
      </c>
      <c r="BH2" s="33">
        <f t="shared" ref="BH2:BM2" si="0">SUBTOTAL(9,BH8:BH79)</f>
        <v>11323030.530000001</v>
      </c>
      <c r="BI2" s="33">
        <f t="shared" si="0"/>
        <v>168171829.59933877</v>
      </c>
      <c r="BJ2" s="33">
        <f t="shared" si="0"/>
        <v>541320387.91172993</v>
      </c>
      <c r="BK2" s="33">
        <f t="shared" si="0"/>
        <v>740575812.36880755</v>
      </c>
      <c r="BL2" s="33">
        <f t="shared" si="0"/>
        <v>651410499.87633848</v>
      </c>
      <c r="BM2" s="33">
        <f t="shared" si="0"/>
        <v>2113158979.4762149</v>
      </c>
    </row>
    <row r="3" spans="1:67" ht="24.75" customHeight="1" x14ac:dyDescent="0.45">
      <c r="A3" s="6" t="s">
        <v>193</v>
      </c>
      <c r="B3" s="6"/>
      <c r="C3" s="6"/>
      <c r="I3" s="2"/>
      <c r="J3" s="2"/>
      <c r="K3" s="2"/>
      <c r="L3" s="2"/>
      <c r="M3" s="2"/>
      <c r="N3" s="2"/>
      <c r="O3" s="2"/>
      <c r="P3" s="2"/>
      <c r="AI3" s="44" t="s">
        <v>102</v>
      </c>
      <c r="AJ3" s="44"/>
      <c r="AK3" s="44"/>
      <c r="AL3" s="44"/>
      <c r="AM3" s="44"/>
      <c r="AN3" s="44"/>
      <c r="AO3" s="44"/>
      <c r="BG3" s="44" t="s">
        <v>195</v>
      </c>
      <c r="BH3" s="44"/>
      <c r="BI3" s="44"/>
      <c r="BJ3" s="44"/>
      <c r="BK3" s="44"/>
      <c r="BL3" s="44"/>
      <c r="BM3" s="44"/>
    </row>
    <row r="4" spans="1:67" ht="90" customHeight="1" x14ac:dyDescent="0.25">
      <c r="A4" s="6"/>
      <c r="B4" s="6"/>
      <c r="C4" s="6"/>
      <c r="E4" s="20"/>
      <c r="F4" s="20"/>
      <c r="I4" s="37" t="s">
        <v>88</v>
      </c>
      <c r="J4" s="38"/>
      <c r="K4" s="38"/>
      <c r="L4" s="38"/>
      <c r="M4" s="38"/>
      <c r="N4" s="38"/>
      <c r="O4" s="38"/>
      <c r="P4" s="39"/>
      <c r="Q4" s="42" t="s">
        <v>189</v>
      </c>
      <c r="R4" s="43"/>
      <c r="S4" s="43"/>
      <c r="T4" s="43"/>
      <c r="U4" s="43"/>
      <c r="V4" s="43"/>
      <c r="W4" s="43"/>
      <c r="X4" s="45"/>
      <c r="Y4" s="42" t="s">
        <v>180</v>
      </c>
      <c r="Z4" s="43"/>
      <c r="AA4" s="46" t="s">
        <v>188</v>
      </c>
      <c r="AB4" s="46"/>
      <c r="AC4" s="46"/>
      <c r="AD4" s="46"/>
      <c r="AE4" s="46"/>
      <c r="AF4" s="46"/>
      <c r="AG4" s="46"/>
      <c r="AH4" s="46"/>
      <c r="AI4" s="47" t="s">
        <v>184</v>
      </c>
      <c r="AJ4" s="47"/>
      <c r="AK4" s="47"/>
      <c r="AL4" s="47"/>
      <c r="AM4" s="47"/>
      <c r="AN4" s="47"/>
      <c r="AO4" s="47"/>
      <c r="AP4" s="42" t="s">
        <v>197</v>
      </c>
      <c r="AQ4" s="43"/>
      <c r="AR4" s="43"/>
      <c r="AS4" s="43"/>
      <c r="AT4" s="43"/>
      <c r="AU4" s="43"/>
      <c r="AV4" s="43"/>
      <c r="AW4" s="45"/>
      <c r="AX4" s="46" t="s">
        <v>198</v>
      </c>
      <c r="AY4" s="46"/>
      <c r="AZ4" s="46"/>
      <c r="BA4" s="46"/>
      <c r="BB4" s="46"/>
      <c r="BC4" s="46"/>
      <c r="BD4" s="46"/>
      <c r="BE4" s="46"/>
      <c r="BF4" s="32"/>
      <c r="BG4" s="47" t="s">
        <v>199</v>
      </c>
      <c r="BH4" s="47"/>
      <c r="BI4" s="47"/>
      <c r="BJ4" s="47"/>
      <c r="BK4" s="47"/>
      <c r="BL4" s="47"/>
      <c r="BM4" s="47"/>
    </row>
    <row r="5" spans="1:67" ht="53.25" customHeight="1" x14ac:dyDescent="0.25">
      <c r="A5" s="8" t="s">
        <v>0</v>
      </c>
      <c r="B5" s="8" t="s">
        <v>103</v>
      </c>
      <c r="C5" s="8"/>
      <c r="D5" s="8" t="s">
        <v>79</v>
      </c>
      <c r="E5" s="8" t="s">
        <v>183</v>
      </c>
      <c r="F5" s="8" t="s">
        <v>94</v>
      </c>
      <c r="G5" s="8" t="s">
        <v>97</v>
      </c>
      <c r="H5" s="8" t="s">
        <v>194</v>
      </c>
      <c r="I5" s="8">
        <v>2020</v>
      </c>
      <c r="J5" s="8">
        <v>2021</v>
      </c>
      <c r="K5" s="8">
        <v>2022</v>
      </c>
      <c r="L5" s="8">
        <v>2023</v>
      </c>
      <c r="M5" s="8">
        <v>2024</v>
      </c>
      <c r="N5" s="8">
        <v>2025</v>
      </c>
      <c r="O5" s="8">
        <v>2026</v>
      </c>
      <c r="P5" s="8" t="s">
        <v>78</v>
      </c>
      <c r="Q5" s="1">
        <v>2020</v>
      </c>
      <c r="R5" s="1">
        <v>2021</v>
      </c>
      <c r="S5" s="1">
        <v>2022</v>
      </c>
      <c r="T5" s="1">
        <v>2023</v>
      </c>
      <c r="U5" s="1">
        <v>2024</v>
      </c>
      <c r="V5" s="1">
        <v>2025</v>
      </c>
      <c r="W5" s="1">
        <v>2026</v>
      </c>
      <c r="X5" s="1" t="s">
        <v>78</v>
      </c>
      <c r="Y5" s="1" t="s">
        <v>181</v>
      </c>
      <c r="Z5" s="1" t="s">
        <v>182</v>
      </c>
      <c r="AA5" s="11">
        <v>2020</v>
      </c>
      <c r="AB5" s="11">
        <v>2021</v>
      </c>
      <c r="AC5" s="11">
        <v>2022</v>
      </c>
      <c r="AD5" s="11">
        <v>2023</v>
      </c>
      <c r="AE5" s="11">
        <v>2024</v>
      </c>
      <c r="AF5" s="11">
        <v>2025</v>
      </c>
      <c r="AG5" s="11">
        <v>2026</v>
      </c>
      <c r="AH5" s="13" t="s">
        <v>78</v>
      </c>
      <c r="AI5" s="17">
        <v>2021</v>
      </c>
      <c r="AJ5" s="17">
        <v>2022</v>
      </c>
      <c r="AK5" s="17">
        <v>2023</v>
      </c>
      <c r="AL5" s="17">
        <v>2024</v>
      </c>
      <c r="AM5" s="17">
        <v>2025</v>
      </c>
      <c r="AN5" s="17">
        <v>2026</v>
      </c>
      <c r="AO5" s="17" t="s">
        <v>78</v>
      </c>
      <c r="AP5" s="1">
        <v>2020</v>
      </c>
      <c r="AQ5" s="1">
        <v>2021</v>
      </c>
      <c r="AR5" s="1">
        <v>2022</v>
      </c>
      <c r="AS5" s="1">
        <v>2023</v>
      </c>
      <c r="AT5" s="1">
        <v>2024</v>
      </c>
      <c r="AU5" s="1">
        <v>2025</v>
      </c>
      <c r="AV5" s="1">
        <v>2026</v>
      </c>
      <c r="AW5" s="1" t="s">
        <v>78</v>
      </c>
      <c r="AX5" s="11">
        <v>2020</v>
      </c>
      <c r="AY5" s="11">
        <v>2021</v>
      </c>
      <c r="AZ5" s="11">
        <v>2022</v>
      </c>
      <c r="BA5" s="11">
        <v>2023</v>
      </c>
      <c r="BB5" s="11">
        <v>2024</v>
      </c>
      <c r="BC5" s="11">
        <v>2025</v>
      </c>
      <c r="BD5" s="11">
        <v>2026</v>
      </c>
      <c r="BE5" s="13" t="s">
        <v>78</v>
      </c>
      <c r="BF5" s="13" t="s">
        <v>192</v>
      </c>
      <c r="BG5" s="17">
        <v>2021</v>
      </c>
      <c r="BH5" s="17">
        <v>2022</v>
      </c>
      <c r="BI5" s="17">
        <v>2023</v>
      </c>
      <c r="BJ5" s="17">
        <v>20.239999999999998</v>
      </c>
      <c r="BK5" s="17">
        <v>20.25</v>
      </c>
      <c r="BL5" s="17">
        <v>20.260000000000002</v>
      </c>
      <c r="BM5" s="17" t="s">
        <v>78</v>
      </c>
    </row>
    <row r="6" spans="1:67" ht="15.75" x14ac:dyDescent="0.25">
      <c r="A6" s="37" t="s">
        <v>78</v>
      </c>
      <c r="B6" s="38"/>
      <c r="C6" s="38"/>
      <c r="D6" s="38"/>
      <c r="E6" s="39"/>
      <c r="F6" s="18"/>
      <c r="G6" s="18"/>
      <c r="H6" s="18"/>
      <c r="I6" s="12">
        <f>SUM(I8:I79)</f>
        <v>0</v>
      </c>
      <c r="J6" s="12">
        <f t="shared" ref="J6:BM6" si="1">SUM(J8:J79)</f>
        <v>4073396</v>
      </c>
      <c r="K6" s="12">
        <f t="shared" si="1"/>
        <v>254649753.66504735</v>
      </c>
      <c r="L6" s="12">
        <f t="shared" si="1"/>
        <v>394247718.03318775</v>
      </c>
      <c r="M6" s="12">
        <f t="shared" si="1"/>
        <v>458112543.79741055</v>
      </c>
      <c r="N6" s="12">
        <f t="shared" si="1"/>
        <v>411710648.13446355</v>
      </c>
      <c r="O6" s="12">
        <f t="shared" si="1"/>
        <v>303205940.36989075</v>
      </c>
      <c r="P6" s="12">
        <f t="shared" si="1"/>
        <v>1826000000</v>
      </c>
      <c r="Q6" s="12">
        <f t="shared" si="1"/>
        <v>0</v>
      </c>
      <c r="R6" s="12">
        <f t="shared" si="1"/>
        <v>0</v>
      </c>
      <c r="S6" s="12">
        <f t="shared" si="1"/>
        <v>6765365.5300000003</v>
      </c>
      <c r="T6" s="12">
        <f t="shared" si="1"/>
        <v>152738387.05150113</v>
      </c>
      <c r="U6" s="12">
        <f t="shared" si="1"/>
        <v>603298415.34587443</v>
      </c>
      <c r="V6" s="12">
        <f t="shared" si="1"/>
        <v>753435837.02297306</v>
      </c>
      <c r="W6" s="12">
        <f t="shared" si="1"/>
        <v>453006516.27812332</v>
      </c>
      <c r="X6" s="12">
        <f t="shared" si="1"/>
        <v>1969244521.2284718</v>
      </c>
      <c r="Y6" s="12"/>
      <c r="Z6" s="12"/>
      <c r="AA6" s="12">
        <f t="shared" si="1"/>
        <v>0</v>
      </c>
      <c r="AB6" s="12">
        <f t="shared" si="1"/>
        <v>357419.19</v>
      </c>
      <c r="AC6" s="12">
        <f t="shared" si="1"/>
        <v>4557665</v>
      </c>
      <c r="AD6" s="12">
        <f t="shared" si="1"/>
        <v>15433442.548498886</v>
      </c>
      <c r="AE6" s="12">
        <f t="shared" si="1"/>
        <v>60556361.918293364</v>
      </c>
      <c r="AF6" s="12">
        <f t="shared" si="1"/>
        <v>66995968.475003444</v>
      </c>
      <c r="AG6" s="12">
        <f t="shared" si="1"/>
        <v>32023080.927791096</v>
      </c>
      <c r="AH6" s="12">
        <f t="shared" si="1"/>
        <v>179923938.05958682</v>
      </c>
      <c r="AI6" s="12">
        <f t="shared" si="1"/>
        <v>357419.19</v>
      </c>
      <c r="AJ6" s="12">
        <f t="shared" si="1"/>
        <v>11323030.530000001</v>
      </c>
      <c r="AK6" s="12">
        <f t="shared" si="1"/>
        <v>168171829.59999999</v>
      </c>
      <c r="AL6" s="12">
        <f t="shared" si="1"/>
        <v>663854777.26416767</v>
      </c>
      <c r="AM6" s="12">
        <f t="shared" si="1"/>
        <v>820431805.49797666</v>
      </c>
      <c r="AN6" s="12">
        <f t="shared" si="1"/>
        <v>485029597.20591432</v>
      </c>
      <c r="AO6" s="12">
        <f t="shared" si="1"/>
        <v>2149168459.2880583</v>
      </c>
      <c r="AP6" s="12">
        <f t="shared" si="1"/>
        <v>0</v>
      </c>
      <c r="AQ6" s="12">
        <f t="shared" si="1"/>
        <v>0</v>
      </c>
      <c r="AR6" s="12">
        <f t="shared" si="1"/>
        <v>6765365.5300000003</v>
      </c>
      <c r="AS6" s="12">
        <f t="shared" si="1"/>
        <v>152752715.2161884</v>
      </c>
      <c r="AT6" s="12">
        <f t="shared" si="1"/>
        <v>498514945.81697416</v>
      </c>
      <c r="AU6" s="12">
        <f t="shared" si="1"/>
        <v>692322588.55827022</v>
      </c>
      <c r="AV6" s="12">
        <f t="shared" si="1"/>
        <v>618928906.62597466</v>
      </c>
      <c r="AW6" s="12">
        <f t="shared" si="1"/>
        <v>1969284521.7474074</v>
      </c>
      <c r="AX6" s="12">
        <f t="shared" si="1"/>
        <v>0</v>
      </c>
      <c r="AY6" s="12">
        <f t="shared" si="1"/>
        <v>357419.19</v>
      </c>
      <c r="AZ6" s="12">
        <f t="shared" si="1"/>
        <v>4557665</v>
      </c>
      <c r="BA6" s="12">
        <f t="shared" si="1"/>
        <v>15419114.38315044</v>
      </c>
      <c r="BB6" s="12">
        <f t="shared" si="1"/>
        <v>42805442.094755903</v>
      </c>
      <c r="BC6" s="12">
        <f t="shared" si="1"/>
        <v>48253223.810537316</v>
      </c>
      <c r="BD6" s="12">
        <f t="shared" si="1"/>
        <v>32481593.250363849</v>
      </c>
      <c r="BE6" s="12">
        <f t="shared" si="1"/>
        <v>143874457.72880751</v>
      </c>
      <c r="BF6" s="12">
        <f t="shared" si="1"/>
        <v>0</v>
      </c>
      <c r="BG6" s="12">
        <f t="shared" si="1"/>
        <v>357419.19</v>
      </c>
      <c r="BH6" s="12">
        <f t="shared" si="1"/>
        <v>11323030.530000001</v>
      </c>
      <c r="BI6" s="12">
        <f t="shared" si="1"/>
        <v>168171829.59933877</v>
      </c>
      <c r="BJ6" s="12">
        <f t="shared" si="1"/>
        <v>541320387.91172993</v>
      </c>
      <c r="BK6" s="12">
        <f t="shared" si="1"/>
        <v>740575812.36880755</v>
      </c>
      <c r="BL6" s="12">
        <f t="shared" si="1"/>
        <v>651410499.87633848</v>
      </c>
      <c r="BM6" s="12">
        <f t="shared" si="1"/>
        <v>2113158979.4762149</v>
      </c>
    </row>
    <row r="7" spans="1:67" ht="15.75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  <c r="X7" s="21">
        <v>24</v>
      </c>
      <c r="Y7" s="21">
        <v>25</v>
      </c>
      <c r="Z7" s="21">
        <v>26</v>
      </c>
      <c r="AA7" s="21">
        <v>27</v>
      </c>
      <c r="AB7" s="21">
        <v>28</v>
      </c>
      <c r="AC7" s="21">
        <v>29</v>
      </c>
      <c r="AD7" s="21">
        <v>30</v>
      </c>
      <c r="AE7" s="21">
        <v>31</v>
      </c>
      <c r="AF7" s="21">
        <v>32</v>
      </c>
      <c r="AG7" s="21">
        <v>33</v>
      </c>
      <c r="AH7" s="21">
        <v>34</v>
      </c>
      <c r="AI7" s="21">
        <v>35</v>
      </c>
      <c r="AJ7" s="21">
        <v>36</v>
      </c>
      <c r="AK7" s="21">
        <v>37</v>
      </c>
      <c r="AL7" s="21">
        <v>38</v>
      </c>
      <c r="AM7" s="21">
        <v>39</v>
      </c>
      <c r="AN7" s="21">
        <v>40</v>
      </c>
      <c r="AO7" s="21">
        <v>41</v>
      </c>
      <c r="AP7" s="21">
        <v>42</v>
      </c>
      <c r="AQ7" s="21">
        <v>43</v>
      </c>
      <c r="AR7" s="21">
        <v>44</v>
      </c>
      <c r="AS7" s="21">
        <v>45</v>
      </c>
      <c r="AT7" s="21">
        <v>46</v>
      </c>
      <c r="AU7" s="21">
        <v>47</v>
      </c>
      <c r="AV7" s="21">
        <v>48</v>
      </c>
      <c r="AW7" s="21">
        <v>49</v>
      </c>
      <c r="AX7" s="21">
        <v>53</v>
      </c>
      <c r="AY7" s="21">
        <v>54</v>
      </c>
      <c r="AZ7" s="21">
        <v>55</v>
      </c>
      <c r="BA7" s="21">
        <v>56</v>
      </c>
      <c r="BB7" s="21">
        <v>57</v>
      </c>
      <c r="BC7" s="21">
        <v>58</v>
      </c>
      <c r="BD7" s="21">
        <v>59</v>
      </c>
      <c r="BE7" s="21">
        <v>60</v>
      </c>
      <c r="BF7" s="21">
        <v>61</v>
      </c>
      <c r="BG7" s="21">
        <v>62</v>
      </c>
      <c r="BH7" s="21">
        <v>63</v>
      </c>
      <c r="BI7" s="21">
        <v>64</v>
      </c>
      <c r="BJ7" s="21">
        <v>65</v>
      </c>
      <c r="BK7" s="21">
        <v>66</v>
      </c>
      <c r="BL7" s="21">
        <v>67</v>
      </c>
      <c r="BM7" s="21">
        <v>68</v>
      </c>
    </row>
    <row r="8" spans="1:67" ht="63" x14ac:dyDescent="0.25">
      <c r="A8" s="3" t="s">
        <v>68</v>
      </c>
      <c r="B8" s="3" t="s">
        <v>104</v>
      </c>
      <c r="C8" s="3" t="str">
        <f>LEFT(B8,LEN(B8)-1)</f>
        <v>1.1.1.1.i.1</v>
      </c>
      <c r="D8" s="4" t="s">
        <v>82</v>
      </c>
      <c r="E8" s="4" t="s">
        <v>29</v>
      </c>
      <c r="F8" s="4" t="s">
        <v>96</v>
      </c>
      <c r="G8" s="4" t="s">
        <v>98</v>
      </c>
      <c r="H8" s="4" t="s">
        <v>95</v>
      </c>
      <c r="I8" s="10">
        <v>0</v>
      </c>
      <c r="J8" s="10">
        <v>400000</v>
      </c>
      <c r="K8" s="10">
        <v>10937499.999999998</v>
      </c>
      <c r="L8" s="10">
        <v>0</v>
      </c>
      <c r="M8" s="10">
        <v>0</v>
      </c>
      <c r="N8" s="10">
        <v>8333333</v>
      </c>
      <c r="O8" s="10">
        <v>54729167</v>
      </c>
      <c r="P8" s="10">
        <f>O8+N8+M8+L8+K8+J8+I8</f>
        <v>74400000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22320000</v>
      </c>
      <c r="W8" s="23">
        <v>52080000</v>
      </c>
      <c r="X8" s="24">
        <f t="shared" ref="X8:X71" si="2">Q8+R8+S8+T8+U8+V8+W8</f>
        <v>74400000</v>
      </c>
      <c r="Y8" s="24">
        <v>74400000</v>
      </c>
      <c r="Z8" s="24">
        <f>Y8-X8</f>
        <v>0</v>
      </c>
      <c r="AA8" s="23">
        <v>0</v>
      </c>
      <c r="AB8" s="23">
        <v>0</v>
      </c>
      <c r="AC8" s="23">
        <v>0</v>
      </c>
      <c r="AD8" s="23">
        <v>0</v>
      </c>
      <c r="AE8" s="23"/>
      <c r="AF8" s="23"/>
      <c r="AG8" s="23"/>
      <c r="AH8" s="25">
        <f t="shared" ref="AH8:AH71" si="3">AG8+AF8+AE8+AD8+AC8+AB8+AA8</f>
        <v>0</v>
      </c>
      <c r="AI8" s="25">
        <f t="shared" ref="AI8:AN23" si="4">R8+AB8</f>
        <v>0</v>
      </c>
      <c r="AJ8" s="25">
        <f t="shared" si="4"/>
        <v>0</v>
      </c>
      <c r="AK8" s="25">
        <f t="shared" si="4"/>
        <v>0</v>
      </c>
      <c r="AL8" s="25">
        <v>0</v>
      </c>
      <c r="AM8" s="25">
        <f t="shared" si="4"/>
        <v>22320000</v>
      </c>
      <c r="AN8" s="25">
        <f t="shared" si="4"/>
        <v>52080000</v>
      </c>
      <c r="AO8" s="25">
        <f t="shared" ref="AO8:AO71" si="5">AI8+AJ8+AK8+AL8+AM8+AN8</f>
        <v>74400000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19055940.733749442</v>
      </c>
      <c r="AV8" s="5">
        <v>55344059.266250558</v>
      </c>
      <c r="AW8" s="9">
        <f t="shared" ref="AW8:AW39" si="6">AP8+AQ8+AR8+AS8+AT8+AU8+AV8</f>
        <v>74400000</v>
      </c>
      <c r="AX8" s="5">
        <v>0</v>
      </c>
      <c r="AY8" s="5">
        <v>0</v>
      </c>
      <c r="AZ8" s="5">
        <v>0</v>
      </c>
      <c r="BA8" s="5">
        <v>0</v>
      </c>
      <c r="BB8" s="5"/>
      <c r="BC8" s="5">
        <v>0</v>
      </c>
      <c r="BD8" s="5">
        <v>0</v>
      </c>
      <c r="BE8" s="14">
        <f t="shared" ref="BE8:BE39" si="7">BD8+BC8+BB8+BA8+AZ8+AY8+AX8</f>
        <v>0</v>
      </c>
      <c r="BF8" s="14"/>
      <c r="BG8" s="14">
        <f>AQ8+AY8</f>
        <v>0</v>
      </c>
      <c r="BH8" s="14">
        <f>AR8+AZ8</f>
        <v>0</v>
      </c>
      <c r="BI8" s="14">
        <f>AS8+BA8</f>
        <v>0</v>
      </c>
      <c r="BJ8" s="14">
        <f>AT8+BB8</f>
        <v>0</v>
      </c>
      <c r="BK8" s="14">
        <f>AU8+BC8</f>
        <v>19055940.733749442</v>
      </c>
      <c r="BL8" s="14">
        <f>AV8+BD8</f>
        <v>55344059.266250558</v>
      </c>
      <c r="BM8" s="9">
        <f t="shared" ref="BM8:BM71" si="8">BG8+BH8+BI8+BJ8+BK8+BL8</f>
        <v>74400000</v>
      </c>
      <c r="BO8" s="2"/>
    </row>
    <row r="9" spans="1:67" ht="63" x14ac:dyDescent="0.25">
      <c r="A9" s="3" t="s">
        <v>69</v>
      </c>
      <c r="B9" s="3" t="s">
        <v>105</v>
      </c>
      <c r="C9" s="3" t="str">
        <f t="shared" ref="C9:C72" si="9">LEFT(B9,LEN(B9)-1)</f>
        <v>1.1.1.1.i.2</v>
      </c>
      <c r="D9" s="4" t="s">
        <v>82</v>
      </c>
      <c r="E9" s="4" t="s">
        <v>29</v>
      </c>
      <c r="F9" s="4" t="s">
        <v>96</v>
      </c>
      <c r="G9" s="4" t="s">
        <v>98</v>
      </c>
      <c r="H9" s="4" t="s">
        <v>95</v>
      </c>
      <c r="I9" s="10">
        <v>0</v>
      </c>
      <c r="J9" s="10">
        <v>334000</v>
      </c>
      <c r="K9" s="10">
        <v>1685500</v>
      </c>
      <c r="L9" s="10">
        <v>2145000</v>
      </c>
      <c r="M9" s="10">
        <v>11462000</v>
      </c>
      <c r="N9" s="10">
        <v>12027500</v>
      </c>
      <c r="O9" s="10">
        <v>4796000</v>
      </c>
      <c r="P9" s="10">
        <f t="shared" ref="P9:P72" si="10">O9+N9+M9+L9+K9+J9+I9</f>
        <v>32450000</v>
      </c>
      <c r="Q9" s="23">
        <v>0</v>
      </c>
      <c r="R9" s="23">
        <v>0</v>
      </c>
      <c r="S9" s="23">
        <v>0</v>
      </c>
      <c r="T9" s="23">
        <v>0</v>
      </c>
      <c r="U9" s="23">
        <v>14540000</v>
      </c>
      <c r="V9" s="23">
        <v>21644500</v>
      </c>
      <c r="W9" s="23">
        <v>36515500</v>
      </c>
      <c r="X9" s="24">
        <f t="shared" si="2"/>
        <v>72700000</v>
      </c>
      <c r="Y9" s="24">
        <v>72700000</v>
      </c>
      <c r="Z9" s="24">
        <f t="shared" ref="Z9:Z72" si="11">Y9-X9</f>
        <v>0</v>
      </c>
      <c r="AA9" s="54">
        <v>0</v>
      </c>
      <c r="AB9" s="54">
        <v>0</v>
      </c>
      <c r="AC9" s="54">
        <v>0</v>
      </c>
      <c r="AD9" s="26">
        <v>0</v>
      </c>
      <c r="AE9" s="26"/>
      <c r="AF9" s="26"/>
      <c r="AG9" s="26"/>
      <c r="AH9" s="25">
        <f t="shared" si="3"/>
        <v>0</v>
      </c>
      <c r="AI9" s="48">
        <f t="shared" si="4"/>
        <v>0</v>
      </c>
      <c r="AJ9" s="48">
        <f t="shared" si="4"/>
        <v>0</v>
      </c>
      <c r="AK9" s="27">
        <f t="shared" si="4"/>
        <v>0</v>
      </c>
      <c r="AL9" s="27">
        <f t="shared" si="4"/>
        <v>14540000</v>
      </c>
      <c r="AM9" s="27">
        <f t="shared" si="4"/>
        <v>21644500</v>
      </c>
      <c r="AN9" s="27">
        <f t="shared" si="4"/>
        <v>36515500</v>
      </c>
      <c r="AO9" s="27">
        <f t="shared" si="5"/>
        <v>72700000</v>
      </c>
      <c r="AP9" s="5">
        <v>0</v>
      </c>
      <c r="AQ9" s="5">
        <v>0</v>
      </c>
      <c r="AR9" s="5">
        <v>0</v>
      </c>
      <c r="AS9" s="5">
        <v>0</v>
      </c>
      <c r="AT9" s="5">
        <v>12005895</v>
      </c>
      <c r="AU9" s="5">
        <v>20506651.060576819</v>
      </c>
      <c r="AV9" s="5">
        <v>40187453.939423181</v>
      </c>
      <c r="AW9" s="9">
        <f t="shared" si="6"/>
        <v>72700000</v>
      </c>
      <c r="AX9" s="50">
        <v>0</v>
      </c>
      <c r="AY9" s="50">
        <v>0</v>
      </c>
      <c r="AZ9" s="50">
        <v>0</v>
      </c>
      <c r="BA9" s="5">
        <v>0</v>
      </c>
      <c r="BB9" s="22"/>
      <c r="BC9" s="22">
        <v>0</v>
      </c>
      <c r="BD9" s="22">
        <v>0</v>
      </c>
      <c r="BE9" s="14">
        <f t="shared" si="7"/>
        <v>0</v>
      </c>
      <c r="BF9" s="34"/>
      <c r="BG9" s="52">
        <f>AQ9+AY9</f>
        <v>0</v>
      </c>
      <c r="BH9" s="52">
        <f>AR9+AZ9</f>
        <v>0</v>
      </c>
      <c r="BI9" s="19">
        <f>AS9+BA9</f>
        <v>0</v>
      </c>
      <c r="BJ9" s="19">
        <f>AT9+BB9</f>
        <v>12005895</v>
      </c>
      <c r="BK9" s="19">
        <f>AU9+BC9</f>
        <v>20506651.060576819</v>
      </c>
      <c r="BL9" s="19">
        <f>AV9+BD9</f>
        <v>40187453.939423181</v>
      </c>
      <c r="BM9" s="9">
        <f t="shared" si="8"/>
        <v>72700000</v>
      </c>
      <c r="BO9" s="2"/>
    </row>
    <row r="10" spans="1:67" ht="63" x14ac:dyDescent="0.25">
      <c r="A10" s="3" t="s">
        <v>70</v>
      </c>
      <c r="B10" s="3" t="s">
        <v>106</v>
      </c>
      <c r="C10" s="3" t="str">
        <f t="shared" si="9"/>
        <v>1.1.1.1.i.3</v>
      </c>
      <c r="D10" s="4" t="s">
        <v>82</v>
      </c>
      <c r="E10" s="4" t="s">
        <v>29</v>
      </c>
      <c r="F10" s="4" t="s">
        <v>96</v>
      </c>
      <c r="G10" s="4" t="s">
        <v>98</v>
      </c>
      <c r="H10" s="4" t="s">
        <v>95</v>
      </c>
      <c r="I10" s="10">
        <v>0</v>
      </c>
      <c r="J10" s="10">
        <v>134000</v>
      </c>
      <c r="K10" s="10">
        <v>646500</v>
      </c>
      <c r="L10" s="10">
        <v>3370000</v>
      </c>
      <c r="M10" s="10">
        <v>12233000</v>
      </c>
      <c r="N10" s="10">
        <v>15022500</v>
      </c>
      <c r="O10" s="10">
        <v>8844000</v>
      </c>
      <c r="P10" s="10">
        <f t="shared" si="10"/>
        <v>40250000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4">
        <f t="shared" si="2"/>
        <v>0</v>
      </c>
      <c r="Y10" s="24">
        <v>0</v>
      </c>
      <c r="Z10" s="24">
        <f t="shared" si="11"/>
        <v>0</v>
      </c>
      <c r="AA10" s="55"/>
      <c r="AB10" s="55"/>
      <c r="AC10" s="55"/>
      <c r="AD10" s="26">
        <v>0</v>
      </c>
      <c r="AE10" s="26"/>
      <c r="AF10" s="26"/>
      <c r="AG10" s="26"/>
      <c r="AH10" s="25">
        <f t="shared" si="3"/>
        <v>0</v>
      </c>
      <c r="AI10" s="49"/>
      <c r="AJ10" s="49"/>
      <c r="AK10" s="27">
        <f t="shared" si="4"/>
        <v>0</v>
      </c>
      <c r="AL10" s="27">
        <f t="shared" si="4"/>
        <v>0</v>
      </c>
      <c r="AM10" s="27">
        <f t="shared" si="4"/>
        <v>0</v>
      </c>
      <c r="AN10" s="27">
        <f t="shared" si="4"/>
        <v>0</v>
      </c>
      <c r="AO10" s="27">
        <f t="shared" si="5"/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9">
        <f t="shared" si="6"/>
        <v>0</v>
      </c>
      <c r="AX10" s="51"/>
      <c r="AY10" s="51"/>
      <c r="AZ10" s="51"/>
      <c r="BA10" s="5">
        <v>0</v>
      </c>
      <c r="BB10" s="22"/>
      <c r="BC10" s="22">
        <v>0</v>
      </c>
      <c r="BD10" s="22">
        <v>0</v>
      </c>
      <c r="BE10" s="14">
        <f t="shared" si="7"/>
        <v>0</v>
      </c>
      <c r="BF10" s="35"/>
      <c r="BG10" s="53"/>
      <c r="BH10" s="53"/>
      <c r="BI10" s="19">
        <f>AS10+BA10</f>
        <v>0</v>
      </c>
      <c r="BJ10" s="19">
        <f>AT10+BB10</f>
        <v>0</v>
      </c>
      <c r="BK10" s="19">
        <f>AU10+BC10</f>
        <v>0</v>
      </c>
      <c r="BL10" s="19">
        <f>AV10+BD10</f>
        <v>0</v>
      </c>
      <c r="BM10" s="9">
        <f t="shared" si="8"/>
        <v>0</v>
      </c>
    </row>
    <row r="11" spans="1:67" ht="47.25" x14ac:dyDescent="0.25">
      <c r="A11" s="3" t="s">
        <v>71</v>
      </c>
      <c r="B11" s="3" t="s">
        <v>107</v>
      </c>
      <c r="C11" s="3" t="str">
        <f t="shared" si="9"/>
        <v>1.1.1.2.i.1</v>
      </c>
      <c r="D11" s="4" t="s">
        <v>82</v>
      </c>
      <c r="E11" s="4" t="s">
        <v>29</v>
      </c>
      <c r="F11" s="4" t="s">
        <v>95</v>
      </c>
      <c r="G11" s="4"/>
      <c r="H11" s="4" t="s">
        <v>95</v>
      </c>
      <c r="I11" s="10">
        <v>0</v>
      </c>
      <c r="J11" s="10">
        <v>0</v>
      </c>
      <c r="K11" s="10">
        <v>2064400</v>
      </c>
      <c r="L11" s="10">
        <v>3047200</v>
      </c>
      <c r="M11" s="10">
        <v>8000000</v>
      </c>
      <c r="N11" s="10">
        <v>4633600</v>
      </c>
      <c r="O11" s="10">
        <v>6524800</v>
      </c>
      <c r="P11" s="10">
        <f t="shared" si="10"/>
        <v>24270000</v>
      </c>
      <c r="Q11" s="23">
        <v>0</v>
      </c>
      <c r="R11" s="23">
        <v>0</v>
      </c>
      <c r="S11" s="23">
        <v>0</v>
      </c>
      <c r="T11" s="23">
        <v>0</v>
      </c>
      <c r="U11" s="23">
        <v>1793000</v>
      </c>
      <c r="V11" s="23">
        <v>11476200</v>
      </c>
      <c r="W11" s="23">
        <v>1000800</v>
      </c>
      <c r="X11" s="24">
        <f t="shared" si="2"/>
        <v>14270000</v>
      </c>
      <c r="Y11" s="24">
        <v>14270000</v>
      </c>
      <c r="Z11" s="24">
        <f t="shared" si="11"/>
        <v>0</v>
      </c>
      <c r="AA11" s="23">
        <v>0</v>
      </c>
      <c r="AB11" s="23">
        <v>0</v>
      </c>
      <c r="AC11" s="23">
        <v>0</v>
      </c>
      <c r="AD11" s="23">
        <v>0</v>
      </c>
      <c r="AE11" s="23"/>
      <c r="AF11" s="23"/>
      <c r="AG11" s="23"/>
      <c r="AH11" s="25">
        <f t="shared" si="3"/>
        <v>0</v>
      </c>
      <c r="AI11" s="25">
        <f>R11+AB11</f>
        <v>0</v>
      </c>
      <c r="AJ11" s="25">
        <f>S11+AC11</f>
        <v>0</v>
      </c>
      <c r="AK11" s="25">
        <f t="shared" si="4"/>
        <v>0</v>
      </c>
      <c r="AL11" s="25">
        <f t="shared" si="4"/>
        <v>1793000</v>
      </c>
      <c r="AM11" s="25">
        <f t="shared" si="4"/>
        <v>11476200</v>
      </c>
      <c r="AN11" s="25">
        <f t="shared" si="4"/>
        <v>1000800</v>
      </c>
      <c r="AO11" s="25">
        <f t="shared" si="5"/>
        <v>14270000</v>
      </c>
      <c r="AP11" s="5">
        <v>0</v>
      </c>
      <c r="AQ11" s="5">
        <v>0</v>
      </c>
      <c r="AR11" s="5">
        <v>0</v>
      </c>
      <c r="AS11" s="5">
        <v>0</v>
      </c>
      <c r="AT11" s="5">
        <v>1602000</v>
      </c>
      <c r="AU11" s="5">
        <v>9960997.83731189</v>
      </c>
      <c r="AV11" s="5">
        <v>2707002.16268811</v>
      </c>
      <c r="AW11" s="9">
        <f t="shared" si="6"/>
        <v>14270000</v>
      </c>
      <c r="AX11" s="5">
        <v>0</v>
      </c>
      <c r="AY11" s="5">
        <v>0</v>
      </c>
      <c r="AZ11" s="5">
        <v>0</v>
      </c>
      <c r="BA11" s="5">
        <v>0</v>
      </c>
      <c r="BB11" s="5"/>
      <c r="BC11" s="5">
        <v>0</v>
      </c>
      <c r="BD11" s="5">
        <v>0</v>
      </c>
      <c r="BE11" s="14">
        <f t="shared" si="7"/>
        <v>0</v>
      </c>
      <c r="BF11" s="14"/>
      <c r="BG11" s="14">
        <f>AQ11+AY11</f>
        <v>0</v>
      </c>
      <c r="BH11" s="14">
        <f>AR11+AZ11</f>
        <v>0</v>
      </c>
      <c r="BI11" s="14">
        <f>AS11+BA11</f>
        <v>0</v>
      </c>
      <c r="BJ11" s="14">
        <f>AT11+BB11</f>
        <v>1602000</v>
      </c>
      <c r="BK11" s="14">
        <f>AU11+BC11</f>
        <v>9960997.83731189</v>
      </c>
      <c r="BL11" s="14">
        <f>AV11+BD11</f>
        <v>2707002.16268811</v>
      </c>
      <c r="BM11" s="9">
        <f t="shared" si="8"/>
        <v>14270000</v>
      </c>
      <c r="BO11" s="2"/>
    </row>
    <row r="12" spans="1:67" ht="47.25" x14ac:dyDescent="0.25">
      <c r="A12" s="3" t="s">
        <v>72</v>
      </c>
      <c r="B12" s="3" t="s">
        <v>108</v>
      </c>
      <c r="C12" s="3" t="str">
        <f t="shared" si="9"/>
        <v>1.1.1.2.i.2</v>
      </c>
      <c r="D12" s="4" t="s">
        <v>82</v>
      </c>
      <c r="E12" s="4" t="s">
        <v>29</v>
      </c>
      <c r="F12" s="4" t="s">
        <v>96</v>
      </c>
      <c r="G12" s="4" t="s">
        <v>98</v>
      </c>
      <c r="H12" s="4" t="s">
        <v>96</v>
      </c>
      <c r="I12" s="10">
        <v>0</v>
      </c>
      <c r="J12" s="10">
        <v>899384</v>
      </c>
      <c r="K12" s="10">
        <v>4204687</v>
      </c>
      <c r="L12" s="10">
        <v>17993702</v>
      </c>
      <c r="M12" s="10">
        <v>33457949</v>
      </c>
      <c r="N12" s="10">
        <v>25432093</v>
      </c>
      <c r="O12" s="10">
        <v>5297677</v>
      </c>
      <c r="P12" s="10">
        <f t="shared" si="10"/>
        <v>87285492</v>
      </c>
      <c r="Q12" s="23">
        <v>0</v>
      </c>
      <c r="R12" s="23">
        <v>0</v>
      </c>
      <c r="S12" s="23">
        <v>0</v>
      </c>
      <c r="T12" s="23">
        <v>0</v>
      </c>
      <c r="U12" s="23">
        <v>22881307</v>
      </c>
      <c r="V12" s="23">
        <v>43668303</v>
      </c>
      <c r="W12" s="23">
        <v>30735882</v>
      </c>
      <c r="X12" s="24">
        <f t="shared" si="2"/>
        <v>97285492</v>
      </c>
      <c r="Y12" s="24">
        <v>97285492</v>
      </c>
      <c r="Z12" s="24">
        <f t="shared" si="11"/>
        <v>0</v>
      </c>
      <c r="AA12" s="54">
        <v>0</v>
      </c>
      <c r="AB12" s="54">
        <v>0</v>
      </c>
      <c r="AC12" s="54">
        <v>0</v>
      </c>
      <c r="AD12" s="26">
        <v>0</v>
      </c>
      <c r="AE12" s="26"/>
      <c r="AF12" s="26"/>
      <c r="AG12" s="26"/>
      <c r="AH12" s="25">
        <f t="shared" si="3"/>
        <v>0</v>
      </c>
      <c r="AI12" s="48">
        <f>R12+AB12</f>
        <v>0</v>
      </c>
      <c r="AJ12" s="48">
        <f>S12+AC12</f>
        <v>0</v>
      </c>
      <c r="AK12" s="27">
        <f t="shared" si="4"/>
        <v>0</v>
      </c>
      <c r="AL12" s="27">
        <f t="shared" si="4"/>
        <v>22881307</v>
      </c>
      <c r="AM12" s="27">
        <f t="shared" si="4"/>
        <v>43668303</v>
      </c>
      <c r="AN12" s="27">
        <f t="shared" si="4"/>
        <v>30735882</v>
      </c>
      <c r="AO12" s="27">
        <f t="shared" si="5"/>
        <v>97285492</v>
      </c>
      <c r="AP12" s="5">
        <v>0</v>
      </c>
      <c r="AQ12" s="5">
        <v>0</v>
      </c>
      <c r="AR12" s="5">
        <v>0</v>
      </c>
      <c r="AS12" s="5">
        <v>0</v>
      </c>
      <c r="AT12" s="5">
        <v>22534892</v>
      </c>
      <c r="AU12" s="5">
        <v>19088685</v>
      </c>
      <c r="AV12" s="5">
        <v>55661915</v>
      </c>
      <c r="AW12" s="9">
        <f t="shared" si="6"/>
        <v>97285492</v>
      </c>
      <c r="AX12" s="50">
        <v>0</v>
      </c>
      <c r="AY12" s="50">
        <v>0</v>
      </c>
      <c r="AZ12" s="50">
        <v>0</v>
      </c>
      <c r="BA12" s="5">
        <v>0</v>
      </c>
      <c r="BB12" s="22"/>
      <c r="BC12" s="22">
        <v>0</v>
      </c>
      <c r="BD12" s="22">
        <v>0</v>
      </c>
      <c r="BE12" s="14">
        <f t="shared" si="7"/>
        <v>0</v>
      </c>
      <c r="BF12" s="34"/>
      <c r="BG12" s="52">
        <f>AQ12+AY12</f>
        <v>0</v>
      </c>
      <c r="BH12" s="52">
        <f>AR12+AZ12</f>
        <v>0</v>
      </c>
      <c r="BI12" s="19">
        <f>AS12+BA12</f>
        <v>0</v>
      </c>
      <c r="BJ12" s="19">
        <f>AT12+BB12</f>
        <v>22534892</v>
      </c>
      <c r="BK12" s="19">
        <f>AU12+BC12</f>
        <v>19088685</v>
      </c>
      <c r="BL12" s="19">
        <f>AV12+BD12</f>
        <v>55661915</v>
      </c>
      <c r="BM12" s="9">
        <f t="shared" si="8"/>
        <v>97285492</v>
      </c>
    </row>
    <row r="13" spans="1:67" ht="47.25" x14ac:dyDescent="0.25">
      <c r="A13" s="3" t="s">
        <v>73</v>
      </c>
      <c r="B13" s="3" t="s">
        <v>109</v>
      </c>
      <c r="C13" s="3" t="str">
        <f t="shared" si="9"/>
        <v>1.1.1.2.i.3</v>
      </c>
      <c r="D13" s="4" t="s">
        <v>82</v>
      </c>
      <c r="E13" s="4" t="s">
        <v>29</v>
      </c>
      <c r="F13" s="4" t="s">
        <v>96</v>
      </c>
      <c r="G13" s="4" t="s">
        <v>98</v>
      </c>
      <c r="H13" s="4" t="s">
        <v>96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2312500</v>
      </c>
      <c r="O13" s="10">
        <v>0</v>
      </c>
      <c r="P13" s="10">
        <f t="shared" si="10"/>
        <v>2312500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2312500</v>
      </c>
      <c r="W13" s="23">
        <v>0</v>
      </c>
      <c r="X13" s="24">
        <f t="shared" si="2"/>
        <v>2312500</v>
      </c>
      <c r="Y13" s="24">
        <v>2312500</v>
      </c>
      <c r="Z13" s="24">
        <f t="shared" si="11"/>
        <v>0</v>
      </c>
      <c r="AA13" s="55"/>
      <c r="AB13" s="55"/>
      <c r="AC13" s="55"/>
      <c r="AD13" s="26">
        <v>0</v>
      </c>
      <c r="AE13" s="26"/>
      <c r="AF13" s="26"/>
      <c r="AG13" s="26"/>
      <c r="AH13" s="25">
        <f t="shared" si="3"/>
        <v>0</v>
      </c>
      <c r="AI13" s="49"/>
      <c r="AJ13" s="49"/>
      <c r="AK13" s="27">
        <f t="shared" si="4"/>
        <v>0</v>
      </c>
      <c r="AL13" s="27">
        <f t="shared" si="4"/>
        <v>0</v>
      </c>
      <c r="AM13" s="27">
        <f t="shared" si="4"/>
        <v>2312500</v>
      </c>
      <c r="AN13" s="27">
        <f t="shared" si="4"/>
        <v>0</v>
      </c>
      <c r="AO13" s="27">
        <f t="shared" si="5"/>
        <v>2312500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2312500</v>
      </c>
      <c r="AV13" s="5">
        <v>0</v>
      </c>
      <c r="AW13" s="9">
        <f t="shared" si="6"/>
        <v>2312500</v>
      </c>
      <c r="AX13" s="51"/>
      <c r="AY13" s="51"/>
      <c r="AZ13" s="51"/>
      <c r="BA13" s="5">
        <v>0</v>
      </c>
      <c r="BB13" s="22"/>
      <c r="BC13" s="22">
        <v>0</v>
      </c>
      <c r="BD13" s="22">
        <v>0</v>
      </c>
      <c r="BE13" s="14">
        <f t="shared" si="7"/>
        <v>0</v>
      </c>
      <c r="BF13" s="35"/>
      <c r="BG13" s="53"/>
      <c r="BH13" s="53"/>
      <c r="BI13" s="19">
        <f>AS13+BA13</f>
        <v>0</v>
      </c>
      <c r="BJ13" s="19">
        <f>AT13+BB13</f>
        <v>0</v>
      </c>
      <c r="BK13" s="19">
        <f>AU13+BC13</f>
        <v>2312500</v>
      </c>
      <c r="BL13" s="19">
        <f>AV13+BD13</f>
        <v>0</v>
      </c>
      <c r="BM13" s="9">
        <f t="shared" si="8"/>
        <v>2312500</v>
      </c>
    </row>
    <row r="14" spans="1:67" ht="31.5" x14ac:dyDescent="0.25">
      <c r="A14" s="3" t="s">
        <v>1</v>
      </c>
      <c r="B14" s="3" t="s">
        <v>110</v>
      </c>
      <c r="C14" s="3" t="str">
        <f t="shared" si="9"/>
        <v>1.1.1.3.i</v>
      </c>
      <c r="D14" s="4" t="s">
        <v>82</v>
      </c>
      <c r="E14" s="4" t="s">
        <v>29</v>
      </c>
      <c r="F14" s="4" t="s">
        <v>96</v>
      </c>
      <c r="G14" s="4" t="s">
        <v>98</v>
      </c>
      <c r="H14" s="4" t="s">
        <v>96</v>
      </c>
      <c r="I14" s="10">
        <v>0</v>
      </c>
      <c r="J14" s="10">
        <v>345140</v>
      </c>
      <c r="K14" s="10">
        <v>2415981</v>
      </c>
      <c r="L14" s="10">
        <v>6902802</v>
      </c>
      <c r="M14" s="10">
        <v>10354202</v>
      </c>
      <c r="N14" s="10">
        <v>8283362</v>
      </c>
      <c r="O14" s="10">
        <v>6212521</v>
      </c>
      <c r="P14" s="10">
        <f t="shared" si="10"/>
        <v>34514008</v>
      </c>
      <c r="Q14" s="23">
        <v>0</v>
      </c>
      <c r="R14" s="23">
        <v>0</v>
      </c>
      <c r="S14" s="23">
        <v>0</v>
      </c>
      <c r="T14" s="23">
        <v>241196</v>
      </c>
      <c r="U14" s="23">
        <v>9327203</v>
      </c>
      <c r="V14" s="23">
        <v>15612174</v>
      </c>
      <c r="W14" s="23">
        <v>9333435</v>
      </c>
      <c r="X14" s="24">
        <f t="shared" si="2"/>
        <v>34514008</v>
      </c>
      <c r="Y14" s="24">
        <v>34514008</v>
      </c>
      <c r="Z14" s="24">
        <f t="shared" si="11"/>
        <v>0</v>
      </c>
      <c r="AA14" s="23">
        <v>0</v>
      </c>
      <c r="AB14" s="23">
        <v>0</v>
      </c>
      <c r="AC14" s="23">
        <v>0</v>
      </c>
      <c r="AD14" s="23">
        <v>0</v>
      </c>
      <c r="AE14" s="23"/>
      <c r="AF14" s="23"/>
      <c r="AG14" s="23"/>
      <c r="AH14" s="25">
        <f t="shared" si="3"/>
        <v>0</v>
      </c>
      <c r="AI14" s="25">
        <f t="shared" ref="AI14:AN45" si="12">R14+AB14</f>
        <v>0</v>
      </c>
      <c r="AJ14" s="25">
        <f t="shared" si="12"/>
        <v>0</v>
      </c>
      <c r="AK14" s="25">
        <f t="shared" si="4"/>
        <v>241196</v>
      </c>
      <c r="AL14" s="25">
        <f t="shared" si="4"/>
        <v>9327203</v>
      </c>
      <c r="AM14" s="25">
        <f t="shared" si="4"/>
        <v>15612174</v>
      </c>
      <c r="AN14" s="25">
        <f t="shared" si="4"/>
        <v>9333435</v>
      </c>
      <c r="AO14" s="25">
        <f t="shared" si="5"/>
        <v>34514008</v>
      </c>
      <c r="AP14" s="5">
        <v>0</v>
      </c>
      <c r="AQ14" s="5">
        <v>0</v>
      </c>
      <c r="AR14" s="5">
        <v>0</v>
      </c>
      <c r="AS14" s="5">
        <v>241196</v>
      </c>
      <c r="AT14" s="5">
        <v>3219932</v>
      </c>
      <c r="AU14" s="5">
        <v>14607491.876483319</v>
      </c>
      <c r="AV14" s="5">
        <v>16445388.123516681</v>
      </c>
      <c r="AW14" s="9">
        <f t="shared" si="6"/>
        <v>34514008</v>
      </c>
      <c r="AX14" s="5">
        <v>0</v>
      </c>
      <c r="AY14" s="5">
        <v>0</v>
      </c>
      <c r="AZ14" s="5">
        <v>0</v>
      </c>
      <c r="BA14" s="5">
        <v>0</v>
      </c>
      <c r="BB14" s="5"/>
      <c r="BC14" s="5">
        <v>0</v>
      </c>
      <c r="BD14" s="5">
        <v>0</v>
      </c>
      <c r="BE14" s="14">
        <f t="shared" si="7"/>
        <v>0</v>
      </c>
      <c r="BF14" s="14"/>
      <c r="BG14" s="14">
        <f>AQ14+AY14</f>
        <v>0</v>
      </c>
      <c r="BH14" s="14">
        <f>AR14+AZ14</f>
        <v>0</v>
      </c>
      <c r="BI14" s="14">
        <f>AS14+BA14</f>
        <v>241196</v>
      </c>
      <c r="BJ14" s="14">
        <f>AT14+BB14</f>
        <v>3219932</v>
      </c>
      <c r="BK14" s="14">
        <f>AU14+BC14</f>
        <v>14607491.876483319</v>
      </c>
      <c r="BL14" s="14">
        <f>AV14+BD14</f>
        <v>16445388.123516681</v>
      </c>
      <c r="BM14" s="9">
        <f t="shared" si="8"/>
        <v>34514008</v>
      </c>
      <c r="BO14" s="2"/>
    </row>
    <row r="15" spans="1:67" ht="78.75" x14ac:dyDescent="0.25">
      <c r="A15" s="3" t="s">
        <v>2</v>
      </c>
      <c r="B15" s="3" t="s">
        <v>111</v>
      </c>
      <c r="C15" s="3" t="str">
        <f t="shared" si="9"/>
        <v>1.2.1.1.i</v>
      </c>
      <c r="D15" s="4" t="s">
        <v>82</v>
      </c>
      <c r="E15" s="4" t="s">
        <v>3</v>
      </c>
      <c r="F15" s="4" t="s">
        <v>96</v>
      </c>
      <c r="G15" s="4" t="s">
        <v>99</v>
      </c>
      <c r="H15" s="4" t="s">
        <v>95</v>
      </c>
      <c r="I15" s="10">
        <v>0</v>
      </c>
      <c r="J15" s="10">
        <v>0</v>
      </c>
      <c r="K15" s="10">
        <v>24958250.609999999</v>
      </c>
      <c r="L15" s="10">
        <v>26115462.739999998</v>
      </c>
      <c r="M15" s="10">
        <v>6208286.6500000004</v>
      </c>
      <c r="N15" s="10">
        <v>0</v>
      </c>
      <c r="O15" s="10">
        <v>0</v>
      </c>
      <c r="P15" s="10">
        <f t="shared" si="10"/>
        <v>57282000</v>
      </c>
      <c r="Q15" s="23">
        <v>0</v>
      </c>
      <c r="R15" s="23">
        <v>0</v>
      </c>
      <c r="S15" s="23">
        <v>0</v>
      </c>
      <c r="T15" s="23">
        <v>17184600</v>
      </c>
      <c r="U15" s="23">
        <v>14282000</v>
      </c>
      <c r="V15" s="23">
        <v>11456400</v>
      </c>
      <c r="W15" s="23">
        <v>14359000</v>
      </c>
      <c r="X15" s="24">
        <f t="shared" si="2"/>
        <v>57282000</v>
      </c>
      <c r="Y15" s="24">
        <v>57282000</v>
      </c>
      <c r="Z15" s="24">
        <f t="shared" si="11"/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>
        <f t="shared" si="3"/>
        <v>0</v>
      </c>
      <c r="AI15" s="25">
        <f t="shared" si="12"/>
        <v>0</v>
      </c>
      <c r="AJ15" s="25">
        <f t="shared" si="12"/>
        <v>0</v>
      </c>
      <c r="AK15" s="25">
        <f t="shared" si="4"/>
        <v>17184600</v>
      </c>
      <c r="AL15" s="25">
        <f t="shared" si="4"/>
        <v>14282000</v>
      </c>
      <c r="AM15" s="25">
        <f t="shared" si="4"/>
        <v>11456400</v>
      </c>
      <c r="AN15" s="25">
        <f t="shared" si="4"/>
        <v>14359000</v>
      </c>
      <c r="AO15" s="25">
        <f t="shared" si="5"/>
        <v>57282000</v>
      </c>
      <c r="AP15" s="5">
        <v>0</v>
      </c>
      <c r="AQ15" s="5">
        <v>0</v>
      </c>
      <c r="AR15" s="5">
        <v>0</v>
      </c>
      <c r="AS15" s="5">
        <v>17184600</v>
      </c>
      <c r="AT15" s="5">
        <v>14282000</v>
      </c>
      <c r="AU15" s="5">
        <v>9781025.0637153704</v>
      </c>
      <c r="AV15" s="5">
        <v>16034374.93628463</v>
      </c>
      <c r="AW15" s="9">
        <f t="shared" si="6"/>
        <v>57282000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14">
        <f t="shared" si="7"/>
        <v>0</v>
      </c>
      <c r="BF15" s="14"/>
      <c r="BG15" s="14">
        <f>AQ15+AY15</f>
        <v>0</v>
      </c>
      <c r="BH15" s="14">
        <f>AR15+AZ15</f>
        <v>0</v>
      </c>
      <c r="BI15" s="14">
        <f>AS15+BA15</f>
        <v>17184600</v>
      </c>
      <c r="BJ15" s="14">
        <f>AT15+BB15</f>
        <v>14282000</v>
      </c>
      <c r="BK15" s="14">
        <f>AU15+BC15</f>
        <v>9781025.0637153704</v>
      </c>
      <c r="BL15" s="14">
        <f>AV15+BD15</f>
        <v>16034374.93628463</v>
      </c>
      <c r="BM15" s="9">
        <f t="shared" si="8"/>
        <v>57282000</v>
      </c>
      <c r="BO15" s="2"/>
    </row>
    <row r="16" spans="1:67" ht="78.75" x14ac:dyDescent="0.25">
      <c r="A16" s="3" t="s">
        <v>4</v>
      </c>
      <c r="B16" s="3" t="s">
        <v>112</v>
      </c>
      <c r="C16" s="3" t="str">
        <f t="shared" si="9"/>
        <v>1.2.1.2.i</v>
      </c>
      <c r="D16" s="4" t="s">
        <v>82</v>
      </c>
      <c r="E16" s="4" t="s">
        <v>3</v>
      </c>
      <c r="F16" s="4" t="s">
        <v>96</v>
      </c>
      <c r="G16" s="4" t="s">
        <v>99</v>
      </c>
      <c r="H16" s="4" t="s">
        <v>95</v>
      </c>
      <c r="I16" s="10">
        <v>0</v>
      </c>
      <c r="J16" s="10">
        <v>0</v>
      </c>
      <c r="K16" s="10">
        <v>12058600</v>
      </c>
      <c r="L16" s="10">
        <v>24117200</v>
      </c>
      <c r="M16" s="10">
        <v>28146500</v>
      </c>
      <c r="N16" s="10">
        <v>34175800</v>
      </c>
      <c r="O16" s="10">
        <v>22087900</v>
      </c>
      <c r="P16" s="10">
        <f t="shared" si="10"/>
        <v>120586000</v>
      </c>
      <c r="Q16" s="23">
        <v>0</v>
      </c>
      <c r="R16" s="23">
        <v>0</v>
      </c>
      <c r="S16" s="23">
        <v>0</v>
      </c>
      <c r="T16" s="23">
        <v>24175800</v>
      </c>
      <c r="U16" s="23">
        <v>32234400</v>
      </c>
      <c r="V16" s="23">
        <v>30000000</v>
      </c>
      <c r="W16" s="23">
        <v>34175800</v>
      </c>
      <c r="X16" s="24">
        <f t="shared" si="2"/>
        <v>120586000</v>
      </c>
      <c r="Y16" s="24">
        <v>120586000</v>
      </c>
      <c r="Z16" s="24">
        <f t="shared" si="11"/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5">
        <f t="shared" si="3"/>
        <v>0</v>
      </c>
      <c r="AI16" s="25">
        <f t="shared" si="12"/>
        <v>0</v>
      </c>
      <c r="AJ16" s="25">
        <f t="shared" si="12"/>
        <v>0</v>
      </c>
      <c r="AK16" s="25">
        <f t="shared" si="4"/>
        <v>24175800</v>
      </c>
      <c r="AL16" s="25">
        <f t="shared" si="4"/>
        <v>32234400</v>
      </c>
      <c r="AM16" s="25">
        <f t="shared" si="4"/>
        <v>30000000</v>
      </c>
      <c r="AN16" s="25">
        <f t="shared" si="4"/>
        <v>34175800</v>
      </c>
      <c r="AO16" s="25">
        <f t="shared" si="5"/>
        <v>120586000</v>
      </c>
      <c r="AP16" s="5">
        <v>0</v>
      </c>
      <c r="AQ16" s="5">
        <v>0</v>
      </c>
      <c r="AR16" s="5">
        <v>0</v>
      </c>
      <c r="AS16" s="5">
        <v>24175800</v>
      </c>
      <c r="AT16" s="5">
        <v>28234400</v>
      </c>
      <c r="AU16" s="5">
        <v>23905301.995743029</v>
      </c>
      <c r="AV16" s="5">
        <v>44270498.004256971</v>
      </c>
      <c r="AW16" s="9">
        <f t="shared" si="6"/>
        <v>120586000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14">
        <f t="shared" si="7"/>
        <v>0</v>
      </c>
      <c r="BF16" s="14"/>
      <c r="BG16" s="14">
        <f>AQ16+AY16</f>
        <v>0</v>
      </c>
      <c r="BH16" s="14">
        <f>AR16+AZ16</f>
        <v>0</v>
      </c>
      <c r="BI16" s="14">
        <f>AS16+BA16</f>
        <v>24175800</v>
      </c>
      <c r="BJ16" s="14">
        <f>AT16+BB16</f>
        <v>28234400</v>
      </c>
      <c r="BK16" s="14">
        <f>AU16+BC16</f>
        <v>23905301.995743029</v>
      </c>
      <c r="BL16" s="14">
        <f>AV16+BD16</f>
        <v>44270498.004256971</v>
      </c>
      <c r="BM16" s="9">
        <f t="shared" si="8"/>
        <v>120586000</v>
      </c>
      <c r="BO16" s="2"/>
    </row>
    <row r="17" spans="1:67" ht="94.5" x14ac:dyDescent="0.25">
      <c r="A17" s="3" t="s">
        <v>5</v>
      </c>
      <c r="B17" s="3" t="s">
        <v>113</v>
      </c>
      <c r="C17" s="3" t="str">
        <f t="shared" si="9"/>
        <v>1.2.1.3.i</v>
      </c>
      <c r="D17" s="4" t="s">
        <v>82</v>
      </c>
      <c r="E17" s="4" t="s">
        <v>6</v>
      </c>
      <c r="F17" s="4" t="s">
        <v>96</v>
      </c>
      <c r="G17" s="4" t="s">
        <v>99</v>
      </c>
      <c r="H17" s="4" t="s">
        <v>96</v>
      </c>
      <c r="I17" s="10">
        <v>0</v>
      </c>
      <c r="J17" s="10">
        <v>0</v>
      </c>
      <c r="K17" s="10">
        <v>2930400</v>
      </c>
      <c r="L17" s="10">
        <v>11721600</v>
      </c>
      <c r="M17" s="10">
        <v>10256400</v>
      </c>
      <c r="N17" s="10">
        <v>4395600</v>
      </c>
      <c r="O17" s="10">
        <v>0</v>
      </c>
      <c r="P17" s="10">
        <f t="shared" si="10"/>
        <v>29304000</v>
      </c>
      <c r="Q17" s="23">
        <v>0</v>
      </c>
      <c r="R17" s="23">
        <v>0</v>
      </c>
      <c r="S17" s="23">
        <v>0</v>
      </c>
      <c r="T17" s="23">
        <v>0</v>
      </c>
      <c r="U17" s="23">
        <v>8791200</v>
      </c>
      <c r="V17" s="23">
        <v>8791200</v>
      </c>
      <c r="W17" s="23">
        <v>11721600</v>
      </c>
      <c r="X17" s="24">
        <f t="shared" si="2"/>
        <v>29304000</v>
      </c>
      <c r="Y17" s="24">
        <v>29304000</v>
      </c>
      <c r="Z17" s="24">
        <f t="shared" si="11"/>
        <v>0</v>
      </c>
      <c r="AA17" s="23">
        <v>0</v>
      </c>
      <c r="AB17" s="23">
        <v>0</v>
      </c>
      <c r="AC17" s="23">
        <v>0</v>
      </c>
      <c r="AD17" s="23">
        <v>0</v>
      </c>
      <c r="AE17" s="23"/>
      <c r="AF17" s="23"/>
      <c r="AG17" s="23"/>
      <c r="AH17" s="25">
        <f t="shared" si="3"/>
        <v>0</v>
      </c>
      <c r="AI17" s="25">
        <f t="shared" si="12"/>
        <v>0</v>
      </c>
      <c r="AJ17" s="25">
        <f t="shared" si="12"/>
        <v>0</v>
      </c>
      <c r="AK17" s="25">
        <f t="shared" si="4"/>
        <v>0</v>
      </c>
      <c r="AL17" s="25">
        <f t="shared" si="4"/>
        <v>8791200</v>
      </c>
      <c r="AM17" s="25">
        <f t="shared" si="4"/>
        <v>8791200</v>
      </c>
      <c r="AN17" s="25">
        <f t="shared" si="4"/>
        <v>11721600</v>
      </c>
      <c r="AO17" s="25">
        <f t="shared" si="5"/>
        <v>29304000</v>
      </c>
      <c r="AP17" s="5">
        <v>0</v>
      </c>
      <c r="AQ17" s="5">
        <v>0</v>
      </c>
      <c r="AR17" s="5">
        <v>0</v>
      </c>
      <c r="AS17" s="5">
        <v>0</v>
      </c>
      <c r="AT17" s="5">
        <v>8791200</v>
      </c>
      <c r="AU17" s="5">
        <v>7505581.8180348603</v>
      </c>
      <c r="AV17" s="5">
        <v>13007218.181965139</v>
      </c>
      <c r="AW17" s="9">
        <f t="shared" si="6"/>
        <v>29304000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14">
        <f t="shared" si="7"/>
        <v>0</v>
      </c>
      <c r="BF17" s="14"/>
      <c r="BG17" s="14">
        <f>AQ17+AY17</f>
        <v>0</v>
      </c>
      <c r="BH17" s="14">
        <f>AR17+AZ17</f>
        <v>0</v>
      </c>
      <c r="BI17" s="14">
        <f>AS17+BA17</f>
        <v>0</v>
      </c>
      <c r="BJ17" s="14">
        <f>AT17+BB17</f>
        <v>8791200</v>
      </c>
      <c r="BK17" s="14">
        <f>AU17+BC17</f>
        <v>7505581.8180348603</v>
      </c>
      <c r="BL17" s="14">
        <f>AV17+BD17</f>
        <v>13007218.181965139</v>
      </c>
      <c r="BM17" s="9">
        <f t="shared" si="8"/>
        <v>29304000</v>
      </c>
      <c r="BO17" s="2"/>
    </row>
    <row r="18" spans="1:67" ht="63" x14ac:dyDescent="0.25">
      <c r="A18" s="3" t="s">
        <v>7</v>
      </c>
      <c r="B18" s="3" t="s">
        <v>114</v>
      </c>
      <c r="C18" s="3" t="str">
        <f t="shared" si="9"/>
        <v>1.2.1.4.i</v>
      </c>
      <c r="D18" s="4" t="s">
        <v>82</v>
      </c>
      <c r="E18" s="4" t="s">
        <v>3</v>
      </c>
      <c r="F18" s="4" t="s">
        <v>96</v>
      </c>
      <c r="G18" s="4" t="s">
        <v>99</v>
      </c>
      <c r="H18" s="4" t="s">
        <v>95</v>
      </c>
      <c r="I18" s="10">
        <v>0</v>
      </c>
      <c r="J18" s="10">
        <v>0</v>
      </c>
      <c r="K18" s="10">
        <v>3269997.27</v>
      </c>
      <c r="L18" s="10">
        <v>5231995.6320000002</v>
      </c>
      <c r="M18" s="10">
        <v>6539994.54</v>
      </c>
      <c r="N18" s="10">
        <v>8914012.5580000002</v>
      </c>
      <c r="O18" s="10">
        <v>0</v>
      </c>
      <c r="P18" s="10">
        <f t="shared" si="10"/>
        <v>23956000</v>
      </c>
      <c r="Q18" s="23">
        <v>0</v>
      </c>
      <c r="R18" s="23">
        <v>0</v>
      </c>
      <c r="S18" s="23">
        <v>0</v>
      </c>
      <c r="T18" s="23">
        <v>10960.330388533333</v>
      </c>
      <c r="U18" s="23">
        <v>6539994.54</v>
      </c>
      <c r="V18" s="23">
        <v>8914012.5580000002</v>
      </c>
      <c r="W18" s="23">
        <v>8491032.5716114677</v>
      </c>
      <c r="X18" s="24">
        <f t="shared" si="2"/>
        <v>23956000</v>
      </c>
      <c r="Y18" s="24">
        <v>23956000</v>
      </c>
      <c r="Z18" s="24">
        <f t="shared" si="11"/>
        <v>0</v>
      </c>
      <c r="AA18" s="23">
        <v>0</v>
      </c>
      <c r="AB18" s="23">
        <v>0</v>
      </c>
      <c r="AC18" s="23">
        <v>0</v>
      </c>
      <c r="AD18" s="23">
        <v>2301.6696114666665</v>
      </c>
      <c r="AE18" s="23">
        <v>1304728.9107300001</v>
      </c>
      <c r="AF18" s="23">
        <v>1778345.5053210002</v>
      </c>
      <c r="AG18" s="23">
        <v>1693845.9143375335</v>
      </c>
      <c r="AH18" s="25">
        <f t="shared" si="3"/>
        <v>4779222.0000000009</v>
      </c>
      <c r="AI18" s="25">
        <f t="shared" si="12"/>
        <v>0</v>
      </c>
      <c r="AJ18" s="25">
        <f t="shared" si="12"/>
        <v>0</v>
      </c>
      <c r="AK18" s="25">
        <f t="shared" si="4"/>
        <v>13262</v>
      </c>
      <c r="AL18" s="25">
        <f t="shared" si="4"/>
        <v>7844723.4507299997</v>
      </c>
      <c r="AM18" s="25">
        <f t="shared" si="4"/>
        <v>10692358.063321</v>
      </c>
      <c r="AN18" s="25">
        <f t="shared" si="4"/>
        <v>10184878.485949002</v>
      </c>
      <c r="AO18" s="25">
        <f t="shared" si="5"/>
        <v>28735222</v>
      </c>
      <c r="AP18" s="5">
        <v>0</v>
      </c>
      <c r="AQ18" s="5">
        <v>0</v>
      </c>
      <c r="AR18" s="5">
        <v>0</v>
      </c>
      <c r="AS18" s="5">
        <v>10960.330388533333</v>
      </c>
      <c r="AT18" s="5">
        <v>6539994.54</v>
      </c>
      <c r="AU18" s="5">
        <v>7610434.3640298471</v>
      </c>
      <c r="AV18" s="5">
        <v>9794610.7655816227</v>
      </c>
      <c r="AW18" s="9">
        <f t="shared" si="6"/>
        <v>23956000.000000004</v>
      </c>
      <c r="AX18" s="5">
        <v>0</v>
      </c>
      <c r="AY18" s="5">
        <v>0</v>
      </c>
      <c r="AZ18" s="5">
        <v>0</v>
      </c>
      <c r="BA18" s="5">
        <v>2301.6696114666665</v>
      </c>
      <c r="BB18" s="5">
        <v>1304728.9107300001</v>
      </c>
      <c r="BC18" s="5">
        <v>1518281.6556239545</v>
      </c>
      <c r="BD18" s="5">
        <v>1953909.7640345793</v>
      </c>
      <c r="BE18" s="14">
        <f t="shared" si="7"/>
        <v>4779222.0000000009</v>
      </c>
      <c r="BF18" s="14"/>
      <c r="BG18" s="14">
        <f>AQ18+AY18</f>
        <v>0</v>
      </c>
      <c r="BH18" s="14">
        <f>AR18+AZ18</f>
        <v>0</v>
      </c>
      <c r="BI18" s="14">
        <f>AS18+BA18</f>
        <v>13262</v>
      </c>
      <c r="BJ18" s="14">
        <f>AT18+BB18</f>
        <v>7844723.4507299997</v>
      </c>
      <c r="BK18" s="14">
        <f>AU18+BC18</f>
        <v>9128716.0196538009</v>
      </c>
      <c r="BL18" s="14">
        <f>AV18+BD18</f>
        <v>11748520.529616201</v>
      </c>
      <c r="BM18" s="9">
        <f t="shared" si="8"/>
        <v>28735222</v>
      </c>
      <c r="BO18" s="2"/>
    </row>
    <row r="19" spans="1:67" ht="94.5" x14ac:dyDescent="0.25">
      <c r="A19" s="3" t="s">
        <v>8</v>
      </c>
      <c r="B19" s="3" t="s">
        <v>115</v>
      </c>
      <c r="C19" s="3" t="str">
        <f t="shared" si="9"/>
        <v>1.2.1.5.i</v>
      </c>
      <c r="D19" s="4" t="s">
        <v>82</v>
      </c>
      <c r="E19" s="4" t="s">
        <v>3</v>
      </c>
      <c r="F19" s="4" t="s">
        <v>96</v>
      </c>
      <c r="G19" s="4" t="s">
        <v>100</v>
      </c>
      <c r="H19" s="4" t="s">
        <v>95</v>
      </c>
      <c r="I19" s="10">
        <v>0</v>
      </c>
      <c r="J19" s="10">
        <v>0</v>
      </c>
      <c r="K19" s="10">
        <v>10000000</v>
      </c>
      <c r="L19" s="10">
        <v>15000000</v>
      </c>
      <c r="M19" s="10">
        <v>20000000</v>
      </c>
      <c r="N19" s="10">
        <v>25000000</v>
      </c>
      <c r="O19" s="10">
        <v>10000000</v>
      </c>
      <c r="P19" s="10">
        <f>O19+N19+M19+L19+K19+J19+I19</f>
        <v>80000000</v>
      </c>
      <c r="Q19" s="23">
        <v>0</v>
      </c>
      <c r="R19" s="23">
        <v>0</v>
      </c>
      <c r="S19" s="23">
        <v>0</v>
      </c>
      <c r="T19" s="23">
        <v>24000000</v>
      </c>
      <c r="U19" s="23">
        <v>20000000</v>
      </c>
      <c r="V19" s="23">
        <v>25000000</v>
      </c>
      <c r="W19" s="23">
        <v>11000000</v>
      </c>
      <c r="X19" s="24">
        <f t="shared" si="2"/>
        <v>80000000</v>
      </c>
      <c r="Y19" s="24">
        <v>80000000</v>
      </c>
      <c r="Z19" s="24">
        <f t="shared" si="11"/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5">
        <f t="shared" si="3"/>
        <v>0</v>
      </c>
      <c r="AI19" s="25">
        <f t="shared" si="12"/>
        <v>0</v>
      </c>
      <c r="AJ19" s="25">
        <f t="shared" si="12"/>
        <v>0</v>
      </c>
      <c r="AK19" s="25">
        <f t="shared" si="4"/>
        <v>24000000</v>
      </c>
      <c r="AL19" s="25">
        <f t="shared" si="4"/>
        <v>20000000</v>
      </c>
      <c r="AM19" s="25">
        <f t="shared" si="4"/>
        <v>25000000</v>
      </c>
      <c r="AN19" s="25">
        <f t="shared" si="4"/>
        <v>11000000</v>
      </c>
      <c r="AO19" s="25">
        <f t="shared" si="5"/>
        <v>80000000</v>
      </c>
      <c r="AP19" s="5">
        <v>0</v>
      </c>
      <c r="AQ19" s="5">
        <v>0</v>
      </c>
      <c r="AR19" s="5">
        <v>0</v>
      </c>
      <c r="AS19" s="5">
        <v>24000000</v>
      </c>
      <c r="AT19" s="5">
        <v>20000000</v>
      </c>
      <c r="AU19" s="5">
        <v>21344019.639056269</v>
      </c>
      <c r="AV19" s="5">
        <v>14655980.360943731</v>
      </c>
      <c r="AW19" s="9">
        <f t="shared" si="6"/>
        <v>80000000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14">
        <f t="shared" si="7"/>
        <v>0</v>
      </c>
      <c r="BF19" s="14"/>
      <c r="BG19" s="14">
        <f>AQ19+AY19</f>
        <v>0</v>
      </c>
      <c r="BH19" s="14">
        <f>AR19+AZ19</f>
        <v>0</v>
      </c>
      <c r="BI19" s="14">
        <f>AS19+BA19</f>
        <v>24000000</v>
      </c>
      <c r="BJ19" s="14">
        <f>AT19+BB19</f>
        <v>20000000</v>
      </c>
      <c r="BK19" s="14">
        <f>AU19+BC19</f>
        <v>21344019.639056269</v>
      </c>
      <c r="BL19" s="14">
        <f>AV19+BD19</f>
        <v>14655980.360943731</v>
      </c>
      <c r="BM19" s="9">
        <f t="shared" si="8"/>
        <v>80000000</v>
      </c>
      <c r="BO19" s="2"/>
    </row>
    <row r="20" spans="1:67" ht="78.75" x14ac:dyDescent="0.25">
      <c r="A20" s="3" t="s">
        <v>74</v>
      </c>
      <c r="B20" s="3" t="s">
        <v>175</v>
      </c>
      <c r="C20" s="3" t="str">
        <f t="shared" si="9"/>
        <v>1.3.1.1.i</v>
      </c>
      <c r="D20" s="4" t="s">
        <v>82</v>
      </c>
      <c r="E20" s="4" t="s">
        <v>63</v>
      </c>
      <c r="F20" s="4" t="s">
        <v>96</v>
      </c>
      <c r="G20" s="4" t="s">
        <v>99</v>
      </c>
      <c r="H20" s="4" t="s">
        <v>95</v>
      </c>
      <c r="I20" s="10">
        <v>0</v>
      </c>
      <c r="J20" s="10">
        <v>0</v>
      </c>
      <c r="K20" s="10">
        <v>7326000</v>
      </c>
      <c r="L20" s="10">
        <v>17582400</v>
      </c>
      <c r="M20" s="10">
        <v>11721600</v>
      </c>
      <c r="N20" s="10">
        <v>0</v>
      </c>
      <c r="O20" s="10">
        <v>0</v>
      </c>
      <c r="P20" s="10">
        <f t="shared" si="10"/>
        <v>36630000</v>
      </c>
      <c r="Q20" s="23">
        <v>0</v>
      </c>
      <c r="R20" s="23">
        <v>0</v>
      </c>
      <c r="S20" s="23">
        <v>0</v>
      </c>
      <c r="T20" s="23">
        <v>605981.52066115709</v>
      </c>
      <c r="U20" s="23">
        <v>17268496</v>
      </c>
      <c r="V20" s="23">
        <v>14189586</v>
      </c>
      <c r="W20" s="23">
        <v>4565936.4793388424</v>
      </c>
      <c r="X20" s="24">
        <f t="shared" si="2"/>
        <v>36630000</v>
      </c>
      <c r="Y20" s="24">
        <v>36630000</v>
      </c>
      <c r="Z20" s="24">
        <f t="shared" si="11"/>
        <v>0</v>
      </c>
      <c r="AA20" s="23">
        <v>0</v>
      </c>
      <c r="AB20" s="23">
        <v>0</v>
      </c>
      <c r="AC20" s="23">
        <v>0</v>
      </c>
      <c r="AD20" s="23">
        <v>127256.11933884292</v>
      </c>
      <c r="AE20" s="23">
        <v>3626384</v>
      </c>
      <c r="AF20" s="23">
        <v>2979813</v>
      </c>
      <c r="AG20" s="23">
        <v>958846.88066115708</v>
      </c>
      <c r="AH20" s="25">
        <f t="shared" si="3"/>
        <v>7692300</v>
      </c>
      <c r="AI20" s="25">
        <f t="shared" si="12"/>
        <v>0</v>
      </c>
      <c r="AJ20" s="25">
        <f t="shared" si="12"/>
        <v>0</v>
      </c>
      <c r="AK20" s="25">
        <f t="shared" si="4"/>
        <v>733237.64</v>
      </c>
      <c r="AL20" s="25">
        <f t="shared" si="4"/>
        <v>20894880</v>
      </c>
      <c r="AM20" s="25">
        <f t="shared" si="4"/>
        <v>17169399</v>
      </c>
      <c r="AN20" s="25">
        <f t="shared" si="4"/>
        <v>5524783.3599999994</v>
      </c>
      <c r="AO20" s="25">
        <f t="shared" si="5"/>
        <v>44322300</v>
      </c>
      <c r="AP20" s="5">
        <v>0</v>
      </c>
      <c r="AQ20" s="5">
        <v>0</v>
      </c>
      <c r="AR20" s="5">
        <v>0</v>
      </c>
      <c r="AS20" s="5">
        <v>605982</v>
      </c>
      <c r="AT20" s="5">
        <v>15639618</v>
      </c>
      <c r="AU20" s="5">
        <v>15395014.485258505</v>
      </c>
      <c r="AV20" s="5">
        <v>4989385.5147414953</v>
      </c>
      <c r="AW20" s="9">
        <f t="shared" si="6"/>
        <v>36630000</v>
      </c>
      <c r="AX20" s="5">
        <v>0</v>
      </c>
      <c r="AY20" s="5">
        <v>0</v>
      </c>
      <c r="AZ20" s="5">
        <v>0</v>
      </c>
      <c r="BA20" s="5">
        <v>127256.11933884292</v>
      </c>
      <c r="BB20" s="5">
        <v>3284320</v>
      </c>
      <c r="BC20" s="5">
        <v>3232953.041904286</v>
      </c>
      <c r="BD20" s="5">
        <v>1047770.958095714</v>
      </c>
      <c r="BE20" s="14">
        <f t="shared" si="7"/>
        <v>7692300.119338843</v>
      </c>
      <c r="BF20" s="14"/>
      <c r="BG20" s="14">
        <f>AQ20+AY20</f>
        <v>0</v>
      </c>
      <c r="BH20" s="14">
        <f>AR20+AZ20</f>
        <v>0</v>
      </c>
      <c r="BI20" s="14">
        <f>AS20+BA20</f>
        <v>733238.11933884292</v>
      </c>
      <c r="BJ20" s="14">
        <f>AT20+BB20</f>
        <v>18923938</v>
      </c>
      <c r="BK20" s="14">
        <f>AU20+BC20</f>
        <v>18627967.52716279</v>
      </c>
      <c r="BL20" s="14">
        <f>AV20+BD20</f>
        <v>6037156.4728372097</v>
      </c>
      <c r="BM20" s="9">
        <f t="shared" si="8"/>
        <v>44322300.11933884</v>
      </c>
      <c r="BO20" s="2"/>
    </row>
    <row r="21" spans="1:67" ht="94.5" x14ac:dyDescent="0.25">
      <c r="A21" s="3" t="s">
        <v>9</v>
      </c>
      <c r="B21" s="3" t="s">
        <v>116</v>
      </c>
      <c r="C21" s="3" t="str">
        <f t="shared" si="9"/>
        <v>1.3.1.2.i</v>
      </c>
      <c r="D21" s="4" t="s">
        <v>82</v>
      </c>
      <c r="E21" s="4" t="s">
        <v>64</v>
      </c>
      <c r="F21" s="4" t="s">
        <v>96</v>
      </c>
      <c r="G21" s="4" t="s">
        <v>100</v>
      </c>
      <c r="H21" s="4" t="s">
        <v>95</v>
      </c>
      <c r="I21" s="10">
        <v>0</v>
      </c>
      <c r="J21" s="10">
        <v>0</v>
      </c>
      <c r="K21" s="10">
        <v>2000000</v>
      </c>
      <c r="L21" s="10">
        <v>5000000</v>
      </c>
      <c r="M21" s="10">
        <v>9000000</v>
      </c>
      <c r="N21" s="10">
        <v>10000000</v>
      </c>
      <c r="O21" s="10">
        <v>6967000</v>
      </c>
      <c r="P21" s="10">
        <f t="shared" si="10"/>
        <v>32967000</v>
      </c>
      <c r="Q21" s="23">
        <v>0</v>
      </c>
      <c r="R21" s="23">
        <v>0</v>
      </c>
      <c r="S21" s="23">
        <v>0</v>
      </c>
      <c r="T21" s="23">
        <v>663439.79259013</v>
      </c>
      <c r="U21" s="23">
        <v>14440172.699999999</v>
      </c>
      <c r="V21" s="23">
        <v>15000000</v>
      </c>
      <c r="W21" s="23">
        <v>2863387.5074098702</v>
      </c>
      <c r="X21" s="24">
        <f t="shared" si="2"/>
        <v>32967000</v>
      </c>
      <c r="Y21" s="24">
        <v>32967000</v>
      </c>
      <c r="Z21" s="24">
        <f t="shared" si="11"/>
        <v>0</v>
      </c>
      <c r="AA21" s="23">
        <v>0</v>
      </c>
      <c r="AB21" s="23">
        <v>0</v>
      </c>
      <c r="AC21" s="23">
        <v>0</v>
      </c>
      <c r="AD21" s="23">
        <v>134951.23740987002</v>
      </c>
      <c r="AE21" s="23">
        <v>3032436</v>
      </c>
      <c r="AF21" s="23">
        <v>3150000</v>
      </c>
      <c r="AG21" s="23">
        <v>605682.49259012996</v>
      </c>
      <c r="AH21" s="25">
        <f t="shared" si="3"/>
        <v>6923069.7299999995</v>
      </c>
      <c r="AI21" s="25">
        <f t="shared" si="12"/>
        <v>0</v>
      </c>
      <c r="AJ21" s="25">
        <f t="shared" si="12"/>
        <v>0</v>
      </c>
      <c r="AK21" s="25">
        <f t="shared" si="4"/>
        <v>798391.03</v>
      </c>
      <c r="AL21" s="25">
        <f t="shared" si="4"/>
        <v>17472608.699999999</v>
      </c>
      <c r="AM21" s="25">
        <f t="shared" si="4"/>
        <v>18150000</v>
      </c>
      <c r="AN21" s="25">
        <f t="shared" si="4"/>
        <v>3469070</v>
      </c>
      <c r="AO21" s="25">
        <f t="shared" si="5"/>
        <v>39890069.730000004</v>
      </c>
      <c r="AP21" s="5">
        <v>0</v>
      </c>
      <c r="AQ21" s="5">
        <v>0</v>
      </c>
      <c r="AR21" s="5">
        <v>0</v>
      </c>
      <c r="AS21" s="5">
        <v>659827.30000000005</v>
      </c>
      <c r="AT21" s="5">
        <v>14440172.699999999</v>
      </c>
      <c r="AU21" s="5">
        <v>12806411.783433761</v>
      </c>
      <c r="AV21" s="5">
        <v>5060588.2165662386</v>
      </c>
      <c r="AW21" s="9">
        <f t="shared" si="6"/>
        <v>32967000</v>
      </c>
      <c r="AX21" s="5">
        <v>0</v>
      </c>
      <c r="AY21" s="5">
        <v>0</v>
      </c>
      <c r="AZ21" s="5">
        <v>0</v>
      </c>
      <c r="BA21" s="5">
        <v>138563.73000000001</v>
      </c>
      <c r="BB21" s="5">
        <v>3032436</v>
      </c>
      <c r="BC21" s="5">
        <v>2689346.4745210898</v>
      </c>
      <c r="BD21" s="5">
        <v>1062723.5254789102</v>
      </c>
      <c r="BE21" s="14">
        <f t="shared" si="7"/>
        <v>6923069.7300000004</v>
      </c>
      <c r="BF21" s="14"/>
      <c r="BG21" s="14">
        <f>AQ21+AY21</f>
        <v>0</v>
      </c>
      <c r="BH21" s="14">
        <f>AR21+AZ21</f>
        <v>0</v>
      </c>
      <c r="BI21" s="14">
        <f>AS21+BA21</f>
        <v>798391.03</v>
      </c>
      <c r="BJ21" s="14">
        <f>AT21+BB21</f>
        <v>17472608.699999999</v>
      </c>
      <c r="BK21" s="14">
        <f>AU21+BC21</f>
        <v>15495758.257954851</v>
      </c>
      <c r="BL21" s="14">
        <f>AV21+BD21</f>
        <v>6123311.7420451492</v>
      </c>
      <c r="BM21" s="9">
        <f t="shared" si="8"/>
        <v>39890069.730000004</v>
      </c>
      <c r="BO21" s="2"/>
    </row>
    <row r="22" spans="1:67" ht="63" x14ac:dyDescent="0.25">
      <c r="A22" s="3" t="s">
        <v>10</v>
      </c>
      <c r="B22" s="3" t="s">
        <v>117</v>
      </c>
      <c r="C22" s="3" t="str">
        <f t="shared" si="9"/>
        <v>2.1.1.1.i</v>
      </c>
      <c r="D22" s="4" t="s">
        <v>80</v>
      </c>
      <c r="E22" s="4" t="s">
        <v>6</v>
      </c>
      <c r="F22" s="4" t="s">
        <v>95</v>
      </c>
      <c r="G22" s="4"/>
      <c r="H22" s="4" t="s">
        <v>95</v>
      </c>
      <c r="I22" s="10">
        <v>0</v>
      </c>
      <c r="J22" s="10">
        <v>0</v>
      </c>
      <c r="K22" s="10">
        <v>3665592</v>
      </c>
      <c r="L22" s="10">
        <v>5192922</v>
      </c>
      <c r="M22" s="10">
        <v>5192922</v>
      </c>
      <c r="N22" s="10">
        <v>5192922</v>
      </c>
      <c r="O22" s="10">
        <v>5192922</v>
      </c>
      <c r="P22" s="10">
        <f t="shared" si="10"/>
        <v>24437280</v>
      </c>
      <c r="Q22" s="23">
        <v>0</v>
      </c>
      <c r="R22" s="23">
        <v>0</v>
      </c>
      <c r="S22" s="23">
        <v>0</v>
      </c>
      <c r="T22" s="23">
        <v>956030.61427529284</v>
      </c>
      <c r="U22" s="23">
        <v>5823554</v>
      </c>
      <c r="V22" s="23">
        <v>4773770</v>
      </c>
      <c r="W22" s="23">
        <v>2123925.385724707</v>
      </c>
      <c r="X22" s="24">
        <f t="shared" si="2"/>
        <v>13677279.999999998</v>
      </c>
      <c r="Y22" s="24">
        <v>13677280</v>
      </c>
      <c r="Z22" s="24">
        <f t="shared" si="11"/>
        <v>0</v>
      </c>
      <c r="AA22" s="23">
        <v>0</v>
      </c>
      <c r="AB22" s="23">
        <v>0</v>
      </c>
      <c r="AC22" s="23">
        <v>0</v>
      </c>
      <c r="AD22" s="23">
        <v>183555.14572470711</v>
      </c>
      <c r="AE22" s="23">
        <v>1111646</v>
      </c>
      <c r="AF22" s="23">
        <v>776014</v>
      </c>
      <c r="AG22" s="23">
        <v>410512.85427529289</v>
      </c>
      <c r="AH22" s="25">
        <f t="shared" si="3"/>
        <v>2481728</v>
      </c>
      <c r="AI22" s="25">
        <f t="shared" si="12"/>
        <v>0</v>
      </c>
      <c r="AJ22" s="25">
        <f t="shared" si="12"/>
        <v>0</v>
      </c>
      <c r="AK22" s="25">
        <f t="shared" si="4"/>
        <v>1139585.76</v>
      </c>
      <c r="AL22" s="25">
        <f t="shared" si="4"/>
        <v>6935200</v>
      </c>
      <c r="AM22" s="25">
        <f t="shared" si="4"/>
        <v>5549784</v>
      </c>
      <c r="AN22" s="25">
        <f t="shared" si="4"/>
        <v>2534438.2399999998</v>
      </c>
      <c r="AO22" s="25">
        <f t="shared" si="5"/>
        <v>16159008</v>
      </c>
      <c r="AP22" s="5">
        <v>0</v>
      </c>
      <c r="AQ22" s="5">
        <v>0</v>
      </c>
      <c r="AR22" s="5">
        <v>0</v>
      </c>
      <c r="AS22" s="5">
        <v>342247.91</v>
      </c>
      <c r="AT22" s="5">
        <v>5579840.7800000003</v>
      </c>
      <c r="AU22" s="5">
        <v>4607400.48647747</v>
      </c>
      <c r="AV22" s="5">
        <v>3187790.8235225286</v>
      </c>
      <c r="AW22" s="9">
        <f t="shared" si="6"/>
        <v>13717279.999999998</v>
      </c>
      <c r="AX22" s="5">
        <v>0</v>
      </c>
      <c r="AY22" s="5">
        <v>0</v>
      </c>
      <c r="AZ22" s="5">
        <v>0</v>
      </c>
      <c r="BA22" s="5">
        <v>67430.06</v>
      </c>
      <c r="BB22" s="5">
        <v>1053996.7</v>
      </c>
      <c r="BC22" s="5">
        <v>811488.52778670704</v>
      </c>
      <c r="BD22" s="5">
        <v>549564.63221329311</v>
      </c>
      <c r="BE22" s="14">
        <f t="shared" si="7"/>
        <v>2482479.9200000004</v>
      </c>
      <c r="BF22" s="14"/>
      <c r="BG22" s="14">
        <f>AQ22+AY22</f>
        <v>0</v>
      </c>
      <c r="BH22" s="14">
        <f>AR22+AZ22</f>
        <v>0</v>
      </c>
      <c r="BI22" s="14">
        <f>AS22+BA22</f>
        <v>409677.97</v>
      </c>
      <c r="BJ22" s="14">
        <f>AT22+BB22</f>
        <v>6633837.4800000004</v>
      </c>
      <c r="BK22" s="14">
        <f>AU22+BC22</f>
        <v>5418889.0142641775</v>
      </c>
      <c r="BL22" s="14">
        <f>AV22+BD22</f>
        <v>3737355.4557358217</v>
      </c>
      <c r="BM22" s="9">
        <f t="shared" si="8"/>
        <v>16199759.919999998</v>
      </c>
      <c r="BO22" s="2"/>
    </row>
    <row r="23" spans="1:67" ht="31.5" x14ac:dyDescent="0.25">
      <c r="A23" s="3" t="s">
        <v>11</v>
      </c>
      <c r="B23" s="3" t="s">
        <v>118</v>
      </c>
      <c r="C23" s="3" t="str">
        <f t="shared" si="9"/>
        <v>2.1.2.1.i</v>
      </c>
      <c r="D23" s="4" t="s">
        <v>80</v>
      </c>
      <c r="E23" s="4" t="s">
        <v>6</v>
      </c>
      <c r="F23" s="4" t="s">
        <v>95</v>
      </c>
      <c r="G23" s="4"/>
      <c r="H23" s="4" t="s">
        <v>95</v>
      </c>
      <c r="I23" s="10">
        <v>0</v>
      </c>
      <c r="J23" s="10">
        <v>0</v>
      </c>
      <c r="K23" s="10">
        <v>10526688</v>
      </c>
      <c r="L23" s="10">
        <v>14912808</v>
      </c>
      <c r="M23" s="10">
        <v>14912808</v>
      </c>
      <c r="N23" s="10">
        <v>14912808</v>
      </c>
      <c r="O23" s="10">
        <v>14912808</v>
      </c>
      <c r="P23" s="10">
        <f t="shared" si="10"/>
        <v>70177920</v>
      </c>
      <c r="Q23" s="23">
        <v>0</v>
      </c>
      <c r="R23" s="23">
        <v>0</v>
      </c>
      <c r="S23" s="23">
        <v>0</v>
      </c>
      <c r="T23" s="23">
        <v>1453423.5874773068</v>
      </c>
      <c r="U23" s="23">
        <v>22297087</v>
      </c>
      <c r="V23" s="23">
        <v>28787607</v>
      </c>
      <c r="W23" s="23">
        <v>16169802.412522692</v>
      </c>
      <c r="X23" s="24">
        <f t="shared" si="2"/>
        <v>68707920</v>
      </c>
      <c r="Y23" s="24">
        <v>68707920</v>
      </c>
      <c r="Z23" s="24">
        <f t="shared" si="11"/>
        <v>0</v>
      </c>
      <c r="AA23" s="23">
        <v>0</v>
      </c>
      <c r="AB23" s="23">
        <v>0</v>
      </c>
      <c r="AC23" s="23">
        <v>0</v>
      </c>
      <c r="AD23" s="23">
        <v>271771.49252269365</v>
      </c>
      <c r="AE23" s="23">
        <v>3825279</v>
      </c>
      <c r="AF23" s="23">
        <v>4949520</v>
      </c>
      <c r="AG23" s="23">
        <v>2787341.5074773063</v>
      </c>
      <c r="AH23" s="25">
        <f t="shared" si="3"/>
        <v>11833912</v>
      </c>
      <c r="AI23" s="25">
        <f t="shared" si="12"/>
        <v>0</v>
      </c>
      <c r="AJ23" s="25">
        <f t="shared" si="12"/>
        <v>0</v>
      </c>
      <c r="AK23" s="25">
        <f t="shared" si="4"/>
        <v>1725195.0800000005</v>
      </c>
      <c r="AL23" s="25">
        <f t="shared" si="4"/>
        <v>26122366</v>
      </c>
      <c r="AM23" s="25">
        <f t="shared" si="4"/>
        <v>33737127</v>
      </c>
      <c r="AN23" s="25">
        <f t="shared" si="4"/>
        <v>18957143.919999998</v>
      </c>
      <c r="AO23" s="25">
        <f t="shared" si="5"/>
        <v>80541832</v>
      </c>
      <c r="AP23" s="5">
        <v>0</v>
      </c>
      <c r="AQ23" s="5">
        <v>0</v>
      </c>
      <c r="AR23" s="5">
        <v>0</v>
      </c>
      <c r="AS23" s="5">
        <v>1466297</v>
      </c>
      <c r="AT23" s="5">
        <v>19839445.810000002</v>
      </c>
      <c r="AU23" s="5">
        <v>27045278.507374555</v>
      </c>
      <c r="AV23" s="5">
        <v>20356898.662625447</v>
      </c>
      <c r="AW23" s="9">
        <f t="shared" si="6"/>
        <v>68707919.980000004</v>
      </c>
      <c r="AX23" s="5">
        <v>0</v>
      </c>
      <c r="AY23" s="5">
        <v>0</v>
      </c>
      <c r="AZ23" s="5">
        <v>0</v>
      </c>
      <c r="BA23" s="5">
        <v>274324.73</v>
      </c>
      <c r="BB23" s="5">
        <v>3272892.91</v>
      </c>
      <c r="BC23" s="5">
        <v>4786486.3989827745</v>
      </c>
      <c r="BD23" s="5">
        <v>3669779.9810172245</v>
      </c>
      <c r="BE23" s="14">
        <f t="shared" si="7"/>
        <v>12003484.02</v>
      </c>
      <c r="BF23" s="14"/>
      <c r="BG23" s="14">
        <f>AQ23+AY23</f>
        <v>0</v>
      </c>
      <c r="BH23" s="14">
        <f>AR23+AZ23</f>
        <v>0</v>
      </c>
      <c r="BI23" s="14">
        <f>AS23+BA23</f>
        <v>1740621.73</v>
      </c>
      <c r="BJ23" s="14">
        <f>AT23+BB23</f>
        <v>23112338.720000003</v>
      </c>
      <c r="BK23" s="14">
        <f>AU23+BC23</f>
        <v>31831764.906357329</v>
      </c>
      <c r="BL23" s="14">
        <f>AV23+BD23</f>
        <v>24026678.643642671</v>
      </c>
      <c r="BM23" s="9">
        <f t="shared" si="8"/>
        <v>80711404</v>
      </c>
      <c r="BO23" s="2"/>
    </row>
    <row r="24" spans="1:67" ht="31.5" x14ac:dyDescent="0.25">
      <c r="A24" s="3" t="s">
        <v>12</v>
      </c>
      <c r="B24" s="3" t="s">
        <v>119</v>
      </c>
      <c r="C24" s="3" t="str">
        <f t="shared" si="9"/>
        <v>2.1.2.2.i</v>
      </c>
      <c r="D24" s="4" t="s">
        <v>80</v>
      </c>
      <c r="E24" s="4" t="s">
        <v>6</v>
      </c>
      <c r="F24" s="4" t="s">
        <v>95</v>
      </c>
      <c r="G24" s="4"/>
      <c r="H24" s="4" t="s">
        <v>95</v>
      </c>
      <c r="I24" s="10">
        <v>0</v>
      </c>
      <c r="J24" s="10">
        <v>0</v>
      </c>
      <c r="K24" s="10">
        <v>4371780</v>
      </c>
      <c r="L24" s="10">
        <v>3747240</v>
      </c>
      <c r="M24" s="10">
        <v>3747240</v>
      </c>
      <c r="N24" s="10">
        <v>312270</v>
      </c>
      <c r="O24" s="10">
        <v>312270</v>
      </c>
      <c r="P24" s="10">
        <f t="shared" si="10"/>
        <v>12490800</v>
      </c>
      <c r="Q24" s="23">
        <v>0</v>
      </c>
      <c r="R24" s="23">
        <v>0</v>
      </c>
      <c r="S24" s="23">
        <v>0</v>
      </c>
      <c r="T24" s="23">
        <v>0</v>
      </c>
      <c r="U24" s="23">
        <v>6987030</v>
      </c>
      <c r="V24" s="23">
        <v>4871970</v>
      </c>
      <c r="W24" s="23">
        <v>631800</v>
      </c>
      <c r="X24" s="24">
        <f t="shared" si="2"/>
        <v>12490800</v>
      </c>
      <c r="Y24" s="24">
        <v>12490800</v>
      </c>
      <c r="Z24" s="24">
        <f t="shared" si="11"/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3825279</v>
      </c>
      <c r="AF24" s="23">
        <v>4949512</v>
      </c>
      <c r="AG24" s="23">
        <v>3059122</v>
      </c>
      <c r="AH24" s="25">
        <f t="shared" si="3"/>
        <v>11833913</v>
      </c>
      <c r="AI24" s="25">
        <f t="shared" si="12"/>
        <v>0</v>
      </c>
      <c r="AJ24" s="25">
        <f t="shared" si="12"/>
        <v>0</v>
      </c>
      <c r="AK24" s="25">
        <f t="shared" si="12"/>
        <v>0</v>
      </c>
      <c r="AL24" s="25">
        <f t="shared" si="12"/>
        <v>10812309</v>
      </c>
      <c r="AM24" s="25">
        <f t="shared" si="12"/>
        <v>9821482</v>
      </c>
      <c r="AN24" s="25">
        <f t="shared" si="12"/>
        <v>3690922</v>
      </c>
      <c r="AO24" s="25">
        <f t="shared" si="5"/>
        <v>24324713</v>
      </c>
      <c r="AP24" s="5">
        <v>0</v>
      </c>
      <c r="AQ24" s="5">
        <v>0</v>
      </c>
      <c r="AR24" s="5">
        <v>0</v>
      </c>
      <c r="AS24" s="5">
        <v>0</v>
      </c>
      <c r="AT24" s="5">
        <v>6536331.5</v>
      </c>
      <c r="AU24" s="5">
        <v>4508500.2565206056</v>
      </c>
      <c r="AV24" s="5">
        <v>1445968.2434793944</v>
      </c>
      <c r="AW24" s="9">
        <f t="shared" si="6"/>
        <v>12490800</v>
      </c>
      <c r="AX24" s="5">
        <v>0</v>
      </c>
      <c r="AY24" s="5">
        <v>0</v>
      </c>
      <c r="AZ24" s="5">
        <v>0</v>
      </c>
      <c r="BA24" s="5">
        <v>0</v>
      </c>
      <c r="BB24" s="5">
        <v>677722</v>
      </c>
      <c r="BC24" s="5">
        <v>529528.05202927487</v>
      </c>
      <c r="BD24" s="5">
        <v>118379.94797072513</v>
      </c>
      <c r="BE24" s="14">
        <f t="shared" si="7"/>
        <v>1325630</v>
      </c>
      <c r="BF24" s="14"/>
      <c r="BG24" s="14">
        <f>AQ24+AY24</f>
        <v>0</v>
      </c>
      <c r="BH24" s="14">
        <f>AR24+AZ24</f>
        <v>0</v>
      </c>
      <c r="BI24" s="14">
        <f>AS24+BA24</f>
        <v>0</v>
      </c>
      <c r="BJ24" s="14">
        <f>AT24+BB24</f>
        <v>7214053.5</v>
      </c>
      <c r="BK24" s="14">
        <f>AU24+BC24</f>
        <v>5038028.308549881</v>
      </c>
      <c r="BL24" s="14">
        <f>AV24+BD24</f>
        <v>1564348.1914501195</v>
      </c>
      <c r="BM24" s="9">
        <f t="shared" si="8"/>
        <v>13816430</v>
      </c>
      <c r="BO24" s="2"/>
    </row>
    <row r="25" spans="1:67" ht="31.5" x14ac:dyDescent="0.25">
      <c r="A25" s="3" t="s">
        <v>13</v>
      </c>
      <c r="B25" s="3" t="s">
        <v>120</v>
      </c>
      <c r="C25" s="3" t="str">
        <f t="shared" si="9"/>
        <v>2.1.3.1.i</v>
      </c>
      <c r="D25" s="4" t="s">
        <v>80</v>
      </c>
      <c r="E25" s="4" t="s">
        <v>6</v>
      </c>
      <c r="F25" s="4" t="s">
        <v>95</v>
      </c>
      <c r="G25" s="4"/>
      <c r="H25" s="4" t="s">
        <v>95</v>
      </c>
      <c r="I25" s="10">
        <v>0</v>
      </c>
      <c r="J25" s="10">
        <v>0</v>
      </c>
      <c r="K25" s="10">
        <v>3263400</v>
      </c>
      <c r="L25" s="10">
        <v>4623150</v>
      </c>
      <c r="M25" s="10">
        <v>4623150</v>
      </c>
      <c r="N25" s="10">
        <v>4623150</v>
      </c>
      <c r="O25" s="10">
        <v>4623150</v>
      </c>
      <c r="P25" s="10">
        <f t="shared" si="10"/>
        <v>21756000</v>
      </c>
      <c r="Q25" s="23">
        <v>0</v>
      </c>
      <c r="R25" s="23">
        <v>0</v>
      </c>
      <c r="S25" s="23">
        <v>0</v>
      </c>
      <c r="T25" s="23">
        <v>432321.51954049821</v>
      </c>
      <c r="U25" s="23">
        <v>14007713</v>
      </c>
      <c r="V25" s="23">
        <v>12642937</v>
      </c>
      <c r="W25" s="23">
        <v>6903028.480459502</v>
      </c>
      <c r="X25" s="24">
        <f t="shared" si="2"/>
        <v>33986000</v>
      </c>
      <c r="Y25" s="24">
        <v>33986000</v>
      </c>
      <c r="Z25" s="24">
        <f t="shared" si="11"/>
        <v>0</v>
      </c>
      <c r="AA25" s="23">
        <v>0</v>
      </c>
      <c r="AB25" s="23">
        <v>0</v>
      </c>
      <c r="AC25" s="23">
        <v>0</v>
      </c>
      <c r="AD25" s="23">
        <v>81455.53045950181</v>
      </c>
      <c r="AE25" s="23">
        <v>2562143</v>
      </c>
      <c r="AF25" s="23">
        <v>2166951</v>
      </c>
      <c r="AG25" s="23">
        <v>1173392.469540498</v>
      </c>
      <c r="AH25" s="25">
        <f t="shared" si="3"/>
        <v>5983942</v>
      </c>
      <c r="AI25" s="25">
        <f t="shared" si="12"/>
        <v>0</v>
      </c>
      <c r="AJ25" s="25">
        <f t="shared" si="12"/>
        <v>0</v>
      </c>
      <c r="AK25" s="25">
        <f t="shared" si="12"/>
        <v>513777.05000000005</v>
      </c>
      <c r="AL25" s="25">
        <f t="shared" si="12"/>
        <v>16569856</v>
      </c>
      <c r="AM25" s="25">
        <f t="shared" si="12"/>
        <v>14809888</v>
      </c>
      <c r="AN25" s="25">
        <f t="shared" si="12"/>
        <v>8076420.9500000002</v>
      </c>
      <c r="AO25" s="25">
        <f t="shared" si="5"/>
        <v>39969942</v>
      </c>
      <c r="AP25" s="5">
        <v>0</v>
      </c>
      <c r="AQ25" s="5">
        <v>0</v>
      </c>
      <c r="AR25" s="5">
        <v>0</v>
      </c>
      <c r="AS25" s="5">
        <v>1033230.8</v>
      </c>
      <c r="AT25" s="5">
        <v>10512162.274999999</v>
      </c>
      <c r="AU25" s="5">
        <v>13434895.534258142</v>
      </c>
      <c r="AV25" s="5">
        <v>9005711.4007418603</v>
      </c>
      <c r="AW25" s="9">
        <f t="shared" si="6"/>
        <v>33986000.010000005</v>
      </c>
      <c r="AX25" s="5">
        <v>0</v>
      </c>
      <c r="AY25" s="5">
        <v>0</v>
      </c>
      <c r="AZ25" s="5">
        <v>0</v>
      </c>
      <c r="BA25" s="5">
        <v>195027.39</v>
      </c>
      <c r="BB25" s="5">
        <v>1825148.74</v>
      </c>
      <c r="BC25" s="5">
        <v>2467600.1675119097</v>
      </c>
      <c r="BD25" s="5">
        <v>1514779.09248809</v>
      </c>
      <c r="BE25" s="14">
        <f t="shared" si="7"/>
        <v>6002555.3899999997</v>
      </c>
      <c r="BF25" s="14"/>
      <c r="BG25" s="14">
        <f>AQ25+AY25</f>
        <v>0</v>
      </c>
      <c r="BH25" s="14">
        <f>AR25+AZ25</f>
        <v>0</v>
      </c>
      <c r="BI25" s="14">
        <f>AS25+BA25</f>
        <v>1228258.19</v>
      </c>
      <c r="BJ25" s="14">
        <f>AT25+BB25</f>
        <v>12337311.014999999</v>
      </c>
      <c r="BK25" s="14">
        <f>AU25+BC25</f>
        <v>15902495.701770052</v>
      </c>
      <c r="BL25" s="14">
        <f>AV25+BD25</f>
        <v>10520490.49322995</v>
      </c>
      <c r="BM25" s="9">
        <f t="shared" si="8"/>
        <v>39988555.399999999</v>
      </c>
      <c r="BO25" s="2"/>
    </row>
    <row r="26" spans="1:67" ht="47.25" x14ac:dyDescent="0.25">
      <c r="A26" s="3" t="s">
        <v>14</v>
      </c>
      <c r="B26" s="3" t="s">
        <v>121</v>
      </c>
      <c r="C26" s="3" t="str">
        <f t="shared" si="9"/>
        <v>2.2.1.1.i</v>
      </c>
      <c r="D26" s="4" t="s">
        <v>80</v>
      </c>
      <c r="E26" s="4" t="s">
        <v>3</v>
      </c>
      <c r="F26" s="4" t="s">
        <v>95</v>
      </c>
      <c r="G26" s="4"/>
      <c r="H26" s="4" t="s">
        <v>95</v>
      </c>
      <c r="I26" s="10">
        <v>0</v>
      </c>
      <c r="J26" s="10">
        <v>0</v>
      </c>
      <c r="K26" s="10">
        <v>1154929.5774647887</v>
      </c>
      <c r="L26" s="10">
        <v>1880281.690140845</v>
      </c>
      <c r="M26" s="10">
        <v>2500000</v>
      </c>
      <c r="N26" s="10">
        <v>2605633.8028169014</v>
      </c>
      <c r="O26" s="10">
        <v>1859154.9295774647</v>
      </c>
      <c r="P26" s="10">
        <f t="shared" si="10"/>
        <v>10000000</v>
      </c>
      <c r="Q26" s="23">
        <v>0</v>
      </c>
      <c r="R26" s="23">
        <v>0</v>
      </c>
      <c r="S26" s="23">
        <v>0</v>
      </c>
      <c r="T26" s="23">
        <v>650409.52999999991</v>
      </c>
      <c r="U26" s="23">
        <v>3577110</v>
      </c>
      <c r="V26" s="23">
        <v>3700000</v>
      </c>
      <c r="W26" s="23">
        <v>2072480.47</v>
      </c>
      <c r="X26" s="24">
        <f t="shared" si="2"/>
        <v>10000000</v>
      </c>
      <c r="Y26" s="24">
        <v>10000000</v>
      </c>
      <c r="Z26" s="24">
        <f t="shared" si="11"/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5">
        <f t="shared" si="3"/>
        <v>0</v>
      </c>
      <c r="AI26" s="25">
        <f t="shared" si="12"/>
        <v>0</v>
      </c>
      <c r="AJ26" s="25">
        <f t="shared" si="12"/>
        <v>0</v>
      </c>
      <c r="AK26" s="25">
        <f t="shared" si="12"/>
        <v>650409.52999999991</v>
      </c>
      <c r="AL26" s="25">
        <f t="shared" si="12"/>
        <v>3577110</v>
      </c>
      <c r="AM26" s="25">
        <f t="shared" si="12"/>
        <v>3700000</v>
      </c>
      <c r="AN26" s="25">
        <f t="shared" si="12"/>
        <v>2072480.47</v>
      </c>
      <c r="AO26" s="25">
        <f t="shared" si="5"/>
        <v>10000000</v>
      </c>
      <c r="AP26" s="5">
        <v>0</v>
      </c>
      <c r="AQ26" s="5">
        <v>0</v>
      </c>
      <c r="AR26" s="5">
        <v>0</v>
      </c>
      <c r="AS26" s="5">
        <v>650409.52999999991</v>
      </c>
      <c r="AT26" s="5">
        <v>4430539.5</v>
      </c>
      <c r="AU26" s="5">
        <v>2561282.3566867532</v>
      </c>
      <c r="AV26" s="5">
        <v>2357768.6133132465</v>
      </c>
      <c r="AW26" s="9">
        <f t="shared" si="6"/>
        <v>10000000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14">
        <f t="shared" si="7"/>
        <v>0</v>
      </c>
      <c r="BF26" s="14"/>
      <c r="BG26" s="14">
        <f>AQ26+AY26</f>
        <v>0</v>
      </c>
      <c r="BH26" s="14">
        <f>AR26+AZ26</f>
        <v>0</v>
      </c>
      <c r="BI26" s="14">
        <f>AS26+BA26</f>
        <v>650409.52999999991</v>
      </c>
      <c r="BJ26" s="14">
        <f>AT26+BB26</f>
        <v>4430539.5</v>
      </c>
      <c r="BK26" s="14">
        <f>AU26+BC26</f>
        <v>2561282.3566867532</v>
      </c>
      <c r="BL26" s="14">
        <f>AV26+BD26</f>
        <v>2357768.6133132465</v>
      </c>
      <c r="BM26" s="9">
        <f t="shared" si="8"/>
        <v>10000000</v>
      </c>
      <c r="BO26" s="2"/>
    </row>
    <row r="27" spans="1:67" ht="31.5" x14ac:dyDescent="0.25">
      <c r="A27" s="3" t="s">
        <v>15</v>
      </c>
      <c r="B27" s="3" t="s">
        <v>122</v>
      </c>
      <c r="C27" s="3" t="str">
        <f t="shared" si="9"/>
        <v>2.2.1.2.i</v>
      </c>
      <c r="D27" s="4" t="s">
        <v>80</v>
      </c>
      <c r="E27" s="4" t="s">
        <v>3</v>
      </c>
      <c r="F27" s="4" t="s">
        <v>95</v>
      </c>
      <c r="G27" s="4"/>
      <c r="H27" s="4" t="s">
        <v>95</v>
      </c>
      <c r="I27" s="10">
        <v>0</v>
      </c>
      <c r="J27" s="10">
        <v>0</v>
      </c>
      <c r="K27" s="10">
        <v>2800000</v>
      </c>
      <c r="L27" s="10">
        <v>8800000</v>
      </c>
      <c r="M27" s="10">
        <v>8800000</v>
      </c>
      <c r="N27" s="10">
        <v>10000000</v>
      </c>
      <c r="O27" s="10">
        <v>9600000</v>
      </c>
      <c r="P27" s="10">
        <f t="shared" si="10"/>
        <v>40000000</v>
      </c>
      <c r="Q27" s="23">
        <v>0</v>
      </c>
      <c r="R27" s="23">
        <v>0</v>
      </c>
      <c r="S27" s="23">
        <v>0</v>
      </c>
      <c r="T27" s="23">
        <v>183425.62032884904</v>
      </c>
      <c r="U27" s="23">
        <v>15435722</v>
      </c>
      <c r="V27" s="23">
        <v>17242858</v>
      </c>
      <c r="W27" s="23">
        <v>7137994.3796711508</v>
      </c>
      <c r="X27" s="24">
        <f t="shared" si="2"/>
        <v>40000000</v>
      </c>
      <c r="Y27" s="24">
        <v>40000000</v>
      </c>
      <c r="Z27" s="24">
        <f t="shared" si="11"/>
        <v>0</v>
      </c>
      <c r="AA27" s="23">
        <v>0</v>
      </c>
      <c r="AB27" s="23">
        <v>0</v>
      </c>
      <c r="AC27" s="23">
        <v>0</v>
      </c>
      <c r="AD27" s="23">
        <v>641.98967115095002</v>
      </c>
      <c r="AE27" s="23">
        <v>80230</v>
      </c>
      <c r="AF27" s="23">
        <v>41555</v>
      </c>
      <c r="AG27" s="23">
        <v>17573.01032884905</v>
      </c>
      <c r="AH27" s="25">
        <f t="shared" si="3"/>
        <v>140000</v>
      </c>
      <c r="AI27" s="25">
        <f t="shared" si="12"/>
        <v>0</v>
      </c>
      <c r="AJ27" s="25">
        <f t="shared" si="12"/>
        <v>0</v>
      </c>
      <c r="AK27" s="25">
        <f t="shared" si="12"/>
        <v>184067.61</v>
      </c>
      <c r="AL27" s="25">
        <f t="shared" si="12"/>
        <v>15515952</v>
      </c>
      <c r="AM27" s="25">
        <f t="shared" si="12"/>
        <v>17284413</v>
      </c>
      <c r="AN27" s="25">
        <f t="shared" si="12"/>
        <v>7155567.3899999997</v>
      </c>
      <c r="AO27" s="25">
        <f t="shared" si="5"/>
        <v>40140000</v>
      </c>
      <c r="AP27" s="5">
        <v>0</v>
      </c>
      <c r="AQ27" s="5">
        <v>0</v>
      </c>
      <c r="AR27" s="5">
        <v>0</v>
      </c>
      <c r="AS27" s="5">
        <v>183425.62032884904</v>
      </c>
      <c r="AT27" s="5">
        <v>6933875.4359740904</v>
      </c>
      <c r="AU27" s="5">
        <v>19100290.352314249</v>
      </c>
      <c r="AV27" s="5">
        <v>13782408.591382813</v>
      </c>
      <c r="AW27" s="9">
        <f t="shared" si="6"/>
        <v>40000000</v>
      </c>
      <c r="AX27" s="5">
        <v>0</v>
      </c>
      <c r="AY27" s="5">
        <v>0</v>
      </c>
      <c r="AZ27" s="5">
        <v>0</v>
      </c>
      <c r="BA27" s="5">
        <v>641.98967115095002</v>
      </c>
      <c r="BB27" s="5">
        <v>24268.56402590932</v>
      </c>
      <c r="BC27" s="5">
        <v>66851.016233099872</v>
      </c>
      <c r="BD27" s="5">
        <v>48238.430069839858</v>
      </c>
      <c r="BE27" s="14">
        <f t="shared" si="7"/>
        <v>140000</v>
      </c>
      <c r="BF27" s="14"/>
      <c r="BG27" s="14">
        <f>AQ27+AY27</f>
        <v>0</v>
      </c>
      <c r="BH27" s="14">
        <f>AR27+AZ27</f>
        <v>0</v>
      </c>
      <c r="BI27" s="14">
        <f>AS27+BA27</f>
        <v>184067.61</v>
      </c>
      <c r="BJ27" s="14">
        <f>AT27+BB27</f>
        <v>6958144</v>
      </c>
      <c r="BK27" s="14">
        <f>AU27+BC27</f>
        <v>19167141.36854735</v>
      </c>
      <c r="BL27" s="14">
        <f>AV27+BD27</f>
        <v>13830647.021452652</v>
      </c>
      <c r="BM27" s="9">
        <f t="shared" si="8"/>
        <v>40140000</v>
      </c>
      <c r="BO27" s="2"/>
    </row>
    <row r="28" spans="1:67" ht="47.25" x14ac:dyDescent="0.25">
      <c r="A28" s="3" t="s">
        <v>16</v>
      </c>
      <c r="B28" s="3" t="s">
        <v>123</v>
      </c>
      <c r="C28" s="3" t="str">
        <f t="shared" si="9"/>
        <v>2.2.1.3.i</v>
      </c>
      <c r="D28" s="4" t="s">
        <v>80</v>
      </c>
      <c r="E28" s="4" t="s">
        <v>3</v>
      </c>
      <c r="F28" s="4" t="s">
        <v>95</v>
      </c>
      <c r="G28" s="4"/>
      <c r="H28" s="4" t="s">
        <v>95</v>
      </c>
      <c r="I28" s="10">
        <v>0</v>
      </c>
      <c r="J28" s="10">
        <v>0</v>
      </c>
      <c r="K28" s="10">
        <v>0</v>
      </c>
      <c r="L28" s="10">
        <v>3645000</v>
      </c>
      <c r="M28" s="10">
        <v>8505000</v>
      </c>
      <c r="N28" s="10">
        <v>8505000</v>
      </c>
      <c r="O28" s="10">
        <v>3645000</v>
      </c>
      <c r="P28" s="10">
        <f t="shared" si="10"/>
        <v>24300000</v>
      </c>
      <c r="Q28" s="23">
        <v>0</v>
      </c>
      <c r="R28" s="23">
        <v>0</v>
      </c>
      <c r="S28" s="23">
        <v>0</v>
      </c>
      <c r="T28" s="23">
        <v>0</v>
      </c>
      <c r="U28" s="23">
        <v>9720000</v>
      </c>
      <c r="V28" s="23">
        <v>12150000</v>
      </c>
      <c r="W28" s="23">
        <v>2430000</v>
      </c>
      <c r="X28" s="24">
        <f t="shared" si="2"/>
        <v>24300000</v>
      </c>
      <c r="Y28" s="24">
        <v>24300000</v>
      </c>
      <c r="Z28" s="24">
        <f t="shared" si="11"/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5">
        <f t="shared" si="3"/>
        <v>0</v>
      </c>
      <c r="AI28" s="25">
        <f t="shared" si="12"/>
        <v>0</v>
      </c>
      <c r="AJ28" s="25">
        <f t="shared" si="12"/>
        <v>0</v>
      </c>
      <c r="AK28" s="25">
        <f t="shared" si="12"/>
        <v>0</v>
      </c>
      <c r="AL28" s="25">
        <f t="shared" si="12"/>
        <v>9720000</v>
      </c>
      <c r="AM28" s="25">
        <f t="shared" si="12"/>
        <v>12150000</v>
      </c>
      <c r="AN28" s="25">
        <f t="shared" si="12"/>
        <v>2430000</v>
      </c>
      <c r="AO28" s="25">
        <f t="shared" si="5"/>
        <v>24300000</v>
      </c>
      <c r="AP28" s="5">
        <v>0</v>
      </c>
      <c r="AQ28" s="5">
        <v>0</v>
      </c>
      <c r="AR28" s="5">
        <v>0</v>
      </c>
      <c r="AS28" s="5">
        <v>0</v>
      </c>
      <c r="AT28" s="5">
        <v>4860000</v>
      </c>
      <c r="AU28" s="5">
        <v>8298554.8356650798</v>
      </c>
      <c r="AV28" s="5">
        <v>11141445.164334919</v>
      </c>
      <c r="AW28" s="9">
        <f t="shared" si="6"/>
        <v>24300000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14">
        <f t="shared" si="7"/>
        <v>0</v>
      </c>
      <c r="BF28" s="14"/>
      <c r="BG28" s="14">
        <f>AQ28+AY28</f>
        <v>0</v>
      </c>
      <c r="BH28" s="14">
        <f>AR28+AZ28</f>
        <v>0</v>
      </c>
      <c r="BI28" s="14">
        <f>AS28+BA28</f>
        <v>0</v>
      </c>
      <c r="BJ28" s="14">
        <f>AT28+BB28</f>
        <v>4860000</v>
      </c>
      <c r="BK28" s="14">
        <f>AU28+BC28</f>
        <v>8298554.8356650798</v>
      </c>
      <c r="BL28" s="14">
        <f>AV28+BD28</f>
        <v>11141445.164334919</v>
      </c>
      <c r="BM28" s="9">
        <f t="shared" si="8"/>
        <v>24300000</v>
      </c>
      <c r="BO28" s="2"/>
    </row>
    <row r="29" spans="1:67" ht="47.25" x14ac:dyDescent="0.25">
      <c r="A29" s="3" t="s">
        <v>17</v>
      </c>
      <c r="B29" s="3" t="s">
        <v>124</v>
      </c>
      <c r="C29" s="3" t="str">
        <f t="shared" si="9"/>
        <v>2.2.1.4.i</v>
      </c>
      <c r="D29" s="4" t="s">
        <v>80</v>
      </c>
      <c r="E29" s="4" t="s">
        <v>3</v>
      </c>
      <c r="F29" s="4" t="s">
        <v>95</v>
      </c>
      <c r="G29" s="4"/>
      <c r="H29" s="4" t="s">
        <v>95</v>
      </c>
      <c r="I29" s="10">
        <v>0</v>
      </c>
      <c r="J29" s="10">
        <v>0</v>
      </c>
      <c r="K29" s="10">
        <v>2446409</v>
      </c>
      <c r="L29" s="10">
        <v>8089285</v>
      </c>
      <c r="M29" s="10">
        <v>13416727</v>
      </c>
      <c r="N29" s="10">
        <v>13842922</v>
      </c>
      <c r="O29" s="10">
        <v>7347657</v>
      </c>
      <c r="P29" s="10">
        <f t="shared" si="10"/>
        <v>45143000</v>
      </c>
      <c r="Q29" s="23">
        <v>0</v>
      </c>
      <c r="R29" s="23">
        <v>0</v>
      </c>
      <c r="S29" s="23">
        <v>0</v>
      </c>
      <c r="T29" s="23">
        <v>13542900</v>
      </c>
      <c r="U29" s="23">
        <v>27085800</v>
      </c>
      <c r="V29" s="23">
        <v>4514300</v>
      </c>
      <c r="W29" s="23">
        <v>0</v>
      </c>
      <c r="X29" s="24">
        <f t="shared" si="2"/>
        <v>45143000</v>
      </c>
      <c r="Y29" s="24">
        <v>45143000</v>
      </c>
      <c r="Z29" s="24">
        <f t="shared" si="11"/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5">
        <f t="shared" si="3"/>
        <v>0</v>
      </c>
      <c r="AI29" s="25">
        <f t="shared" si="12"/>
        <v>0</v>
      </c>
      <c r="AJ29" s="25">
        <f t="shared" si="12"/>
        <v>0</v>
      </c>
      <c r="AK29" s="25">
        <f t="shared" si="12"/>
        <v>13542900</v>
      </c>
      <c r="AL29" s="25">
        <f t="shared" si="12"/>
        <v>27085800</v>
      </c>
      <c r="AM29" s="25">
        <f t="shared" si="12"/>
        <v>4514300</v>
      </c>
      <c r="AN29" s="25">
        <f t="shared" si="12"/>
        <v>0</v>
      </c>
      <c r="AO29" s="25">
        <f t="shared" si="5"/>
        <v>45143000</v>
      </c>
      <c r="AP29" s="5">
        <v>0</v>
      </c>
      <c r="AQ29" s="5">
        <v>0</v>
      </c>
      <c r="AR29" s="5">
        <v>0</v>
      </c>
      <c r="AS29" s="5">
        <v>13542900</v>
      </c>
      <c r="AT29" s="5">
        <v>13542900</v>
      </c>
      <c r="AU29" s="5">
        <v>18057200</v>
      </c>
      <c r="AV29" s="5">
        <v>0</v>
      </c>
      <c r="AW29" s="9">
        <f t="shared" si="6"/>
        <v>45143000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14">
        <f t="shared" si="7"/>
        <v>0</v>
      </c>
      <c r="BF29" s="14"/>
      <c r="BG29" s="14">
        <f>AQ29+AY29</f>
        <v>0</v>
      </c>
      <c r="BH29" s="14">
        <f>AR29+AZ29</f>
        <v>0</v>
      </c>
      <c r="BI29" s="14">
        <f>AS29+BA29</f>
        <v>13542900</v>
      </c>
      <c r="BJ29" s="14">
        <f>AT29+BB29</f>
        <v>13542900</v>
      </c>
      <c r="BK29" s="14">
        <f>AU29+BC29</f>
        <v>18057200</v>
      </c>
      <c r="BL29" s="14">
        <f>AV29+BD29</f>
        <v>0</v>
      </c>
      <c r="BM29" s="9">
        <f t="shared" si="8"/>
        <v>45143000</v>
      </c>
    </row>
    <row r="30" spans="1:67" ht="47.25" x14ac:dyDescent="0.25">
      <c r="A30" s="3" t="s">
        <v>18</v>
      </c>
      <c r="B30" s="3" t="s">
        <v>125</v>
      </c>
      <c r="C30" s="3" t="str">
        <f t="shared" si="9"/>
        <v>2.2.1.5.i</v>
      </c>
      <c r="D30" s="4" t="s">
        <v>80</v>
      </c>
      <c r="E30" s="4" t="s">
        <v>65</v>
      </c>
      <c r="F30" s="4" t="s">
        <v>95</v>
      </c>
      <c r="G30" s="4"/>
      <c r="H30" s="4" t="s">
        <v>95</v>
      </c>
      <c r="I30" s="10">
        <v>0</v>
      </c>
      <c r="J30" s="10">
        <v>0</v>
      </c>
      <c r="K30" s="10">
        <v>1140000</v>
      </c>
      <c r="L30" s="10">
        <v>1140000</v>
      </c>
      <c r="M30" s="10">
        <v>1140000</v>
      </c>
      <c r="N30" s="10">
        <v>1140000</v>
      </c>
      <c r="O30" s="10">
        <v>1140000</v>
      </c>
      <c r="P30" s="10">
        <f t="shared" si="10"/>
        <v>5700000</v>
      </c>
      <c r="Q30" s="23">
        <v>0</v>
      </c>
      <c r="R30" s="23">
        <v>0</v>
      </c>
      <c r="S30" s="23">
        <v>0</v>
      </c>
      <c r="T30" s="23">
        <v>0</v>
      </c>
      <c r="U30" s="23">
        <v>1710000</v>
      </c>
      <c r="V30" s="23">
        <v>2850000</v>
      </c>
      <c r="W30" s="23">
        <v>1140000</v>
      </c>
      <c r="X30" s="24">
        <f t="shared" si="2"/>
        <v>5700000</v>
      </c>
      <c r="Y30" s="24">
        <v>5700000</v>
      </c>
      <c r="Z30" s="24">
        <f t="shared" si="11"/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51470.02</v>
      </c>
      <c r="AF30" s="23">
        <v>51470.02</v>
      </c>
      <c r="AG30" s="23">
        <v>101059.96</v>
      </c>
      <c r="AH30" s="25">
        <f t="shared" si="3"/>
        <v>204000</v>
      </c>
      <c r="AI30" s="25">
        <f t="shared" si="12"/>
        <v>0</v>
      </c>
      <c r="AJ30" s="25">
        <f t="shared" si="12"/>
        <v>0</v>
      </c>
      <c r="AK30" s="25">
        <f t="shared" si="12"/>
        <v>0</v>
      </c>
      <c r="AL30" s="25">
        <f t="shared" si="12"/>
        <v>1761470.02</v>
      </c>
      <c r="AM30" s="25">
        <f t="shared" si="12"/>
        <v>2901470.02</v>
      </c>
      <c r="AN30" s="25">
        <f t="shared" si="12"/>
        <v>1241059.96</v>
      </c>
      <c r="AO30" s="25">
        <f t="shared" si="5"/>
        <v>5904000</v>
      </c>
      <c r="AP30" s="5">
        <v>0</v>
      </c>
      <c r="AQ30" s="5">
        <v>0</v>
      </c>
      <c r="AR30" s="5">
        <v>0</v>
      </c>
      <c r="AS30" s="5">
        <v>0</v>
      </c>
      <c r="AT30" s="5">
        <v>1710000</v>
      </c>
      <c r="AU30" s="5">
        <v>2433218.2388524152</v>
      </c>
      <c r="AV30" s="5">
        <v>1556781.7611475848</v>
      </c>
      <c r="AW30" s="9">
        <f t="shared" si="6"/>
        <v>5700000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14">
        <f t="shared" si="7"/>
        <v>0</v>
      </c>
      <c r="BF30" s="14"/>
      <c r="BG30" s="14">
        <f>AQ30+AY30</f>
        <v>0</v>
      </c>
      <c r="BH30" s="14">
        <f>AR30+AZ30</f>
        <v>0</v>
      </c>
      <c r="BI30" s="14">
        <f>AS30+BA30</f>
        <v>0</v>
      </c>
      <c r="BJ30" s="14">
        <f>AT30+BB30</f>
        <v>1710000</v>
      </c>
      <c r="BK30" s="14">
        <f>AU30+BC30</f>
        <v>2433218.2388524152</v>
      </c>
      <c r="BL30" s="14">
        <f>AV30+BD30</f>
        <v>1556781.7611475848</v>
      </c>
      <c r="BM30" s="9">
        <f t="shared" si="8"/>
        <v>5700000</v>
      </c>
      <c r="BO30" s="2"/>
    </row>
    <row r="31" spans="1:67" ht="47.25" x14ac:dyDescent="0.25">
      <c r="A31" s="3" t="s">
        <v>20</v>
      </c>
      <c r="B31" s="3" t="s">
        <v>126</v>
      </c>
      <c r="C31" s="3" t="str">
        <f t="shared" si="9"/>
        <v>2.3.1.1.i</v>
      </c>
      <c r="D31" s="4" t="s">
        <v>80</v>
      </c>
      <c r="E31" s="4" t="s">
        <v>19</v>
      </c>
      <c r="F31" s="4" t="s">
        <v>95</v>
      </c>
      <c r="G31" s="4"/>
      <c r="H31" s="4" t="s">
        <v>95</v>
      </c>
      <c r="I31" s="10">
        <v>0</v>
      </c>
      <c r="J31" s="10">
        <v>0</v>
      </c>
      <c r="K31" s="10">
        <v>4476072</v>
      </c>
      <c r="L31" s="10">
        <v>4898521</v>
      </c>
      <c r="M31" s="10">
        <v>2894233</v>
      </c>
      <c r="N31" s="10">
        <v>2894335</v>
      </c>
      <c r="O31" s="10">
        <v>1836839</v>
      </c>
      <c r="P31" s="10">
        <f t="shared" si="10"/>
        <v>17000000</v>
      </c>
      <c r="Q31" s="23">
        <v>0</v>
      </c>
      <c r="R31" s="23">
        <v>0</v>
      </c>
      <c r="S31" s="23">
        <v>0</v>
      </c>
      <c r="T31" s="23">
        <v>3508823.8393315389</v>
      </c>
      <c r="U31" s="23">
        <v>8585854</v>
      </c>
      <c r="V31" s="23">
        <v>3789044</v>
      </c>
      <c r="W31" s="23">
        <v>1116278.1606684611</v>
      </c>
      <c r="X31" s="24">
        <f t="shared" si="2"/>
        <v>17000000</v>
      </c>
      <c r="Y31" s="24">
        <v>17000000</v>
      </c>
      <c r="Z31" s="24">
        <f t="shared" si="11"/>
        <v>0</v>
      </c>
      <c r="AA31" s="23">
        <v>0</v>
      </c>
      <c r="AB31" s="23">
        <v>0</v>
      </c>
      <c r="AC31" s="23">
        <v>0</v>
      </c>
      <c r="AD31" s="23">
        <v>111366.03066846135</v>
      </c>
      <c r="AE31" s="23">
        <v>287998</v>
      </c>
      <c r="AF31" s="23">
        <v>138985</v>
      </c>
      <c r="AG31" s="23">
        <v>22649.969331538698</v>
      </c>
      <c r="AH31" s="25">
        <f t="shared" si="3"/>
        <v>560999</v>
      </c>
      <c r="AI31" s="25">
        <f t="shared" si="12"/>
        <v>0</v>
      </c>
      <c r="AJ31" s="25">
        <f t="shared" si="12"/>
        <v>0</v>
      </c>
      <c r="AK31" s="25">
        <f t="shared" si="12"/>
        <v>3620189.87</v>
      </c>
      <c r="AL31" s="25">
        <f t="shared" si="12"/>
        <v>8873852</v>
      </c>
      <c r="AM31" s="25">
        <f t="shared" si="12"/>
        <v>3928029</v>
      </c>
      <c r="AN31" s="25">
        <f t="shared" si="12"/>
        <v>1138928.1299999999</v>
      </c>
      <c r="AO31" s="25">
        <f t="shared" si="5"/>
        <v>17560999</v>
      </c>
      <c r="AP31" s="5">
        <v>0</v>
      </c>
      <c r="AQ31" s="5">
        <v>0</v>
      </c>
      <c r="AR31" s="5">
        <v>0</v>
      </c>
      <c r="AS31" s="5">
        <v>3508823.8393315389</v>
      </c>
      <c r="AT31" s="5">
        <v>8585854</v>
      </c>
      <c r="AU31" s="5">
        <v>3234937.1819699332</v>
      </c>
      <c r="AV31" s="5">
        <v>1670384.9786985274</v>
      </c>
      <c r="AW31" s="9">
        <f t="shared" si="6"/>
        <v>17000000</v>
      </c>
      <c r="AX31" s="5">
        <v>0</v>
      </c>
      <c r="AY31" s="5">
        <v>0</v>
      </c>
      <c r="AZ31" s="5">
        <v>0</v>
      </c>
      <c r="BA31" s="5">
        <v>111366.03066846135</v>
      </c>
      <c r="BB31" s="5">
        <v>287998</v>
      </c>
      <c r="BC31" s="5">
        <v>118659.94278136943</v>
      </c>
      <c r="BD31" s="5">
        <v>42975.026550169277</v>
      </c>
      <c r="BE31" s="14">
        <f t="shared" si="7"/>
        <v>560999</v>
      </c>
      <c r="BF31" s="14"/>
      <c r="BG31" s="14">
        <f>AQ31+AY31</f>
        <v>0</v>
      </c>
      <c r="BH31" s="14">
        <f>AR31+AZ31</f>
        <v>0</v>
      </c>
      <c r="BI31" s="14">
        <f>AS31+BA31</f>
        <v>3620189.87</v>
      </c>
      <c r="BJ31" s="14">
        <f>AT31+BB31</f>
        <v>8873852</v>
      </c>
      <c r="BK31" s="14">
        <f>AU31+BC31</f>
        <v>3353597.1247513024</v>
      </c>
      <c r="BL31" s="14">
        <f>AV31+BD31</f>
        <v>1713360.0052486968</v>
      </c>
      <c r="BM31" s="9">
        <f t="shared" si="8"/>
        <v>17560999</v>
      </c>
      <c r="BO31" s="2"/>
    </row>
    <row r="32" spans="1:67" ht="31.5" x14ac:dyDescent="0.25">
      <c r="A32" s="3" t="s">
        <v>87</v>
      </c>
      <c r="B32" s="3" t="s">
        <v>127</v>
      </c>
      <c r="C32" s="3" t="str">
        <f t="shared" si="9"/>
        <v>2.3.1.2.i</v>
      </c>
      <c r="D32" s="4" t="s">
        <v>80</v>
      </c>
      <c r="E32" s="4" t="s">
        <v>3</v>
      </c>
      <c r="F32" s="4" t="s">
        <v>95</v>
      </c>
      <c r="G32" s="4"/>
      <c r="H32" s="4" t="s">
        <v>95</v>
      </c>
      <c r="I32" s="10">
        <v>0</v>
      </c>
      <c r="J32" s="10">
        <v>0</v>
      </c>
      <c r="K32" s="10">
        <v>1531087</v>
      </c>
      <c r="L32" s="10">
        <v>4295421</v>
      </c>
      <c r="M32" s="10">
        <v>5946430</v>
      </c>
      <c r="N32" s="10">
        <v>4239455</v>
      </c>
      <c r="O32" s="10">
        <v>3987607</v>
      </c>
      <c r="P32" s="10">
        <f t="shared" si="10"/>
        <v>20000000</v>
      </c>
      <c r="Q32" s="23">
        <v>0</v>
      </c>
      <c r="R32" s="23">
        <v>0</v>
      </c>
      <c r="S32" s="23">
        <v>0</v>
      </c>
      <c r="T32" s="23">
        <v>0</v>
      </c>
      <c r="U32" s="23">
        <v>8123000</v>
      </c>
      <c r="V32" s="23">
        <v>7416000</v>
      </c>
      <c r="W32" s="23">
        <v>4461000</v>
      </c>
      <c r="X32" s="24">
        <f t="shared" si="2"/>
        <v>20000000</v>
      </c>
      <c r="Y32" s="24">
        <v>20000000</v>
      </c>
      <c r="Z32" s="24">
        <f t="shared" si="11"/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>
        <f t="shared" si="3"/>
        <v>0</v>
      </c>
      <c r="AI32" s="25">
        <f t="shared" si="12"/>
        <v>0</v>
      </c>
      <c r="AJ32" s="25">
        <f t="shared" si="12"/>
        <v>0</v>
      </c>
      <c r="AK32" s="25">
        <f t="shared" si="12"/>
        <v>0</v>
      </c>
      <c r="AL32" s="25">
        <f t="shared" si="12"/>
        <v>8123000</v>
      </c>
      <c r="AM32" s="25">
        <f t="shared" si="12"/>
        <v>7416000</v>
      </c>
      <c r="AN32" s="25">
        <f t="shared" si="12"/>
        <v>4461000</v>
      </c>
      <c r="AO32" s="25">
        <f t="shared" si="5"/>
        <v>20000000</v>
      </c>
      <c r="AP32" s="5">
        <v>0</v>
      </c>
      <c r="AQ32" s="5">
        <v>0</v>
      </c>
      <c r="AR32" s="5">
        <v>0</v>
      </c>
      <c r="AS32" s="5">
        <v>0</v>
      </c>
      <c r="AT32" s="5">
        <v>3823716</v>
      </c>
      <c r="AU32" s="5">
        <v>6670234.09133483</v>
      </c>
      <c r="AV32" s="5">
        <v>9506049.908665169</v>
      </c>
      <c r="AW32" s="9">
        <f t="shared" si="6"/>
        <v>20000000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14">
        <f t="shared" si="7"/>
        <v>0</v>
      </c>
      <c r="BF32" s="14"/>
      <c r="BG32" s="14">
        <f>AQ32+AY32</f>
        <v>0</v>
      </c>
      <c r="BH32" s="14">
        <f>AR32+AZ32</f>
        <v>0</v>
      </c>
      <c r="BI32" s="14">
        <f>AS32+BA32</f>
        <v>0</v>
      </c>
      <c r="BJ32" s="14">
        <f>AT32+BB32</f>
        <v>3823716</v>
      </c>
      <c r="BK32" s="14">
        <f>AU32+BC32</f>
        <v>6670234.09133483</v>
      </c>
      <c r="BL32" s="14">
        <f>AV32+BD32</f>
        <v>9506049.908665169</v>
      </c>
      <c r="BM32" s="9">
        <f t="shared" si="8"/>
        <v>20000000</v>
      </c>
      <c r="BO32" s="2"/>
    </row>
    <row r="33" spans="1:67" ht="47.25" x14ac:dyDescent="0.25">
      <c r="A33" s="3" t="s">
        <v>21</v>
      </c>
      <c r="B33" s="3" t="s">
        <v>128</v>
      </c>
      <c r="C33" s="3" t="str">
        <f t="shared" si="9"/>
        <v>2.3.1.3.i</v>
      </c>
      <c r="D33" s="4" t="s">
        <v>80</v>
      </c>
      <c r="E33" s="4" t="s">
        <v>19</v>
      </c>
      <c r="F33" s="4" t="s">
        <v>95</v>
      </c>
      <c r="G33" s="4"/>
      <c r="H33" s="4" t="s">
        <v>95</v>
      </c>
      <c r="I33" s="10">
        <v>0</v>
      </c>
      <c r="J33" s="10">
        <v>0</v>
      </c>
      <c r="K33" s="10">
        <v>0</v>
      </c>
      <c r="L33" s="10">
        <v>0</v>
      </c>
      <c r="M33" s="10">
        <v>1530410</v>
      </c>
      <c r="N33" s="10">
        <v>1530410</v>
      </c>
      <c r="O33" s="10">
        <v>4539180</v>
      </c>
      <c r="P33" s="10">
        <f t="shared" si="10"/>
        <v>7600000</v>
      </c>
      <c r="Q33" s="23">
        <v>0</v>
      </c>
      <c r="R33" s="23">
        <v>0</v>
      </c>
      <c r="S33" s="23">
        <v>0</v>
      </c>
      <c r="T33" s="23">
        <v>0</v>
      </c>
      <c r="U33" s="23">
        <v>3100000</v>
      </c>
      <c r="V33" s="23">
        <v>3200000</v>
      </c>
      <c r="W33" s="23">
        <v>1300000</v>
      </c>
      <c r="X33" s="24">
        <f t="shared" si="2"/>
        <v>7600000</v>
      </c>
      <c r="Y33" s="24">
        <v>7600000</v>
      </c>
      <c r="Z33" s="24">
        <f t="shared" si="11"/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5">
        <f t="shared" si="3"/>
        <v>0</v>
      </c>
      <c r="AI33" s="25">
        <f t="shared" si="12"/>
        <v>0</v>
      </c>
      <c r="AJ33" s="25">
        <f t="shared" si="12"/>
        <v>0</v>
      </c>
      <c r="AK33" s="25">
        <f t="shared" si="12"/>
        <v>0</v>
      </c>
      <c r="AL33" s="25">
        <f t="shared" si="12"/>
        <v>3100000</v>
      </c>
      <c r="AM33" s="25">
        <f t="shared" si="12"/>
        <v>3200000</v>
      </c>
      <c r="AN33" s="25">
        <f t="shared" si="12"/>
        <v>1300000</v>
      </c>
      <c r="AO33" s="25">
        <f t="shared" si="5"/>
        <v>7600000</v>
      </c>
      <c r="AP33" s="5">
        <v>0</v>
      </c>
      <c r="AQ33" s="5">
        <v>0</v>
      </c>
      <c r="AR33" s="5">
        <v>0</v>
      </c>
      <c r="AS33" s="5">
        <v>0</v>
      </c>
      <c r="AT33" s="5">
        <v>1860000</v>
      </c>
      <c r="AU33" s="5">
        <v>3261366.200847798</v>
      </c>
      <c r="AV33" s="5">
        <v>2478633.799152202</v>
      </c>
      <c r="AW33" s="9">
        <f t="shared" si="6"/>
        <v>7600000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14">
        <f t="shared" si="7"/>
        <v>0</v>
      </c>
      <c r="BF33" s="14"/>
      <c r="BG33" s="14">
        <f>AQ33+AY33</f>
        <v>0</v>
      </c>
      <c r="BH33" s="14">
        <f>AR33+AZ33</f>
        <v>0</v>
      </c>
      <c r="BI33" s="14">
        <f>AS33+BA33</f>
        <v>0</v>
      </c>
      <c r="BJ33" s="14">
        <f>AT33+BB33</f>
        <v>1860000</v>
      </c>
      <c r="BK33" s="14">
        <f>AU33+BC33</f>
        <v>3261366.200847798</v>
      </c>
      <c r="BL33" s="14">
        <f>AV33+BD33</f>
        <v>2478633.799152202</v>
      </c>
      <c r="BM33" s="9">
        <f t="shared" si="8"/>
        <v>7600000</v>
      </c>
      <c r="BO33" s="2"/>
    </row>
    <row r="34" spans="1:67" ht="31.5" x14ac:dyDescent="0.25">
      <c r="A34" s="3" t="s">
        <v>22</v>
      </c>
      <c r="B34" s="3" t="s">
        <v>129</v>
      </c>
      <c r="C34" s="3" t="str">
        <f t="shared" si="9"/>
        <v>2.3.1.4.i</v>
      </c>
      <c r="D34" s="4" t="s">
        <v>80</v>
      </c>
      <c r="E34" s="4" t="s">
        <v>19</v>
      </c>
      <c r="F34" s="4" t="s">
        <v>95</v>
      </c>
      <c r="G34" s="4"/>
      <c r="H34" s="4" t="s">
        <v>95</v>
      </c>
      <c r="I34" s="10">
        <v>0</v>
      </c>
      <c r="J34" s="10">
        <v>0</v>
      </c>
      <c r="K34" s="10">
        <v>2861200</v>
      </c>
      <c r="L34" s="10">
        <v>2861200</v>
      </c>
      <c r="M34" s="10">
        <v>2861200</v>
      </c>
      <c r="N34" s="10">
        <v>2861200</v>
      </c>
      <c r="O34" s="10">
        <v>2861200</v>
      </c>
      <c r="P34" s="10">
        <f t="shared" si="10"/>
        <v>14306000</v>
      </c>
      <c r="Q34" s="23">
        <v>0</v>
      </c>
      <c r="R34" s="23">
        <v>0</v>
      </c>
      <c r="S34" s="23">
        <v>0</v>
      </c>
      <c r="T34" s="23">
        <v>29329.353733971304</v>
      </c>
      <c r="U34" s="23">
        <v>4797687</v>
      </c>
      <c r="V34" s="23">
        <v>6600610</v>
      </c>
      <c r="W34" s="23">
        <v>2878373.6462660288</v>
      </c>
      <c r="X34" s="24">
        <f t="shared" si="2"/>
        <v>14306000</v>
      </c>
      <c r="Y34" s="24">
        <v>14306000</v>
      </c>
      <c r="Z34" s="24">
        <f t="shared" si="11"/>
        <v>0</v>
      </c>
      <c r="AA34" s="23">
        <v>0</v>
      </c>
      <c r="AB34" s="23">
        <v>0</v>
      </c>
      <c r="AC34" s="23">
        <v>0</v>
      </c>
      <c r="AD34" s="23">
        <v>1722.5162660286951</v>
      </c>
      <c r="AE34" s="23">
        <v>369452</v>
      </c>
      <c r="AF34" s="23">
        <v>362140</v>
      </c>
      <c r="AG34" s="23">
        <v>106878.4837339713</v>
      </c>
      <c r="AH34" s="25">
        <f t="shared" si="3"/>
        <v>840193.00000000012</v>
      </c>
      <c r="AI34" s="25">
        <f t="shared" si="12"/>
        <v>0</v>
      </c>
      <c r="AJ34" s="25">
        <f t="shared" si="12"/>
        <v>0</v>
      </c>
      <c r="AK34" s="25">
        <f t="shared" si="12"/>
        <v>31051.87</v>
      </c>
      <c r="AL34" s="25">
        <f t="shared" si="12"/>
        <v>5167139</v>
      </c>
      <c r="AM34" s="25">
        <f t="shared" si="12"/>
        <v>6962750</v>
      </c>
      <c r="AN34" s="25">
        <f t="shared" si="12"/>
        <v>2985252.13</v>
      </c>
      <c r="AO34" s="25">
        <f t="shared" si="5"/>
        <v>15146193</v>
      </c>
      <c r="AP34" s="5">
        <v>0</v>
      </c>
      <c r="AQ34" s="5">
        <v>0</v>
      </c>
      <c r="AR34" s="5">
        <v>0</v>
      </c>
      <c r="AS34" s="5">
        <v>31003</v>
      </c>
      <c r="AT34" s="5">
        <v>2542500</v>
      </c>
      <c r="AU34" s="5">
        <v>7258332.6945360349</v>
      </c>
      <c r="AV34" s="5">
        <v>4474164.3054639651</v>
      </c>
      <c r="AW34" s="9">
        <f t="shared" si="6"/>
        <v>14306000</v>
      </c>
      <c r="AX34" s="5">
        <v>0</v>
      </c>
      <c r="AY34" s="5">
        <v>0</v>
      </c>
      <c r="AZ34" s="5">
        <v>0</v>
      </c>
      <c r="BA34" s="5">
        <f>1722.5162660287-1673.6462660287</f>
        <v>48.870000000000118</v>
      </c>
      <c r="BB34" s="5">
        <v>178500</v>
      </c>
      <c r="BC34" s="5">
        <v>487497.40855604544</v>
      </c>
      <c r="BD34" s="5">
        <v>174147.59144395456</v>
      </c>
      <c r="BE34" s="14">
        <f t="shared" si="7"/>
        <v>840193.87</v>
      </c>
      <c r="BF34" s="14"/>
      <c r="BG34" s="14">
        <f>AQ34+AY34</f>
        <v>0</v>
      </c>
      <c r="BH34" s="14">
        <f>AR34+AZ34</f>
        <v>0</v>
      </c>
      <c r="BI34" s="14">
        <f>AS34+BA34</f>
        <v>31051.87</v>
      </c>
      <c r="BJ34" s="14">
        <f>AT34+BB34</f>
        <v>2721000</v>
      </c>
      <c r="BK34" s="14">
        <f>AU34+BC34</f>
        <v>7745830.10309208</v>
      </c>
      <c r="BL34" s="14">
        <f>AV34+BD34</f>
        <v>4648311.89690792</v>
      </c>
      <c r="BM34" s="9">
        <f t="shared" si="8"/>
        <v>15146193.869999999</v>
      </c>
      <c r="BO34" s="2"/>
    </row>
    <row r="35" spans="1:67" ht="31.5" x14ac:dyDescent="0.25">
      <c r="A35" s="3" t="s">
        <v>23</v>
      </c>
      <c r="B35" s="3" t="s">
        <v>130</v>
      </c>
      <c r="C35" s="3" t="str">
        <f t="shared" si="9"/>
        <v>2.3.2.1.i</v>
      </c>
      <c r="D35" s="4" t="s">
        <v>80</v>
      </c>
      <c r="E35" s="4" t="s">
        <v>19</v>
      </c>
      <c r="F35" s="4" t="s">
        <v>95</v>
      </c>
      <c r="G35" s="4"/>
      <c r="H35" s="4" t="s">
        <v>95</v>
      </c>
      <c r="I35" s="10">
        <v>0</v>
      </c>
      <c r="J35" s="10">
        <v>0</v>
      </c>
      <c r="K35" s="10">
        <v>601800</v>
      </c>
      <c r="L35" s="10">
        <v>601800</v>
      </c>
      <c r="M35" s="10">
        <v>3948930</v>
      </c>
      <c r="N35" s="10">
        <v>3948930</v>
      </c>
      <c r="O35" s="10">
        <v>3530540</v>
      </c>
      <c r="P35" s="10">
        <f t="shared" si="10"/>
        <v>12632000</v>
      </c>
      <c r="Q35" s="23">
        <v>0</v>
      </c>
      <c r="R35" s="23">
        <v>0</v>
      </c>
      <c r="S35" s="23">
        <v>0</v>
      </c>
      <c r="T35" s="23">
        <v>44008.092471086908</v>
      </c>
      <c r="U35" s="23">
        <v>3795150</v>
      </c>
      <c r="V35" s="23">
        <v>7282086</v>
      </c>
      <c r="W35" s="23">
        <v>1510755.9075289131</v>
      </c>
      <c r="X35" s="24">
        <f t="shared" si="2"/>
        <v>12632000</v>
      </c>
      <c r="Y35" s="24">
        <v>12632000</v>
      </c>
      <c r="Z35" s="24">
        <f t="shared" si="11"/>
        <v>0</v>
      </c>
      <c r="AA35" s="23">
        <v>0</v>
      </c>
      <c r="AB35" s="23">
        <v>0</v>
      </c>
      <c r="AC35" s="23">
        <v>0</v>
      </c>
      <c r="AD35" s="23">
        <v>784.1975289130919</v>
      </c>
      <c r="AE35" s="23">
        <v>216730</v>
      </c>
      <c r="AF35" s="23">
        <v>129093</v>
      </c>
      <c r="AG35" s="23">
        <v>51386.802471086907</v>
      </c>
      <c r="AH35" s="25">
        <f t="shared" si="3"/>
        <v>397994</v>
      </c>
      <c r="AI35" s="25">
        <f t="shared" si="12"/>
        <v>0</v>
      </c>
      <c r="AJ35" s="25">
        <f t="shared" si="12"/>
        <v>0</v>
      </c>
      <c r="AK35" s="25">
        <f t="shared" si="12"/>
        <v>44792.29</v>
      </c>
      <c r="AL35" s="25">
        <f t="shared" si="12"/>
        <v>4011880</v>
      </c>
      <c r="AM35" s="25">
        <f t="shared" si="12"/>
        <v>7411179</v>
      </c>
      <c r="AN35" s="25">
        <f t="shared" si="12"/>
        <v>1562142.71</v>
      </c>
      <c r="AO35" s="25">
        <f t="shared" si="5"/>
        <v>13029994</v>
      </c>
      <c r="AP35" s="5">
        <v>0</v>
      </c>
      <c r="AQ35" s="5">
        <v>0</v>
      </c>
      <c r="AR35" s="5">
        <v>0</v>
      </c>
      <c r="AS35" s="5">
        <v>44598.64</v>
      </c>
      <c r="AT35" s="5">
        <v>3795150</v>
      </c>
      <c r="AU35" s="5">
        <v>6224686.2189773824</v>
      </c>
      <c r="AV35" s="5">
        <v>2567565.141022617</v>
      </c>
      <c r="AW35" s="9">
        <f t="shared" si="6"/>
        <v>12632000</v>
      </c>
      <c r="AX35" s="5">
        <v>0</v>
      </c>
      <c r="AY35" s="5">
        <v>0</v>
      </c>
      <c r="AZ35" s="5">
        <v>0</v>
      </c>
      <c r="BA35" s="5">
        <f>784.197528913092-590.547528913092</f>
        <v>193.64999999999998</v>
      </c>
      <c r="BB35" s="5">
        <v>216730</v>
      </c>
      <c r="BC35" s="5">
        <v>110214.54109058758</v>
      </c>
      <c r="BD35" s="5">
        <v>74325.458909412424</v>
      </c>
      <c r="BE35" s="14">
        <f t="shared" si="7"/>
        <v>401463.65</v>
      </c>
      <c r="BF35" s="14"/>
      <c r="BG35" s="14">
        <f>AQ35+AY35</f>
        <v>0</v>
      </c>
      <c r="BH35" s="14">
        <f>AR35+AZ35</f>
        <v>0</v>
      </c>
      <c r="BI35" s="14">
        <f>AS35+BA35</f>
        <v>44792.29</v>
      </c>
      <c r="BJ35" s="14">
        <f>AT35+BB35</f>
        <v>4011880</v>
      </c>
      <c r="BK35" s="14">
        <f>AU35+BC35</f>
        <v>6334900.7600679696</v>
      </c>
      <c r="BL35" s="14">
        <f>AV35+BD35</f>
        <v>2641890.5999320294</v>
      </c>
      <c r="BM35" s="9">
        <f t="shared" si="8"/>
        <v>13033463.649999999</v>
      </c>
      <c r="BO35" s="2"/>
    </row>
    <row r="36" spans="1:67" ht="47.25" x14ac:dyDescent="0.25">
      <c r="A36" s="3" t="s">
        <v>24</v>
      </c>
      <c r="B36" s="3" t="s">
        <v>131</v>
      </c>
      <c r="C36" s="3" t="str">
        <f t="shared" si="9"/>
        <v>2.3.2.2.i</v>
      </c>
      <c r="D36" s="4" t="s">
        <v>80</v>
      </c>
      <c r="E36" s="4" t="s">
        <v>6</v>
      </c>
      <c r="F36" s="4" t="s">
        <v>95</v>
      </c>
      <c r="G36" s="4"/>
      <c r="H36" s="4" t="s">
        <v>95</v>
      </c>
      <c r="I36" s="10">
        <v>0</v>
      </c>
      <c r="J36" s="10">
        <v>0</v>
      </c>
      <c r="K36" s="10">
        <v>600000</v>
      </c>
      <c r="L36" s="10">
        <v>1500000</v>
      </c>
      <c r="M36" s="10">
        <v>2000000</v>
      </c>
      <c r="N36" s="10">
        <v>2500000</v>
      </c>
      <c r="O36" s="10">
        <v>1650000</v>
      </c>
      <c r="P36" s="10">
        <f t="shared" si="10"/>
        <v>8250000</v>
      </c>
      <c r="Q36" s="23">
        <v>0</v>
      </c>
      <c r="R36" s="23">
        <v>0</v>
      </c>
      <c r="S36" s="23">
        <v>0</v>
      </c>
      <c r="T36" s="23">
        <v>53987.713598018512</v>
      </c>
      <c r="U36" s="23">
        <v>3480879</v>
      </c>
      <c r="V36" s="23">
        <v>3165461</v>
      </c>
      <c r="W36" s="23">
        <v>1549672.2864019815</v>
      </c>
      <c r="X36" s="24">
        <f t="shared" si="2"/>
        <v>8250000</v>
      </c>
      <c r="Y36" s="24">
        <v>8250000</v>
      </c>
      <c r="Z36" s="24">
        <f t="shared" si="11"/>
        <v>0</v>
      </c>
      <c r="AA36" s="23">
        <v>0</v>
      </c>
      <c r="AB36" s="23">
        <v>0</v>
      </c>
      <c r="AC36" s="23">
        <v>0</v>
      </c>
      <c r="AD36" s="23">
        <v>9183.506401981489</v>
      </c>
      <c r="AE36" s="23">
        <v>601233</v>
      </c>
      <c r="AF36" s="23">
        <v>540437</v>
      </c>
      <c r="AG36" s="23">
        <v>252501.49359801851</v>
      </c>
      <c r="AH36" s="25">
        <f t="shared" si="3"/>
        <v>1403355</v>
      </c>
      <c r="AI36" s="25">
        <f t="shared" si="12"/>
        <v>0</v>
      </c>
      <c r="AJ36" s="25">
        <f t="shared" si="12"/>
        <v>0</v>
      </c>
      <c r="AK36" s="25">
        <f t="shared" si="12"/>
        <v>63171.22</v>
      </c>
      <c r="AL36" s="25">
        <f t="shared" si="12"/>
        <v>4082112</v>
      </c>
      <c r="AM36" s="25">
        <f t="shared" si="12"/>
        <v>3705898</v>
      </c>
      <c r="AN36" s="25">
        <f t="shared" si="12"/>
        <v>1802173.78</v>
      </c>
      <c r="AO36" s="25">
        <f t="shared" si="5"/>
        <v>9653355</v>
      </c>
      <c r="AP36" s="5">
        <v>0</v>
      </c>
      <c r="AQ36" s="5">
        <v>0</v>
      </c>
      <c r="AR36" s="5">
        <v>0</v>
      </c>
      <c r="AS36" s="5">
        <v>53987.713598018512</v>
      </c>
      <c r="AT36" s="5">
        <v>3536080.8</v>
      </c>
      <c r="AU36" s="5">
        <v>2703912.0006399197</v>
      </c>
      <c r="AV36" s="5">
        <v>1956019.4893600806</v>
      </c>
      <c r="AW36" s="9">
        <f t="shared" si="6"/>
        <v>8250000.0035980195</v>
      </c>
      <c r="AX36" s="5">
        <v>0</v>
      </c>
      <c r="AY36" s="5">
        <v>0</v>
      </c>
      <c r="AZ36" s="5">
        <v>0</v>
      </c>
      <c r="BA36" s="5">
        <v>9183.506401981489</v>
      </c>
      <c r="BB36" s="5">
        <v>560127.98</v>
      </c>
      <c r="BC36" s="5">
        <v>460038.38705365418</v>
      </c>
      <c r="BD36" s="5">
        <v>374005.12294634583</v>
      </c>
      <c r="BE36" s="14">
        <f t="shared" si="7"/>
        <v>1403354.9964019815</v>
      </c>
      <c r="BF36" s="14"/>
      <c r="BG36" s="14">
        <f>AQ36+AY36</f>
        <v>0</v>
      </c>
      <c r="BH36" s="14">
        <f>AR36+AZ36</f>
        <v>0</v>
      </c>
      <c r="BI36" s="14">
        <f>AS36+BA36</f>
        <v>63171.22</v>
      </c>
      <c r="BJ36" s="14">
        <f>AT36+BB36</f>
        <v>4096208.78</v>
      </c>
      <c r="BK36" s="14">
        <f>AU36+BC36</f>
        <v>3163950.3876935737</v>
      </c>
      <c r="BL36" s="14">
        <f>AV36+BD36</f>
        <v>2330024.6123064263</v>
      </c>
      <c r="BM36" s="9">
        <f t="shared" si="8"/>
        <v>9653355</v>
      </c>
      <c r="BO36" s="2"/>
    </row>
    <row r="37" spans="1:67" ht="78.75" x14ac:dyDescent="0.25">
      <c r="A37" s="3" t="s">
        <v>25</v>
      </c>
      <c r="B37" s="3" t="s">
        <v>132</v>
      </c>
      <c r="C37" s="3" t="str">
        <f t="shared" si="9"/>
        <v>2.3.2.3.i</v>
      </c>
      <c r="D37" s="4" t="s">
        <v>80</v>
      </c>
      <c r="E37" s="4" t="s">
        <v>19</v>
      </c>
      <c r="F37" s="4" t="s">
        <v>95</v>
      </c>
      <c r="G37" s="4"/>
      <c r="H37" s="4" t="s">
        <v>95</v>
      </c>
      <c r="I37" s="10">
        <v>0</v>
      </c>
      <c r="J37" s="10">
        <v>0</v>
      </c>
      <c r="K37" s="10">
        <v>5900000</v>
      </c>
      <c r="L37" s="10">
        <v>6500000</v>
      </c>
      <c r="M37" s="10">
        <v>1200000</v>
      </c>
      <c r="N37" s="10">
        <v>1000000</v>
      </c>
      <c r="O37" s="10">
        <v>400000</v>
      </c>
      <c r="P37" s="10">
        <f t="shared" si="10"/>
        <v>15000000</v>
      </c>
      <c r="Q37" s="23">
        <v>0</v>
      </c>
      <c r="R37" s="23">
        <v>0</v>
      </c>
      <c r="S37" s="23">
        <v>0</v>
      </c>
      <c r="T37" s="23">
        <v>11112564.475</v>
      </c>
      <c r="U37" s="23">
        <v>945518</v>
      </c>
      <c r="V37" s="23">
        <v>2717006</v>
      </c>
      <c r="W37" s="23">
        <v>224911.5250000004</v>
      </c>
      <c r="X37" s="24">
        <f t="shared" si="2"/>
        <v>15000000</v>
      </c>
      <c r="Y37" s="24">
        <v>15000000</v>
      </c>
      <c r="Z37" s="24">
        <f t="shared" si="11"/>
        <v>0</v>
      </c>
      <c r="AA37" s="23">
        <v>0</v>
      </c>
      <c r="AB37" s="23">
        <v>0</v>
      </c>
      <c r="AC37" s="23">
        <v>0</v>
      </c>
      <c r="AD37" s="23">
        <v>2222512.8949999996</v>
      </c>
      <c r="AE37" s="23">
        <v>166427</v>
      </c>
      <c r="AF37" s="23">
        <v>471826</v>
      </c>
      <c r="AG37" s="23">
        <v>139234.10500000039</v>
      </c>
      <c r="AH37" s="25">
        <f t="shared" si="3"/>
        <v>3000000</v>
      </c>
      <c r="AI37" s="25">
        <f t="shared" si="12"/>
        <v>0</v>
      </c>
      <c r="AJ37" s="25">
        <f t="shared" si="12"/>
        <v>0</v>
      </c>
      <c r="AK37" s="25">
        <f t="shared" si="12"/>
        <v>13335077.369999999</v>
      </c>
      <c r="AL37" s="25">
        <f t="shared" si="12"/>
        <v>1111945</v>
      </c>
      <c r="AM37" s="25">
        <f t="shared" si="12"/>
        <v>3188832</v>
      </c>
      <c r="AN37" s="25">
        <f t="shared" si="12"/>
        <v>364145.63000000082</v>
      </c>
      <c r="AO37" s="25">
        <f t="shared" si="5"/>
        <v>18000000</v>
      </c>
      <c r="AP37" s="5">
        <v>0</v>
      </c>
      <c r="AQ37" s="5">
        <v>0</v>
      </c>
      <c r="AR37" s="5">
        <v>0</v>
      </c>
      <c r="AS37" s="5">
        <v>11025099.130000001</v>
      </c>
      <c r="AT37" s="5">
        <v>870075.36</v>
      </c>
      <c r="AU37" s="5">
        <v>2419169.6478140275</v>
      </c>
      <c r="AV37" s="5">
        <v>685655.86218597228</v>
      </c>
      <c r="AW37" s="9">
        <f t="shared" si="6"/>
        <v>15000000</v>
      </c>
      <c r="AX37" s="5">
        <v>0</v>
      </c>
      <c r="AY37" s="5">
        <v>0</v>
      </c>
      <c r="AZ37" s="5">
        <v>0</v>
      </c>
      <c r="BA37" s="5">
        <v>2309978.2400000002</v>
      </c>
      <c r="BB37" s="5">
        <v>163648.07999999999</v>
      </c>
      <c r="BC37" s="5">
        <v>488508.70528175944</v>
      </c>
      <c r="BD37" s="5">
        <v>128164.97471824061</v>
      </c>
      <c r="BE37" s="14">
        <f t="shared" si="7"/>
        <v>3090300</v>
      </c>
      <c r="BF37" s="14"/>
      <c r="BG37" s="14">
        <f>AQ37+AY37</f>
        <v>0</v>
      </c>
      <c r="BH37" s="14">
        <f>AR37+AZ37</f>
        <v>0</v>
      </c>
      <c r="BI37" s="14">
        <f>AS37+BA37</f>
        <v>13335077.370000001</v>
      </c>
      <c r="BJ37" s="14">
        <f>AT37+BB37</f>
        <v>1033723.44</v>
      </c>
      <c r="BK37" s="14">
        <f>AU37+BC37</f>
        <v>2907678.3530957871</v>
      </c>
      <c r="BL37" s="14">
        <f>AV37+BD37</f>
        <v>813820.83690421283</v>
      </c>
      <c r="BM37" s="9">
        <f t="shared" si="8"/>
        <v>18090300</v>
      </c>
      <c r="BO37" s="2"/>
    </row>
    <row r="38" spans="1:67" ht="94.5" x14ac:dyDescent="0.25">
      <c r="A38" s="3" t="s">
        <v>26</v>
      </c>
      <c r="B38" s="3" t="s">
        <v>133</v>
      </c>
      <c r="C38" s="3" t="str">
        <f t="shared" si="9"/>
        <v>2.4.1.1.i</v>
      </c>
      <c r="D38" s="4" t="s">
        <v>80</v>
      </c>
      <c r="E38" s="4" t="s">
        <v>29</v>
      </c>
      <c r="F38" s="4" t="s">
        <v>96</v>
      </c>
      <c r="G38" s="4" t="s">
        <v>100</v>
      </c>
      <c r="H38" s="4" t="s">
        <v>95</v>
      </c>
      <c r="I38" s="10">
        <v>0</v>
      </c>
      <c r="J38" s="10">
        <v>0</v>
      </c>
      <c r="K38" s="10">
        <v>1875000</v>
      </c>
      <c r="L38" s="10">
        <v>2656250</v>
      </c>
      <c r="M38" s="10">
        <v>2656250</v>
      </c>
      <c r="N38" s="10">
        <v>2656250</v>
      </c>
      <c r="O38" s="10">
        <v>2656250</v>
      </c>
      <c r="P38" s="10">
        <f t="shared" si="10"/>
        <v>12500000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4">
        <f t="shared" si="2"/>
        <v>0</v>
      </c>
      <c r="Y38" s="24">
        <v>0</v>
      </c>
      <c r="Z38" s="24">
        <f t="shared" si="11"/>
        <v>0</v>
      </c>
      <c r="AA38" s="23">
        <v>0</v>
      </c>
      <c r="AB38" s="23">
        <v>0</v>
      </c>
      <c r="AC38" s="23">
        <v>0</v>
      </c>
      <c r="AD38" s="23">
        <v>0</v>
      </c>
      <c r="AE38" s="23"/>
      <c r="AF38" s="23"/>
      <c r="AG38" s="23"/>
      <c r="AH38" s="25">
        <f t="shared" si="3"/>
        <v>0</v>
      </c>
      <c r="AI38" s="25">
        <f t="shared" si="12"/>
        <v>0</v>
      </c>
      <c r="AJ38" s="25">
        <f t="shared" si="12"/>
        <v>0</v>
      </c>
      <c r="AK38" s="25">
        <f t="shared" si="12"/>
        <v>0</v>
      </c>
      <c r="AL38" s="25">
        <f t="shared" si="12"/>
        <v>0</v>
      </c>
      <c r="AM38" s="25">
        <f t="shared" si="12"/>
        <v>0</v>
      </c>
      <c r="AN38" s="25">
        <f t="shared" si="12"/>
        <v>0</v>
      </c>
      <c r="AO38" s="25">
        <f t="shared" si="5"/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9">
        <f t="shared" si="6"/>
        <v>0</v>
      </c>
      <c r="AX38" s="5">
        <v>0</v>
      </c>
      <c r="AY38" s="5">
        <v>0</v>
      </c>
      <c r="AZ38" s="5">
        <v>0</v>
      </c>
      <c r="BA38" s="5">
        <v>0</v>
      </c>
      <c r="BB38" s="5"/>
      <c r="BC38" s="5">
        <v>0</v>
      </c>
      <c r="BD38" s="5">
        <v>0</v>
      </c>
      <c r="BE38" s="14">
        <f t="shared" si="7"/>
        <v>0</v>
      </c>
      <c r="BF38" s="14"/>
      <c r="BG38" s="14">
        <f>AQ38+AY38</f>
        <v>0</v>
      </c>
      <c r="BH38" s="14">
        <f>AR38+AZ38</f>
        <v>0</v>
      </c>
      <c r="BI38" s="14">
        <f>AS38+BA38</f>
        <v>0</v>
      </c>
      <c r="BJ38" s="14">
        <f>AT38+BB38</f>
        <v>0</v>
      </c>
      <c r="BK38" s="14">
        <f>AU38+BC38</f>
        <v>0</v>
      </c>
      <c r="BL38" s="14">
        <f>AV38+BD38</f>
        <v>0</v>
      </c>
      <c r="BM38" s="9">
        <f t="shared" si="8"/>
        <v>0</v>
      </c>
    </row>
    <row r="39" spans="1:67" ht="94.5" x14ac:dyDescent="0.25">
      <c r="A39" s="3" t="s">
        <v>27</v>
      </c>
      <c r="B39" s="3" t="s">
        <v>134</v>
      </c>
      <c r="C39" s="3" t="str">
        <f t="shared" si="9"/>
        <v>2.4.1.2.i</v>
      </c>
      <c r="D39" s="4" t="s">
        <v>80</v>
      </c>
      <c r="E39" s="4" t="s">
        <v>29</v>
      </c>
      <c r="F39" s="4" t="s">
        <v>96</v>
      </c>
      <c r="G39" s="4" t="s">
        <v>100</v>
      </c>
      <c r="H39" s="4" t="s">
        <v>95</v>
      </c>
      <c r="I39" s="10">
        <v>0</v>
      </c>
      <c r="J39" s="10">
        <v>0</v>
      </c>
      <c r="K39" s="10">
        <v>600000</v>
      </c>
      <c r="L39" s="10">
        <v>850000</v>
      </c>
      <c r="M39" s="10">
        <v>850000</v>
      </c>
      <c r="N39" s="10">
        <v>850000</v>
      </c>
      <c r="O39" s="10">
        <v>850000</v>
      </c>
      <c r="P39" s="10">
        <f t="shared" si="10"/>
        <v>4000000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8250000</v>
      </c>
      <c r="W39" s="23">
        <v>8250000</v>
      </c>
      <c r="X39" s="24">
        <f t="shared" si="2"/>
        <v>16500000</v>
      </c>
      <c r="Y39" s="24">
        <v>16500000</v>
      </c>
      <c r="Z39" s="24">
        <f t="shared" si="11"/>
        <v>0</v>
      </c>
      <c r="AA39" s="23">
        <v>0</v>
      </c>
      <c r="AB39" s="23">
        <v>0</v>
      </c>
      <c r="AC39" s="23">
        <v>0</v>
      </c>
      <c r="AD39" s="23">
        <v>0</v>
      </c>
      <c r="AE39" s="23"/>
      <c r="AF39" s="23"/>
      <c r="AG39" s="23"/>
      <c r="AH39" s="25">
        <f t="shared" si="3"/>
        <v>0</v>
      </c>
      <c r="AI39" s="25">
        <f t="shared" si="12"/>
        <v>0</v>
      </c>
      <c r="AJ39" s="25">
        <f t="shared" si="12"/>
        <v>0</v>
      </c>
      <c r="AK39" s="25">
        <f t="shared" si="12"/>
        <v>0</v>
      </c>
      <c r="AL39" s="25">
        <f t="shared" si="12"/>
        <v>0</v>
      </c>
      <c r="AM39" s="25">
        <f t="shared" si="12"/>
        <v>8250000</v>
      </c>
      <c r="AN39" s="25">
        <f t="shared" si="12"/>
        <v>8250000</v>
      </c>
      <c r="AO39" s="25">
        <f t="shared" si="5"/>
        <v>16500000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7043526.4808885697</v>
      </c>
      <c r="AV39" s="5">
        <v>9456473.5191114303</v>
      </c>
      <c r="AW39" s="9">
        <f t="shared" si="6"/>
        <v>16500000</v>
      </c>
      <c r="AX39" s="5">
        <v>0</v>
      </c>
      <c r="AY39" s="5">
        <v>0</v>
      </c>
      <c r="AZ39" s="5">
        <v>0</v>
      </c>
      <c r="BA39" s="5">
        <v>0</v>
      </c>
      <c r="BB39" s="5"/>
      <c r="BC39" s="5">
        <v>0</v>
      </c>
      <c r="BD39" s="5">
        <v>0</v>
      </c>
      <c r="BE39" s="14">
        <f t="shared" si="7"/>
        <v>0</v>
      </c>
      <c r="BF39" s="14"/>
      <c r="BG39" s="14">
        <f>AQ39+AY39</f>
        <v>0</v>
      </c>
      <c r="BH39" s="14">
        <f>AR39+AZ39</f>
        <v>0</v>
      </c>
      <c r="BI39" s="14">
        <f>AS39+BA39</f>
        <v>0</v>
      </c>
      <c r="BJ39" s="14">
        <f>AT39+BB39</f>
        <v>0</v>
      </c>
      <c r="BK39" s="14">
        <f>AU39+BC39</f>
        <v>7043526.4808885697</v>
      </c>
      <c r="BL39" s="14">
        <f>AV39+BD39</f>
        <v>9456473.5191114303</v>
      </c>
      <c r="BM39" s="9">
        <f t="shared" si="8"/>
        <v>16500000</v>
      </c>
      <c r="BO39" s="2"/>
    </row>
    <row r="40" spans="1:67" ht="47.25" x14ac:dyDescent="0.25">
      <c r="A40" s="3" t="s">
        <v>28</v>
      </c>
      <c r="B40" s="3" t="s">
        <v>135</v>
      </c>
      <c r="C40" s="3" t="str">
        <f t="shared" si="9"/>
        <v>3.1.1.1.i</v>
      </c>
      <c r="D40" s="4" t="s">
        <v>84</v>
      </c>
      <c r="E40" s="4" t="s">
        <v>6</v>
      </c>
      <c r="F40" s="4" t="s">
        <v>96</v>
      </c>
      <c r="G40" s="4" t="s">
        <v>98</v>
      </c>
      <c r="H40" s="4" t="s">
        <v>95</v>
      </c>
      <c r="I40" s="10">
        <v>0</v>
      </c>
      <c r="J40" s="10">
        <v>0</v>
      </c>
      <c r="K40" s="10">
        <v>31150000</v>
      </c>
      <c r="L40" s="10">
        <v>46150000</v>
      </c>
      <c r="M40" s="10">
        <v>15000000</v>
      </c>
      <c r="N40" s="10">
        <v>0</v>
      </c>
      <c r="O40" s="10">
        <v>0</v>
      </c>
      <c r="P40" s="10">
        <f t="shared" si="10"/>
        <v>92300000</v>
      </c>
      <c r="Q40" s="23">
        <v>0</v>
      </c>
      <c r="R40" s="23">
        <v>0</v>
      </c>
      <c r="S40" s="23">
        <v>0</v>
      </c>
      <c r="T40" s="23">
        <v>20617364.462809917</v>
      </c>
      <c r="U40" s="23">
        <v>32380376</v>
      </c>
      <c r="V40" s="23">
        <v>39302259.53719008</v>
      </c>
      <c r="W40" s="23">
        <v>0</v>
      </c>
      <c r="X40" s="24">
        <f t="shared" si="2"/>
        <v>92300000</v>
      </c>
      <c r="Y40" s="24">
        <v>92300000</v>
      </c>
      <c r="Z40" s="24">
        <f t="shared" si="11"/>
        <v>0</v>
      </c>
      <c r="AA40" s="23">
        <v>0</v>
      </c>
      <c r="AB40" s="23">
        <v>0</v>
      </c>
      <c r="AC40" s="23">
        <v>0</v>
      </c>
      <c r="AD40" s="23">
        <v>4329646.5371900834</v>
      </c>
      <c r="AE40" s="23">
        <v>6799879</v>
      </c>
      <c r="AF40" s="23">
        <v>8253474.4628099166</v>
      </c>
      <c r="AG40" s="23">
        <v>0</v>
      </c>
      <c r="AH40" s="25">
        <f t="shared" si="3"/>
        <v>19383000</v>
      </c>
      <c r="AI40" s="25">
        <f t="shared" si="12"/>
        <v>0</v>
      </c>
      <c r="AJ40" s="25">
        <f t="shared" si="12"/>
        <v>0</v>
      </c>
      <c r="AK40" s="25">
        <f t="shared" si="12"/>
        <v>24947011</v>
      </c>
      <c r="AL40" s="25">
        <f t="shared" si="12"/>
        <v>39180255</v>
      </c>
      <c r="AM40" s="25">
        <f t="shared" si="12"/>
        <v>47555734</v>
      </c>
      <c r="AN40" s="25">
        <f t="shared" si="12"/>
        <v>0</v>
      </c>
      <c r="AO40" s="25">
        <f t="shared" si="5"/>
        <v>111683000</v>
      </c>
      <c r="AP40" s="5">
        <v>0</v>
      </c>
      <c r="AQ40" s="5">
        <v>0</v>
      </c>
      <c r="AR40" s="5">
        <v>0</v>
      </c>
      <c r="AS40" s="5">
        <v>20617364.462809902</v>
      </c>
      <c r="AT40" s="5">
        <v>37575159.969999999</v>
      </c>
      <c r="AU40" s="5">
        <v>22167016.273137417</v>
      </c>
      <c r="AV40" s="5">
        <v>11940459.296862584</v>
      </c>
      <c r="AW40" s="9">
        <f t="shared" ref="AW40:AW71" si="13">AP40+AQ40+AR40+AS40+AT40+AU40+AV40</f>
        <v>92300000.002809912</v>
      </c>
      <c r="AX40" s="5">
        <v>0</v>
      </c>
      <c r="AY40" s="5">
        <v>0</v>
      </c>
      <c r="AZ40" s="5">
        <v>0</v>
      </c>
      <c r="BA40" s="5">
        <v>4329646.5371900834</v>
      </c>
      <c r="BB40" s="5">
        <v>7890783.54</v>
      </c>
      <c r="BC40" s="5">
        <v>4655073.421542285</v>
      </c>
      <c r="BD40" s="5">
        <v>2507496.4484577142</v>
      </c>
      <c r="BE40" s="14">
        <f t="shared" ref="BE40:BE71" si="14">BD40+BC40+BB40+BA40+AZ40+AY40+AX40</f>
        <v>19382999.947190084</v>
      </c>
      <c r="BF40" s="14"/>
      <c r="BG40" s="14">
        <f>AQ40+AY40</f>
        <v>0</v>
      </c>
      <c r="BH40" s="14">
        <f>AR40+AZ40</f>
        <v>0</v>
      </c>
      <c r="BI40" s="14">
        <f>AS40+BA40</f>
        <v>24947010.999999985</v>
      </c>
      <c r="BJ40" s="14">
        <f>AT40+BB40</f>
        <v>45465943.509999998</v>
      </c>
      <c r="BK40" s="14">
        <f>AU40+BC40</f>
        <v>26822089.6946797</v>
      </c>
      <c r="BL40" s="14">
        <f>AV40+BD40</f>
        <v>14447955.745320298</v>
      </c>
      <c r="BM40" s="9">
        <f t="shared" si="8"/>
        <v>111682999.94999999</v>
      </c>
      <c r="BO40" s="2"/>
    </row>
    <row r="41" spans="1:67" ht="63" x14ac:dyDescent="0.25">
      <c r="A41" s="3" t="s">
        <v>30</v>
      </c>
      <c r="B41" s="3" t="s">
        <v>136</v>
      </c>
      <c r="C41" s="3" t="str">
        <f t="shared" si="9"/>
        <v>3.1.1.2.i</v>
      </c>
      <c r="D41" s="4" t="s">
        <v>84</v>
      </c>
      <c r="E41" s="4" t="s">
        <v>6</v>
      </c>
      <c r="F41" s="4" t="s">
        <v>95</v>
      </c>
      <c r="G41" s="4"/>
      <c r="H41" s="4" t="s">
        <v>95</v>
      </c>
      <c r="I41" s="10">
        <v>0</v>
      </c>
      <c r="J41" s="10">
        <v>0</v>
      </c>
      <c r="K41" s="10">
        <v>500000</v>
      </c>
      <c r="L41" s="10">
        <v>500000</v>
      </c>
      <c r="M41" s="10">
        <v>500000</v>
      </c>
      <c r="N41" s="10">
        <v>500000</v>
      </c>
      <c r="O41" s="10">
        <v>500000</v>
      </c>
      <c r="P41" s="10">
        <f t="shared" si="10"/>
        <v>2500000</v>
      </c>
      <c r="Q41" s="23">
        <v>0</v>
      </c>
      <c r="R41" s="23">
        <v>0</v>
      </c>
      <c r="S41" s="23">
        <v>0</v>
      </c>
      <c r="T41" s="23">
        <v>401575.86776859505</v>
      </c>
      <c r="U41" s="23">
        <v>790799</v>
      </c>
      <c r="V41" s="23">
        <v>580072</v>
      </c>
      <c r="W41" s="23">
        <v>727553</v>
      </c>
      <c r="X41" s="24">
        <f t="shared" si="2"/>
        <v>2499999.867768595</v>
      </c>
      <c r="Y41" s="24">
        <v>2500000</v>
      </c>
      <c r="Z41" s="24">
        <f t="shared" si="11"/>
        <v>0.13223140500485897</v>
      </c>
      <c r="AA41" s="23">
        <v>0</v>
      </c>
      <c r="AB41" s="23">
        <v>0</v>
      </c>
      <c r="AC41" s="23">
        <v>0</v>
      </c>
      <c r="AD41" s="23">
        <v>84330.932231404935</v>
      </c>
      <c r="AE41" s="23">
        <v>166068</v>
      </c>
      <c r="AF41" s="23">
        <v>121815</v>
      </c>
      <c r="AG41" s="23">
        <v>152786</v>
      </c>
      <c r="AH41" s="25">
        <f t="shared" si="3"/>
        <v>524999.93223140494</v>
      </c>
      <c r="AI41" s="25">
        <f t="shared" si="12"/>
        <v>0</v>
      </c>
      <c r="AJ41" s="25">
        <f t="shared" si="12"/>
        <v>0</v>
      </c>
      <c r="AK41" s="25">
        <f t="shared" si="12"/>
        <v>485906.8</v>
      </c>
      <c r="AL41" s="25">
        <f t="shared" si="12"/>
        <v>956867</v>
      </c>
      <c r="AM41" s="25">
        <f t="shared" si="12"/>
        <v>701887</v>
      </c>
      <c r="AN41" s="25">
        <f t="shared" si="12"/>
        <v>880339</v>
      </c>
      <c r="AO41" s="25">
        <f t="shared" si="5"/>
        <v>3024999.8</v>
      </c>
      <c r="AP41" s="5">
        <v>0</v>
      </c>
      <c r="AQ41" s="5">
        <v>0</v>
      </c>
      <c r="AR41" s="5">
        <v>0</v>
      </c>
      <c r="AS41" s="5">
        <v>401575.86776859505</v>
      </c>
      <c r="AT41" s="5">
        <v>714981</v>
      </c>
      <c r="AU41" s="5">
        <v>559973.16164242511</v>
      </c>
      <c r="AV41" s="5">
        <v>823469.83835757489</v>
      </c>
      <c r="AW41" s="9">
        <f t="shared" si="13"/>
        <v>2499999.867768595</v>
      </c>
      <c r="AX41" s="5">
        <v>0</v>
      </c>
      <c r="AY41" s="5">
        <v>0</v>
      </c>
      <c r="AZ41" s="5">
        <v>0</v>
      </c>
      <c r="BA41" s="5">
        <v>84330.932231404935</v>
      </c>
      <c r="BB41" s="5">
        <v>150146</v>
      </c>
      <c r="BC41" s="5">
        <v>117594.44932098784</v>
      </c>
      <c r="BD41" s="5">
        <v>172928.55067901214</v>
      </c>
      <c r="BE41" s="14">
        <f t="shared" si="14"/>
        <v>524999.93223140494</v>
      </c>
      <c r="BF41" s="14"/>
      <c r="BG41" s="14">
        <f>AQ41+AY41</f>
        <v>0</v>
      </c>
      <c r="BH41" s="14">
        <f>AR41+AZ41</f>
        <v>0</v>
      </c>
      <c r="BI41" s="14">
        <f>AS41+BA41</f>
        <v>485906.8</v>
      </c>
      <c r="BJ41" s="14">
        <f>AT41+BB41</f>
        <v>865127</v>
      </c>
      <c r="BK41" s="14">
        <f>AU41+BC41</f>
        <v>677567.61096341291</v>
      </c>
      <c r="BL41" s="14">
        <f>AV41+BD41</f>
        <v>996398.38903658697</v>
      </c>
      <c r="BM41" s="9">
        <f t="shared" si="8"/>
        <v>3024999.8</v>
      </c>
      <c r="BO41" s="2"/>
    </row>
    <row r="42" spans="1:67" ht="78.75" x14ac:dyDescent="0.25">
      <c r="A42" s="3" t="s">
        <v>31</v>
      </c>
      <c r="B42" s="3" t="s">
        <v>137</v>
      </c>
      <c r="C42" s="3" t="str">
        <f t="shared" si="9"/>
        <v>3.1.1.3.i</v>
      </c>
      <c r="D42" s="4" t="s">
        <v>84</v>
      </c>
      <c r="E42" s="4" t="s">
        <v>6</v>
      </c>
      <c r="F42" s="4" t="s">
        <v>96</v>
      </c>
      <c r="G42" s="4" t="s">
        <v>99</v>
      </c>
      <c r="H42" s="4" t="s">
        <v>96</v>
      </c>
      <c r="I42" s="10">
        <v>0</v>
      </c>
      <c r="J42" s="10">
        <v>0</v>
      </c>
      <c r="K42" s="10">
        <v>1939393.9393939395</v>
      </c>
      <c r="L42" s="10">
        <v>9696969.6969696973</v>
      </c>
      <c r="M42" s="10">
        <v>21333333.333333332</v>
      </c>
      <c r="N42" s="10">
        <v>42181818.18181818</v>
      </c>
      <c r="O42" s="10">
        <v>4848484.8484848486</v>
      </c>
      <c r="P42" s="10">
        <f t="shared" si="10"/>
        <v>80000000</v>
      </c>
      <c r="Q42" s="23">
        <v>0</v>
      </c>
      <c r="R42" s="23">
        <v>0</v>
      </c>
      <c r="S42" s="23">
        <v>0</v>
      </c>
      <c r="T42" s="23">
        <v>0</v>
      </c>
      <c r="U42" s="23">
        <v>25939394</v>
      </c>
      <c r="V42" s="23">
        <v>38060606</v>
      </c>
      <c r="W42" s="23">
        <v>16000000</v>
      </c>
      <c r="X42" s="24">
        <f t="shared" si="2"/>
        <v>80000000</v>
      </c>
      <c r="Y42" s="24">
        <v>80000000</v>
      </c>
      <c r="Z42" s="24">
        <f t="shared" si="11"/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5">
        <f t="shared" si="3"/>
        <v>0</v>
      </c>
      <c r="AI42" s="25">
        <f t="shared" si="12"/>
        <v>0</v>
      </c>
      <c r="AJ42" s="25">
        <f t="shared" si="12"/>
        <v>0</v>
      </c>
      <c r="AK42" s="25">
        <f t="shared" si="12"/>
        <v>0</v>
      </c>
      <c r="AL42" s="25">
        <f t="shared" si="12"/>
        <v>25939394</v>
      </c>
      <c r="AM42" s="25">
        <f t="shared" si="12"/>
        <v>38060606</v>
      </c>
      <c r="AN42" s="25">
        <f t="shared" si="12"/>
        <v>16000000</v>
      </c>
      <c r="AO42" s="25">
        <f t="shared" si="5"/>
        <v>80000000</v>
      </c>
      <c r="AP42" s="5">
        <v>0</v>
      </c>
      <c r="AQ42" s="5">
        <v>0</v>
      </c>
      <c r="AR42" s="5">
        <v>0</v>
      </c>
      <c r="AS42" s="5">
        <v>0</v>
      </c>
      <c r="AT42" s="5">
        <v>17250000</v>
      </c>
      <c r="AU42" s="5">
        <v>32494652.877535321</v>
      </c>
      <c r="AV42" s="5">
        <v>30255347.122464679</v>
      </c>
      <c r="AW42" s="9">
        <f t="shared" si="13"/>
        <v>80000000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14">
        <f t="shared" si="14"/>
        <v>0</v>
      </c>
      <c r="BF42" s="14"/>
      <c r="BG42" s="14">
        <f>AQ42+AY42</f>
        <v>0</v>
      </c>
      <c r="BH42" s="14">
        <f>AR42+AZ42</f>
        <v>0</v>
      </c>
      <c r="BI42" s="14">
        <f>AS42+BA42</f>
        <v>0</v>
      </c>
      <c r="BJ42" s="14">
        <f>AT42+BB42</f>
        <v>17250000</v>
      </c>
      <c r="BK42" s="14">
        <f>AU42+BC42</f>
        <v>32494652.877535321</v>
      </c>
      <c r="BL42" s="14">
        <f>AV42+BD42</f>
        <v>30255347.122464679</v>
      </c>
      <c r="BM42" s="9">
        <f t="shared" si="8"/>
        <v>80000000</v>
      </c>
      <c r="BO42" s="2"/>
    </row>
    <row r="43" spans="1:67" ht="63" x14ac:dyDescent="0.25">
      <c r="A43" s="3" t="s">
        <v>32</v>
      </c>
      <c r="B43" s="3" t="s">
        <v>138</v>
      </c>
      <c r="C43" s="3" t="str">
        <f t="shared" si="9"/>
        <v>3.1.1.4.i</v>
      </c>
      <c r="D43" s="4" t="s">
        <v>84</v>
      </c>
      <c r="E43" s="4" t="s">
        <v>3</v>
      </c>
      <c r="F43" s="4" t="s">
        <v>96</v>
      </c>
      <c r="G43" s="4" t="s">
        <v>99</v>
      </c>
      <c r="H43" s="4" t="s">
        <v>95</v>
      </c>
      <c r="I43" s="10">
        <v>0</v>
      </c>
      <c r="J43" s="10">
        <v>0</v>
      </c>
      <c r="K43" s="10">
        <v>42900000</v>
      </c>
      <c r="L43" s="10">
        <v>0</v>
      </c>
      <c r="M43" s="10">
        <v>0</v>
      </c>
      <c r="N43" s="10">
        <v>0</v>
      </c>
      <c r="O43" s="10">
        <v>0</v>
      </c>
      <c r="P43" s="10">
        <f t="shared" si="10"/>
        <v>42900000</v>
      </c>
      <c r="Q43" s="23">
        <v>0</v>
      </c>
      <c r="R43" s="23">
        <v>0</v>
      </c>
      <c r="S43" s="23">
        <v>0</v>
      </c>
      <c r="T43" s="23">
        <v>12870000</v>
      </c>
      <c r="U43" s="23">
        <v>6132000</v>
      </c>
      <c r="V43" s="23">
        <v>18384000</v>
      </c>
      <c r="W43" s="23">
        <v>5514000</v>
      </c>
      <c r="X43" s="24">
        <f t="shared" si="2"/>
        <v>42900000</v>
      </c>
      <c r="Y43" s="24">
        <v>42900000</v>
      </c>
      <c r="Z43" s="24">
        <f t="shared" si="11"/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5">
        <f t="shared" si="3"/>
        <v>0</v>
      </c>
      <c r="AI43" s="25">
        <f t="shared" si="12"/>
        <v>0</v>
      </c>
      <c r="AJ43" s="25">
        <f t="shared" si="12"/>
        <v>0</v>
      </c>
      <c r="AK43" s="25">
        <f t="shared" si="12"/>
        <v>12870000</v>
      </c>
      <c r="AL43" s="25">
        <f t="shared" si="12"/>
        <v>6132000</v>
      </c>
      <c r="AM43" s="25">
        <f t="shared" si="12"/>
        <v>18384000</v>
      </c>
      <c r="AN43" s="25">
        <f t="shared" si="12"/>
        <v>5514000</v>
      </c>
      <c r="AO43" s="25">
        <f t="shared" si="5"/>
        <v>42900000</v>
      </c>
      <c r="AP43" s="5">
        <v>0</v>
      </c>
      <c r="AQ43" s="5">
        <v>0</v>
      </c>
      <c r="AR43" s="5">
        <v>0</v>
      </c>
      <c r="AS43" s="5">
        <v>12870000</v>
      </c>
      <c r="AT43" s="5">
        <v>6132000</v>
      </c>
      <c r="AU43" s="5">
        <v>17907474.53142288</v>
      </c>
      <c r="AV43" s="5">
        <v>5990525.4685771205</v>
      </c>
      <c r="AW43" s="9">
        <f t="shared" si="13"/>
        <v>42900000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14">
        <f t="shared" si="14"/>
        <v>0</v>
      </c>
      <c r="BF43" s="14"/>
      <c r="BG43" s="14">
        <f>AQ43+AY43</f>
        <v>0</v>
      </c>
      <c r="BH43" s="14">
        <f>AR43+AZ43</f>
        <v>0</v>
      </c>
      <c r="BI43" s="14">
        <f>AS43+BA43</f>
        <v>12870000</v>
      </c>
      <c r="BJ43" s="14">
        <f>AT43+BB43</f>
        <v>6132000</v>
      </c>
      <c r="BK43" s="14">
        <f>AU43+BC43</f>
        <v>17907474.53142288</v>
      </c>
      <c r="BL43" s="14">
        <f>AV43+BD43</f>
        <v>5990525.4685771205</v>
      </c>
      <c r="BM43" s="9">
        <f t="shared" si="8"/>
        <v>42900000</v>
      </c>
      <c r="BO43" s="2"/>
    </row>
    <row r="44" spans="1:67" ht="63" x14ac:dyDescent="0.25">
      <c r="A44" s="3" t="s">
        <v>33</v>
      </c>
      <c r="B44" s="3" t="s">
        <v>139</v>
      </c>
      <c r="C44" s="3" t="str">
        <f t="shared" si="9"/>
        <v>3.1.1.5.i</v>
      </c>
      <c r="D44" s="4" t="s">
        <v>84</v>
      </c>
      <c r="E44" s="4" t="s">
        <v>19</v>
      </c>
      <c r="F44" s="4" t="s">
        <v>96</v>
      </c>
      <c r="G44" s="4" t="s">
        <v>99</v>
      </c>
      <c r="H44" s="4" t="s">
        <v>96</v>
      </c>
      <c r="I44" s="10">
        <v>0</v>
      </c>
      <c r="J44" s="10">
        <v>0</v>
      </c>
      <c r="K44" s="10">
        <v>0</v>
      </c>
      <c r="L44" s="10">
        <v>690000</v>
      </c>
      <c r="M44" s="10">
        <v>10000000</v>
      </c>
      <c r="N44" s="10">
        <v>10000000</v>
      </c>
      <c r="O44" s="10">
        <v>10000000</v>
      </c>
      <c r="P44" s="10">
        <f t="shared" si="10"/>
        <v>30690000</v>
      </c>
      <c r="Q44" s="23">
        <v>0</v>
      </c>
      <c r="R44" s="23">
        <v>0</v>
      </c>
      <c r="S44" s="23">
        <v>0</v>
      </c>
      <c r="T44" s="23">
        <v>0</v>
      </c>
      <c r="U44" s="23">
        <v>8207000</v>
      </c>
      <c r="V44" s="23">
        <v>12345000</v>
      </c>
      <c r="W44" s="23">
        <v>11338739</v>
      </c>
      <c r="X44" s="24">
        <f t="shared" si="2"/>
        <v>31890739</v>
      </c>
      <c r="Y44" s="24">
        <v>31890739</v>
      </c>
      <c r="Z44" s="24">
        <f t="shared" si="11"/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>
        <f t="shared" si="3"/>
        <v>0</v>
      </c>
      <c r="AI44" s="25">
        <f t="shared" si="12"/>
        <v>0</v>
      </c>
      <c r="AJ44" s="25">
        <f t="shared" si="12"/>
        <v>0</v>
      </c>
      <c r="AK44" s="25">
        <f t="shared" si="12"/>
        <v>0</v>
      </c>
      <c r="AL44" s="25">
        <f t="shared" si="12"/>
        <v>8207000</v>
      </c>
      <c r="AM44" s="25">
        <f t="shared" si="12"/>
        <v>12345000</v>
      </c>
      <c r="AN44" s="25">
        <f t="shared" si="12"/>
        <v>11338739</v>
      </c>
      <c r="AO44" s="25">
        <f t="shared" si="5"/>
        <v>31890739</v>
      </c>
      <c r="AP44" s="5">
        <v>0</v>
      </c>
      <c r="AQ44" s="5">
        <v>0</v>
      </c>
      <c r="AR44" s="5">
        <v>0</v>
      </c>
      <c r="AS44" s="5">
        <v>0</v>
      </c>
      <c r="AT44" s="5">
        <v>8207000</v>
      </c>
      <c r="AU44" s="5">
        <v>10539676.89776599</v>
      </c>
      <c r="AV44" s="5">
        <v>13144062.10223401</v>
      </c>
      <c r="AW44" s="9">
        <f t="shared" si="13"/>
        <v>31890739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14">
        <f t="shared" si="14"/>
        <v>0</v>
      </c>
      <c r="BF44" s="14"/>
      <c r="BG44" s="14">
        <f>AQ44+AY44</f>
        <v>0</v>
      </c>
      <c r="BH44" s="14">
        <f>AR44+AZ44</f>
        <v>0</v>
      </c>
      <c r="BI44" s="14">
        <f>AS44+BA44</f>
        <v>0</v>
      </c>
      <c r="BJ44" s="14">
        <f>AT44+BB44</f>
        <v>8207000</v>
      </c>
      <c r="BK44" s="14">
        <f>AU44+BC44</f>
        <v>10539676.89776599</v>
      </c>
      <c r="BL44" s="14">
        <f>AV44+BD44</f>
        <v>13144062.10223401</v>
      </c>
      <c r="BM44" s="9">
        <f t="shared" si="8"/>
        <v>31890739</v>
      </c>
      <c r="BO44" s="2"/>
    </row>
    <row r="45" spans="1:67" ht="78.75" x14ac:dyDescent="0.25">
      <c r="A45" s="3" t="s">
        <v>92</v>
      </c>
      <c r="B45" s="3" t="s">
        <v>140</v>
      </c>
      <c r="C45" s="3" t="str">
        <f t="shared" si="9"/>
        <v>3.1.1.6.i</v>
      </c>
      <c r="D45" s="4" t="s">
        <v>84</v>
      </c>
      <c r="E45" s="4" t="s">
        <v>6</v>
      </c>
      <c r="F45" s="4" t="s">
        <v>95</v>
      </c>
      <c r="G45" s="4"/>
      <c r="H45" s="4" t="s">
        <v>96</v>
      </c>
      <c r="I45" s="10">
        <v>0</v>
      </c>
      <c r="J45" s="10">
        <v>0</v>
      </c>
      <c r="K45" s="10">
        <v>0</v>
      </c>
      <c r="L45" s="10">
        <v>600000</v>
      </c>
      <c r="M45" s="10">
        <v>4700000</v>
      </c>
      <c r="N45" s="10">
        <v>4700000</v>
      </c>
      <c r="O45" s="10">
        <v>0</v>
      </c>
      <c r="P45" s="10">
        <f t="shared" si="10"/>
        <v>10000000</v>
      </c>
      <c r="Q45" s="23">
        <v>0</v>
      </c>
      <c r="R45" s="23">
        <v>0</v>
      </c>
      <c r="S45" s="23">
        <v>0</v>
      </c>
      <c r="T45" s="23">
        <v>568100</v>
      </c>
      <c r="U45" s="23">
        <v>2200000</v>
      </c>
      <c r="V45" s="23">
        <v>6031161</v>
      </c>
      <c r="W45" s="23">
        <v>0</v>
      </c>
      <c r="X45" s="24">
        <f t="shared" si="2"/>
        <v>8799261</v>
      </c>
      <c r="Y45" s="24">
        <v>8799261</v>
      </c>
      <c r="Z45" s="24">
        <f t="shared" si="11"/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>
        <f t="shared" si="3"/>
        <v>0</v>
      </c>
      <c r="AI45" s="25">
        <f t="shared" si="12"/>
        <v>0</v>
      </c>
      <c r="AJ45" s="25">
        <f t="shared" si="12"/>
        <v>0</v>
      </c>
      <c r="AK45" s="25">
        <f t="shared" si="12"/>
        <v>568100</v>
      </c>
      <c r="AL45" s="25">
        <f t="shared" si="12"/>
        <v>2200000</v>
      </c>
      <c r="AM45" s="25">
        <f t="shared" si="12"/>
        <v>6031161</v>
      </c>
      <c r="AN45" s="25">
        <f t="shared" si="12"/>
        <v>0</v>
      </c>
      <c r="AO45" s="25">
        <f t="shared" si="5"/>
        <v>8799261</v>
      </c>
      <c r="AP45" s="5">
        <v>0</v>
      </c>
      <c r="AQ45" s="5">
        <v>0</v>
      </c>
      <c r="AR45" s="5">
        <v>0</v>
      </c>
      <c r="AS45" s="5">
        <v>568100</v>
      </c>
      <c r="AT45" s="5">
        <v>2200000</v>
      </c>
      <c r="AU45" s="5">
        <v>6031161</v>
      </c>
      <c r="AV45" s="5">
        <v>0</v>
      </c>
      <c r="AW45" s="9">
        <f t="shared" si="13"/>
        <v>8799261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14">
        <f t="shared" si="14"/>
        <v>0</v>
      </c>
      <c r="BF45" s="14"/>
      <c r="BG45" s="14">
        <f>AQ45+AY45</f>
        <v>0</v>
      </c>
      <c r="BH45" s="14">
        <f>AR45+AZ45</f>
        <v>0</v>
      </c>
      <c r="BI45" s="14">
        <f>AS45+BA45</f>
        <v>568100</v>
      </c>
      <c r="BJ45" s="14">
        <f>AT45+BB45</f>
        <v>2200000</v>
      </c>
      <c r="BK45" s="14">
        <f>AU45+BC45</f>
        <v>6031161</v>
      </c>
      <c r="BL45" s="14">
        <f>AV45+BD45</f>
        <v>0</v>
      </c>
      <c r="BM45" s="9">
        <f t="shared" si="8"/>
        <v>8799261</v>
      </c>
    </row>
    <row r="46" spans="1:67" ht="78.75" x14ac:dyDescent="0.25">
      <c r="A46" s="3" t="s">
        <v>35</v>
      </c>
      <c r="B46" s="3" t="s">
        <v>141</v>
      </c>
      <c r="C46" s="3" t="str">
        <f t="shared" si="9"/>
        <v>3.1.2.1.i</v>
      </c>
      <c r="D46" s="4" t="s">
        <v>84</v>
      </c>
      <c r="E46" s="4" t="s">
        <v>34</v>
      </c>
      <c r="F46" s="4" t="s">
        <v>96</v>
      </c>
      <c r="G46" s="4" t="s">
        <v>99</v>
      </c>
      <c r="H46" s="4" t="s">
        <v>96</v>
      </c>
      <c r="I46" s="10">
        <v>0</v>
      </c>
      <c r="J46" s="10">
        <v>0</v>
      </c>
      <c r="K46" s="10">
        <v>0</v>
      </c>
      <c r="L46" s="10">
        <v>5200000</v>
      </c>
      <c r="M46" s="10">
        <v>5200000</v>
      </c>
      <c r="N46" s="10">
        <v>0</v>
      </c>
      <c r="O46" s="10">
        <v>0</v>
      </c>
      <c r="P46" s="10">
        <f t="shared" si="10"/>
        <v>10400000</v>
      </c>
      <c r="Q46" s="23">
        <v>0</v>
      </c>
      <c r="R46" s="23">
        <v>0</v>
      </c>
      <c r="S46" s="23">
        <v>0</v>
      </c>
      <c r="T46" s="23">
        <v>451469.63895383896</v>
      </c>
      <c r="U46" s="23">
        <v>3610443.2</v>
      </c>
      <c r="V46" s="23">
        <v>8224637.6000000006</v>
      </c>
      <c r="W46" s="23">
        <v>2211086.5610461612</v>
      </c>
      <c r="X46" s="24">
        <f t="shared" si="2"/>
        <v>14497637</v>
      </c>
      <c r="Y46" s="24">
        <v>14497637</v>
      </c>
      <c r="Z46" s="24">
        <f t="shared" si="11"/>
        <v>0</v>
      </c>
      <c r="AA46" s="23">
        <v>0</v>
      </c>
      <c r="AB46" s="23">
        <v>0</v>
      </c>
      <c r="AC46" s="23">
        <v>0</v>
      </c>
      <c r="AD46" s="23">
        <v>9993.6310461609901</v>
      </c>
      <c r="AE46" s="23">
        <v>432920</v>
      </c>
      <c r="AF46" s="23">
        <v>751354</v>
      </c>
      <c r="AG46" s="23">
        <v>223870.368953839</v>
      </c>
      <c r="AH46" s="25">
        <f t="shared" si="3"/>
        <v>1418138</v>
      </c>
      <c r="AI46" s="25">
        <f t="shared" ref="AI46:AN79" si="15">R46+AB46</f>
        <v>0</v>
      </c>
      <c r="AJ46" s="25">
        <f t="shared" si="15"/>
        <v>0</v>
      </c>
      <c r="AK46" s="25">
        <f t="shared" si="15"/>
        <v>461463.26999999996</v>
      </c>
      <c r="AL46" s="25">
        <f t="shared" si="15"/>
        <v>4043363.2</v>
      </c>
      <c r="AM46" s="25">
        <f t="shared" si="15"/>
        <v>8975991.6000000015</v>
      </c>
      <c r="AN46" s="25">
        <f t="shared" si="15"/>
        <v>2434956.9300000002</v>
      </c>
      <c r="AO46" s="25">
        <f t="shared" si="5"/>
        <v>15915775</v>
      </c>
      <c r="AP46" s="5">
        <v>0</v>
      </c>
      <c r="AQ46" s="5">
        <v>0</v>
      </c>
      <c r="AR46" s="5">
        <v>0</v>
      </c>
      <c r="AS46" s="5">
        <v>451469.63895383896</v>
      </c>
      <c r="AT46" s="5">
        <v>5497987.3499999996</v>
      </c>
      <c r="AU46" s="5">
        <v>4623959.7916212175</v>
      </c>
      <c r="AV46" s="5">
        <v>3924219.8583787847</v>
      </c>
      <c r="AW46" s="9">
        <f t="shared" si="13"/>
        <v>14497636.63895384</v>
      </c>
      <c r="AX46" s="5">
        <v>0</v>
      </c>
      <c r="AY46" s="5">
        <v>0</v>
      </c>
      <c r="AZ46" s="5">
        <v>0</v>
      </c>
      <c r="BA46" s="5">
        <v>9993.6310461609901</v>
      </c>
      <c r="BB46" s="5">
        <v>286022.78999999998</v>
      </c>
      <c r="BC46" s="5">
        <v>633292.64382513613</v>
      </c>
      <c r="BD46" s="5">
        <v>488828.56617486384</v>
      </c>
      <c r="BE46" s="14">
        <f t="shared" si="14"/>
        <v>1418137.6310461611</v>
      </c>
      <c r="BF46" s="14"/>
      <c r="BG46" s="14">
        <f>AQ46+AY46</f>
        <v>0</v>
      </c>
      <c r="BH46" s="14">
        <f>AR46+AZ46</f>
        <v>0</v>
      </c>
      <c r="BI46" s="14">
        <f>AS46+BA46</f>
        <v>461463.26999999996</v>
      </c>
      <c r="BJ46" s="14">
        <f>AT46+BB46</f>
        <v>5784010.1399999997</v>
      </c>
      <c r="BK46" s="14">
        <f>AU46+BC46</f>
        <v>5257252.4354463536</v>
      </c>
      <c r="BL46" s="14">
        <f>AV46+BD46</f>
        <v>4413048.4245536486</v>
      </c>
      <c r="BM46" s="9">
        <f t="shared" si="8"/>
        <v>15915774.27</v>
      </c>
      <c r="BO46" s="2"/>
    </row>
    <row r="47" spans="1:67" ht="31.5" x14ac:dyDescent="0.25">
      <c r="A47" s="3" t="s">
        <v>36</v>
      </c>
      <c r="B47" s="3" t="s">
        <v>142</v>
      </c>
      <c r="C47" s="3" t="str">
        <f t="shared" si="9"/>
        <v>3.1.2.2.i</v>
      </c>
      <c r="D47" s="4" t="s">
        <v>84</v>
      </c>
      <c r="E47" s="4" t="s">
        <v>34</v>
      </c>
      <c r="F47" s="4" t="s">
        <v>95</v>
      </c>
      <c r="G47" s="4"/>
      <c r="H47" s="4" t="s">
        <v>95</v>
      </c>
      <c r="I47" s="10">
        <v>0</v>
      </c>
      <c r="J47" s="10">
        <v>0</v>
      </c>
      <c r="K47" s="10">
        <v>63985</v>
      </c>
      <c r="L47" s="10">
        <v>500000</v>
      </c>
      <c r="M47" s="10">
        <v>1000000</v>
      </c>
      <c r="N47" s="10">
        <v>0</v>
      </c>
      <c r="O47" s="10">
        <v>0</v>
      </c>
      <c r="P47" s="10">
        <f t="shared" si="10"/>
        <v>1563985</v>
      </c>
      <c r="Q47" s="23">
        <v>0</v>
      </c>
      <c r="R47" s="23">
        <v>0</v>
      </c>
      <c r="S47" s="28">
        <v>38878</v>
      </c>
      <c r="T47" s="23">
        <v>184015.89875692528</v>
      </c>
      <c r="U47" s="23">
        <v>290948</v>
      </c>
      <c r="V47" s="23">
        <v>1040893</v>
      </c>
      <c r="W47" s="23">
        <v>9250.1012430747196</v>
      </c>
      <c r="X47" s="24">
        <f t="shared" si="2"/>
        <v>1563985</v>
      </c>
      <c r="Y47" s="24">
        <v>1563985</v>
      </c>
      <c r="Z47" s="24">
        <f t="shared" si="11"/>
        <v>0</v>
      </c>
      <c r="AA47" s="23">
        <v>0</v>
      </c>
      <c r="AB47" s="23">
        <v>0</v>
      </c>
      <c r="AC47" s="23">
        <v>592</v>
      </c>
      <c r="AD47" s="23">
        <v>32602.541243074724</v>
      </c>
      <c r="AE47" s="23">
        <v>42347</v>
      </c>
      <c r="AF47" s="23">
        <v>198081.45875692528</v>
      </c>
      <c r="AG47" s="23">
        <v>394</v>
      </c>
      <c r="AH47" s="25">
        <f t="shared" si="3"/>
        <v>274017</v>
      </c>
      <c r="AI47" s="25">
        <f t="shared" si="15"/>
        <v>0</v>
      </c>
      <c r="AJ47" s="25">
        <f t="shared" si="15"/>
        <v>39470</v>
      </c>
      <c r="AK47" s="25">
        <f t="shared" si="15"/>
        <v>216618.44</v>
      </c>
      <c r="AL47" s="25">
        <f t="shared" si="15"/>
        <v>333295</v>
      </c>
      <c r="AM47" s="25">
        <f t="shared" si="15"/>
        <v>1238974.4587569253</v>
      </c>
      <c r="AN47" s="25">
        <f t="shared" si="15"/>
        <v>9644.1012430747196</v>
      </c>
      <c r="AO47" s="25">
        <f t="shared" si="5"/>
        <v>1838002</v>
      </c>
      <c r="AP47" s="5">
        <v>0</v>
      </c>
      <c r="AQ47" s="5">
        <v>0</v>
      </c>
      <c r="AR47" s="15">
        <v>38878</v>
      </c>
      <c r="AS47" s="5">
        <v>187373</v>
      </c>
      <c r="AT47" s="5">
        <v>287821</v>
      </c>
      <c r="AU47" s="5">
        <v>845429.7878167344</v>
      </c>
      <c r="AV47" s="5">
        <v>204483.2121832656</v>
      </c>
      <c r="AW47" s="9">
        <f t="shared" si="13"/>
        <v>1563985</v>
      </c>
      <c r="AX47" s="5">
        <v>0</v>
      </c>
      <c r="AY47" s="5">
        <v>0</v>
      </c>
      <c r="AZ47" s="5">
        <v>592</v>
      </c>
      <c r="BA47" s="5">
        <v>29245.439999999999</v>
      </c>
      <c r="BB47" s="5">
        <v>46022</v>
      </c>
      <c r="BC47" s="5">
        <v>162597.03408875957</v>
      </c>
      <c r="BD47" s="5">
        <v>39688.525911240431</v>
      </c>
      <c r="BE47" s="14">
        <f t="shared" si="14"/>
        <v>278145</v>
      </c>
      <c r="BF47" s="14"/>
      <c r="BG47" s="14">
        <f>AQ47+AY47</f>
        <v>0</v>
      </c>
      <c r="BH47" s="14">
        <f>AR47+AZ47</f>
        <v>39470</v>
      </c>
      <c r="BI47" s="14">
        <f>AS47+BA47</f>
        <v>216618.44</v>
      </c>
      <c r="BJ47" s="14">
        <f>AT47+BB47</f>
        <v>333843</v>
      </c>
      <c r="BK47" s="14">
        <f>AU47+BC47</f>
        <v>1008026.821905494</v>
      </c>
      <c r="BL47" s="14">
        <f>AV47+BD47</f>
        <v>244171.73809450603</v>
      </c>
      <c r="BM47" s="9">
        <f t="shared" si="8"/>
        <v>1842130</v>
      </c>
      <c r="BO47" s="2"/>
    </row>
    <row r="48" spans="1:67" ht="63" x14ac:dyDescent="0.25">
      <c r="A48" s="3" t="s">
        <v>37</v>
      </c>
      <c r="B48" s="3" t="s">
        <v>143</v>
      </c>
      <c r="C48" s="3" t="str">
        <f t="shared" si="9"/>
        <v>3.1.2.3.i</v>
      </c>
      <c r="D48" s="4" t="s">
        <v>84</v>
      </c>
      <c r="E48" s="4" t="s">
        <v>34</v>
      </c>
      <c r="F48" s="4" t="s">
        <v>96</v>
      </c>
      <c r="G48" s="4" t="s">
        <v>99</v>
      </c>
      <c r="H48" s="4" t="s">
        <v>96</v>
      </c>
      <c r="I48" s="10">
        <v>0</v>
      </c>
      <c r="J48" s="10">
        <v>0</v>
      </c>
      <c r="K48" s="10">
        <v>86015</v>
      </c>
      <c r="L48" s="10">
        <v>32425000</v>
      </c>
      <c r="M48" s="10">
        <v>32425000</v>
      </c>
      <c r="N48" s="10">
        <v>0</v>
      </c>
      <c r="O48" s="10">
        <v>0</v>
      </c>
      <c r="P48" s="10">
        <f t="shared" si="10"/>
        <v>64936015</v>
      </c>
      <c r="Q48" s="23">
        <v>0</v>
      </c>
      <c r="R48" s="23">
        <v>0</v>
      </c>
      <c r="S48" s="28">
        <v>86504</v>
      </c>
      <c r="T48" s="23">
        <v>0</v>
      </c>
      <c r="U48" s="23">
        <v>1498930</v>
      </c>
      <c r="V48" s="23">
        <v>10492510</v>
      </c>
      <c r="W48" s="23">
        <v>56761578</v>
      </c>
      <c r="X48" s="24">
        <f t="shared" si="2"/>
        <v>68839522</v>
      </c>
      <c r="Y48" s="24">
        <v>68839522</v>
      </c>
      <c r="Z48" s="24">
        <f t="shared" si="11"/>
        <v>0</v>
      </c>
      <c r="AA48" s="23">
        <v>0</v>
      </c>
      <c r="AB48" s="23">
        <v>0</v>
      </c>
      <c r="AC48" s="23">
        <v>15472</v>
      </c>
      <c r="AD48" s="23">
        <v>0</v>
      </c>
      <c r="AE48" s="23">
        <v>0</v>
      </c>
      <c r="AF48" s="23">
        <v>0</v>
      </c>
      <c r="AG48" s="23">
        <v>0</v>
      </c>
      <c r="AH48" s="25">
        <f t="shared" si="3"/>
        <v>15472</v>
      </c>
      <c r="AI48" s="25">
        <f t="shared" si="15"/>
        <v>0</v>
      </c>
      <c r="AJ48" s="25">
        <f t="shared" si="15"/>
        <v>101976</v>
      </c>
      <c r="AK48" s="25">
        <f t="shared" si="15"/>
        <v>0</v>
      </c>
      <c r="AL48" s="25">
        <f t="shared" si="15"/>
        <v>1498930</v>
      </c>
      <c r="AM48" s="25">
        <f t="shared" si="15"/>
        <v>10492510</v>
      </c>
      <c r="AN48" s="25">
        <f t="shared" si="15"/>
        <v>56761578</v>
      </c>
      <c r="AO48" s="25">
        <f t="shared" si="5"/>
        <v>68854994</v>
      </c>
      <c r="AP48" s="5">
        <v>0</v>
      </c>
      <c r="AQ48" s="5">
        <v>0</v>
      </c>
      <c r="AR48" s="15">
        <v>86504</v>
      </c>
      <c r="AS48" s="5">
        <v>0</v>
      </c>
      <c r="AT48" s="5">
        <v>30951.29</v>
      </c>
      <c r="AU48" s="5">
        <v>23474166.117702343</v>
      </c>
      <c r="AV48" s="5">
        <v>45247900.592297666</v>
      </c>
      <c r="AW48" s="9">
        <f t="shared" si="13"/>
        <v>68839522</v>
      </c>
      <c r="AX48" s="5">
        <v>0</v>
      </c>
      <c r="AY48" s="5">
        <v>0</v>
      </c>
      <c r="AZ48" s="5">
        <v>15472</v>
      </c>
      <c r="BA48" s="5">
        <v>0</v>
      </c>
      <c r="BB48" s="5">
        <v>0</v>
      </c>
      <c r="BC48" s="5">
        <v>0</v>
      </c>
      <c r="BD48" s="5">
        <v>0</v>
      </c>
      <c r="BE48" s="14">
        <f t="shared" si="14"/>
        <v>15472</v>
      </c>
      <c r="BF48" s="14"/>
      <c r="BG48" s="14">
        <f>AQ48+AY48</f>
        <v>0</v>
      </c>
      <c r="BH48" s="14">
        <f>AR48+AZ48</f>
        <v>101976</v>
      </c>
      <c r="BI48" s="14">
        <f>AS48+BA48</f>
        <v>0</v>
      </c>
      <c r="BJ48" s="14">
        <f>AT48+BB48</f>
        <v>30951.29</v>
      </c>
      <c r="BK48" s="14">
        <f>AU48+BC48</f>
        <v>23474166.117702343</v>
      </c>
      <c r="BL48" s="14">
        <f>AV48+BD48</f>
        <v>45247900.592297666</v>
      </c>
      <c r="BM48" s="9">
        <f t="shared" si="8"/>
        <v>68854994</v>
      </c>
      <c r="BO48" s="2"/>
    </row>
    <row r="49" spans="1:67" ht="94.5" x14ac:dyDescent="0.25">
      <c r="A49" s="3" t="s">
        <v>38</v>
      </c>
      <c r="B49" s="3" t="s">
        <v>144</v>
      </c>
      <c r="C49" s="3" t="str">
        <f t="shared" si="9"/>
        <v>3.1.2.4.i</v>
      </c>
      <c r="D49" s="4" t="s">
        <v>84</v>
      </c>
      <c r="E49" s="4" t="s">
        <v>34</v>
      </c>
      <c r="F49" s="4" t="s">
        <v>96</v>
      </c>
      <c r="G49" s="4" t="s">
        <v>99</v>
      </c>
      <c r="H49" s="4" t="s">
        <v>95</v>
      </c>
      <c r="I49" s="10">
        <v>0</v>
      </c>
      <c r="J49" s="10">
        <v>0</v>
      </c>
      <c r="K49" s="10">
        <v>324881</v>
      </c>
      <c r="L49" s="10">
        <v>4823082</v>
      </c>
      <c r="M49" s="10">
        <v>816222</v>
      </c>
      <c r="N49" s="10">
        <v>35815</v>
      </c>
      <c r="O49" s="10">
        <v>0</v>
      </c>
      <c r="P49" s="10">
        <f t="shared" si="10"/>
        <v>6000000</v>
      </c>
      <c r="Q49" s="23">
        <v>0</v>
      </c>
      <c r="R49" s="23">
        <v>0</v>
      </c>
      <c r="S49" s="28">
        <v>112609</v>
      </c>
      <c r="T49" s="23">
        <v>288979.62060690927</v>
      </c>
      <c r="U49" s="23">
        <v>2028152</v>
      </c>
      <c r="V49" s="23">
        <v>3558890</v>
      </c>
      <c r="W49" s="23">
        <v>511369.37939309073</v>
      </c>
      <c r="X49" s="24">
        <f t="shared" si="2"/>
        <v>6500000</v>
      </c>
      <c r="Y49" s="24">
        <v>6500000</v>
      </c>
      <c r="Z49" s="24">
        <f t="shared" si="11"/>
        <v>0</v>
      </c>
      <c r="AA49" s="23">
        <v>0</v>
      </c>
      <c r="AB49" s="23">
        <v>0</v>
      </c>
      <c r="AC49" s="23">
        <v>4597</v>
      </c>
      <c r="AD49" s="23">
        <v>55400.379393090727</v>
      </c>
      <c r="AE49" s="23">
        <v>420552</v>
      </c>
      <c r="AF49" s="23">
        <v>681082</v>
      </c>
      <c r="AG49" s="23">
        <v>93630.620606909302</v>
      </c>
      <c r="AH49" s="25">
        <f t="shared" si="3"/>
        <v>1255262</v>
      </c>
      <c r="AI49" s="25">
        <f t="shared" si="15"/>
        <v>0</v>
      </c>
      <c r="AJ49" s="25">
        <f t="shared" si="15"/>
        <v>117206</v>
      </c>
      <c r="AK49" s="25">
        <f t="shared" si="15"/>
        <v>344380</v>
      </c>
      <c r="AL49" s="25">
        <f t="shared" si="15"/>
        <v>2448704</v>
      </c>
      <c r="AM49" s="25">
        <f t="shared" si="15"/>
        <v>4239972</v>
      </c>
      <c r="AN49" s="25">
        <f t="shared" si="15"/>
        <v>605000</v>
      </c>
      <c r="AO49" s="25">
        <f t="shared" si="5"/>
        <v>7755262</v>
      </c>
      <c r="AP49" s="5">
        <v>0</v>
      </c>
      <c r="AQ49" s="5">
        <v>0</v>
      </c>
      <c r="AR49" s="15">
        <v>112609</v>
      </c>
      <c r="AS49" s="5">
        <v>288979.62060690927</v>
      </c>
      <c r="AT49" s="5">
        <v>404562</v>
      </c>
      <c r="AU49" s="5">
        <v>4296752.6408874206</v>
      </c>
      <c r="AV49" s="5">
        <v>1397096.7385056699</v>
      </c>
      <c r="AW49" s="9">
        <f t="shared" si="13"/>
        <v>6500000</v>
      </c>
      <c r="AX49" s="5">
        <v>0</v>
      </c>
      <c r="AY49" s="5">
        <v>0</v>
      </c>
      <c r="AZ49" s="5">
        <v>4597</v>
      </c>
      <c r="BA49" s="5">
        <v>55400.379393090727</v>
      </c>
      <c r="BB49" s="5">
        <v>54066</v>
      </c>
      <c r="BC49" s="5">
        <v>871120.30361508811</v>
      </c>
      <c r="BD49" s="5">
        <v>281447.99638491194</v>
      </c>
      <c r="BE49" s="14">
        <f t="shared" si="14"/>
        <v>1266631.6793930908</v>
      </c>
      <c r="BF49" s="14"/>
      <c r="BG49" s="14">
        <f>AQ49+AY49</f>
        <v>0</v>
      </c>
      <c r="BH49" s="14">
        <f>AR49+AZ49</f>
        <v>117206</v>
      </c>
      <c r="BI49" s="14">
        <f>AS49+BA49</f>
        <v>344380</v>
      </c>
      <c r="BJ49" s="14">
        <f>AT49+BB49</f>
        <v>458628</v>
      </c>
      <c r="BK49" s="14">
        <f>AU49+BC49</f>
        <v>5167872.9445025083</v>
      </c>
      <c r="BL49" s="14">
        <f>AV49+BD49</f>
        <v>1678544.7348905818</v>
      </c>
      <c r="BM49" s="9">
        <f t="shared" si="8"/>
        <v>7766631.6793930903</v>
      </c>
      <c r="BO49" s="2"/>
    </row>
    <row r="50" spans="1:67" ht="63" x14ac:dyDescent="0.25">
      <c r="A50" s="3" t="s">
        <v>39</v>
      </c>
      <c r="B50" s="3" t="s">
        <v>145</v>
      </c>
      <c r="C50" s="3" t="str">
        <f t="shared" si="9"/>
        <v>3.1.2.5.i</v>
      </c>
      <c r="D50" s="4" t="s">
        <v>84</v>
      </c>
      <c r="E50" s="4" t="s">
        <v>34</v>
      </c>
      <c r="F50" s="4" t="s">
        <v>95</v>
      </c>
      <c r="G50" s="4"/>
      <c r="H50" s="4" t="s">
        <v>95</v>
      </c>
      <c r="I50" s="10">
        <v>0</v>
      </c>
      <c r="J50" s="10">
        <v>0</v>
      </c>
      <c r="K50" s="10">
        <v>0</v>
      </c>
      <c r="L50" s="10">
        <v>3905738</v>
      </c>
      <c r="M50" s="10">
        <v>11035442</v>
      </c>
      <c r="N50" s="10">
        <v>10254751</v>
      </c>
      <c r="O50" s="10">
        <v>3514069</v>
      </c>
      <c r="P50" s="10">
        <f t="shared" si="10"/>
        <v>28710000</v>
      </c>
      <c r="Q50" s="23">
        <v>0</v>
      </c>
      <c r="R50" s="23">
        <v>0</v>
      </c>
      <c r="S50" s="23">
        <v>0</v>
      </c>
      <c r="T50" s="23">
        <v>210070.60904932563</v>
      </c>
      <c r="U50" s="23">
        <v>11525292.01</v>
      </c>
      <c r="V50" s="23">
        <v>16922535.940000001</v>
      </c>
      <c r="W50" s="23">
        <v>52101.440950674398</v>
      </c>
      <c r="X50" s="24">
        <f t="shared" si="2"/>
        <v>28710000</v>
      </c>
      <c r="Y50" s="24">
        <v>28710000</v>
      </c>
      <c r="Z50" s="24">
        <f t="shared" si="11"/>
        <v>0</v>
      </c>
      <c r="AA50" s="23">
        <v>0</v>
      </c>
      <c r="AB50" s="23">
        <v>0</v>
      </c>
      <c r="AC50" s="23">
        <v>0</v>
      </c>
      <c r="AD50" s="23">
        <v>10562.680950674363</v>
      </c>
      <c r="AE50" s="23">
        <v>583285.14</v>
      </c>
      <c r="AF50" s="23">
        <v>849736.17904932564</v>
      </c>
      <c r="AG50" s="23">
        <v>0</v>
      </c>
      <c r="AH50" s="25">
        <f t="shared" si="3"/>
        <v>1443584.0000000002</v>
      </c>
      <c r="AI50" s="25">
        <f t="shared" si="15"/>
        <v>0</v>
      </c>
      <c r="AJ50" s="25">
        <f t="shared" si="15"/>
        <v>0</v>
      </c>
      <c r="AK50" s="25">
        <f t="shared" si="15"/>
        <v>220633.29</v>
      </c>
      <c r="AL50" s="25">
        <f t="shared" si="15"/>
        <v>12108577.15</v>
      </c>
      <c r="AM50" s="25">
        <f t="shared" si="15"/>
        <v>17772272.119049326</v>
      </c>
      <c r="AN50" s="25">
        <f t="shared" si="15"/>
        <v>52101.440950674398</v>
      </c>
      <c r="AO50" s="25">
        <f t="shared" si="5"/>
        <v>30153583.999999996</v>
      </c>
      <c r="AP50" s="5">
        <v>0</v>
      </c>
      <c r="AQ50" s="5">
        <v>0</v>
      </c>
      <c r="AR50" s="5">
        <v>0</v>
      </c>
      <c r="AS50" s="5">
        <v>210070.60904932563</v>
      </c>
      <c r="AT50" s="5">
        <v>11768347</v>
      </c>
      <c r="AU50" s="5">
        <v>11992345.751835439</v>
      </c>
      <c r="AV50" s="5">
        <v>4739236.639115233</v>
      </c>
      <c r="AW50" s="9">
        <f t="shared" si="13"/>
        <v>28709999.999999996</v>
      </c>
      <c r="AX50" s="5">
        <v>0</v>
      </c>
      <c r="AY50" s="5">
        <v>0</v>
      </c>
      <c r="AZ50" s="5">
        <v>0</v>
      </c>
      <c r="BA50" s="5">
        <v>10562.680950674363</v>
      </c>
      <c r="BB50" s="5">
        <v>434156</v>
      </c>
      <c r="BC50" s="5">
        <v>677427.59419457999</v>
      </c>
      <c r="BD50" s="5">
        <v>323271.40580542001</v>
      </c>
      <c r="BE50" s="14">
        <f t="shared" si="14"/>
        <v>1445417.6809506745</v>
      </c>
      <c r="BF50" s="14"/>
      <c r="BG50" s="14">
        <f>AQ50+AY50</f>
        <v>0</v>
      </c>
      <c r="BH50" s="14">
        <f>AR50+AZ50</f>
        <v>0</v>
      </c>
      <c r="BI50" s="14">
        <f>AS50+BA50</f>
        <v>220633.29</v>
      </c>
      <c r="BJ50" s="14">
        <f>AT50+BB50</f>
        <v>12202503</v>
      </c>
      <c r="BK50" s="14">
        <f>AU50+BC50</f>
        <v>12669773.346030019</v>
      </c>
      <c r="BL50" s="14">
        <f>AV50+BD50</f>
        <v>5062508.0449206531</v>
      </c>
      <c r="BM50" s="9">
        <f t="shared" si="8"/>
        <v>30155417.680950671</v>
      </c>
      <c r="BO50" s="2"/>
    </row>
    <row r="51" spans="1:67" ht="63" x14ac:dyDescent="0.25">
      <c r="A51" s="3" t="s">
        <v>40</v>
      </c>
      <c r="B51" s="3" t="s">
        <v>146</v>
      </c>
      <c r="C51" s="3" t="str">
        <f t="shared" si="9"/>
        <v>4.1.1.r</v>
      </c>
      <c r="D51" s="4" t="s">
        <v>85</v>
      </c>
      <c r="E51" s="4" t="s">
        <v>66</v>
      </c>
      <c r="F51" s="4" t="s">
        <v>95</v>
      </c>
      <c r="G51" s="4"/>
      <c r="H51" s="4" t="s">
        <v>95</v>
      </c>
      <c r="I51" s="10">
        <v>0</v>
      </c>
      <c r="J51" s="10">
        <v>108500</v>
      </c>
      <c r="K51" s="10">
        <v>2646500</v>
      </c>
      <c r="L51" s="10">
        <v>100000</v>
      </c>
      <c r="M51" s="10">
        <v>150000</v>
      </c>
      <c r="N51" s="10">
        <v>150000</v>
      </c>
      <c r="O51" s="10">
        <v>0</v>
      </c>
      <c r="P51" s="10">
        <f t="shared" si="10"/>
        <v>3155000</v>
      </c>
      <c r="Q51" s="23">
        <v>0</v>
      </c>
      <c r="R51" s="23">
        <v>0</v>
      </c>
      <c r="S51" s="28">
        <v>30846</v>
      </c>
      <c r="T51" s="23">
        <v>2265991.9534377167</v>
      </c>
      <c r="U51" s="23">
        <v>352624</v>
      </c>
      <c r="V51" s="23">
        <v>454431</v>
      </c>
      <c r="W51" s="23">
        <v>51107.0465622833</v>
      </c>
      <c r="X51" s="24">
        <f t="shared" si="2"/>
        <v>3155000</v>
      </c>
      <c r="Y51" s="24">
        <v>3155000</v>
      </c>
      <c r="Z51" s="24">
        <f t="shared" si="11"/>
        <v>0</v>
      </c>
      <c r="AA51" s="23">
        <v>0</v>
      </c>
      <c r="AB51" s="23">
        <v>0</v>
      </c>
      <c r="AC51" s="23">
        <v>6291</v>
      </c>
      <c r="AD51" s="23">
        <v>367793.50656228315</v>
      </c>
      <c r="AE51" s="23">
        <v>50199.493437716854</v>
      </c>
      <c r="AF51" s="23">
        <v>13145</v>
      </c>
      <c r="AG51" s="23">
        <v>6490</v>
      </c>
      <c r="AH51" s="25">
        <f t="shared" si="3"/>
        <v>443919</v>
      </c>
      <c r="AI51" s="25">
        <f t="shared" si="15"/>
        <v>0</v>
      </c>
      <c r="AJ51" s="25">
        <f t="shared" si="15"/>
        <v>37137</v>
      </c>
      <c r="AK51" s="25">
        <f t="shared" si="15"/>
        <v>2633785.46</v>
      </c>
      <c r="AL51" s="25">
        <f t="shared" si="15"/>
        <v>402823.49343771685</v>
      </c>
      <c r="AM51" s="25">
        <f t="shared" si="15"/>
        <v>467576</v>
      </c>
      <c r="AN51" s="25">
        <f t="shared" si="15"/>
        <v>57597.0465622833</v>
      </c>
      <c r="AO51" s="25">
        <f t="shared" si="5"/>
        <v>3598919</v>
      </c>
      <c r="AP51" s="5">
        <v>0</v>
      </c>
      <c r="AQ51" s="5">
        <v>0</v>
      </c>
      <c r="AR51" s="15">
        <v>30846</v>
      </c>
      <c r="AS51" s="5">
        <v>2273958</v>
      </c>
      <c r="AT51" s="5">
        <v>352624</v>
      </c>
      <c r="AU51" s="5">
        <v>387975.36754383915</v>
      </c>
      <c r="AV51" s="5">
        <v>109596.63245616085</v>
      </c>
      <c r="AW51" s="9">
        <f t="shared" si="13"/>
        <v>3155000</v>
      </c>
      <c r="AX51" s="5">
        <v>0</v>
      </c>
      <c r="AY51" s="5">
        <v>0</v>
      </c>
      <c r="AZ51" s="5">
        <v>6291</v>
      </c>
      <c r="BA51" s="5">
        <v>359828</v>
      </c>
      <c r="BB51" s="5">
        <v>58165</v>
      </c>
      <c r="BC51" s="5">
        <v>11222.685526215786</v>
      </c>
      <c r="BD51" s="5">
        <v>8412.314473784214</v>
      </c>
      <c r="BE51" s="14">
        <f t="shared" si="14"/>
        <v>443919</v>
      </c>
      <c r="BF51" s="14"/>
      <c r="BG51" s="14">
        <f>AQ51+AY51</f>
        <v>0</v>
      </c>
      <c r="BH51" s="14">
        <f>AR51+AZ51</f>
        <v>37137</v>
      </c>
      <c r="BI51" s="14">
        <f>AS51+BA51</f>
        <v>2633786</v>
      </c>
      <c r="BJ51" s="14">
        <f>AT51+BB51</f>
        <v>410789</v>
      </c>
      <c r="BK51" s="14">
        <f>AU51+BC51</f>
        <v>399198.05307005491</v>
      </c>
      <c r="BL51" s="14">
        <f>AV51+BD51</f>
        <v>118008.94692994506</v>
      </c>
      <c r="BM51" s="9">
        <f t="shared" si="8"/>
        <v>3598919</v>
      </c>
      <c r="BO51" s="2"/>
    </row>
    <row r="52" spans="1:67" ht="31.5" x14ac:dyDescent="0.25">
      <c r="A52" s="3" t="s">
        <v>41</v>
      </c>
      <c r="B52" s="3" t="s">
        <v>147</v>
      </c>
      <c r="C52" s="3" t="str">
        <f t="shared" si="9"/>
        <v>4.1.1.1.i</v>
      </c>
      <c r="D52" s="4" t="s">
        <v>85</v>
      </c>
      <c r="E52" s="4" t="s">
        <v>66</v>
      </c>
      <c r="F52" s="4" t="s">
        <v>95</v>
      </c>
      <c r="G52" s="4"/>
      <c r="H52" s="4" t="s">
        <v>95</v>
      </c>
      <c r="I52" s="10">
        <v>0</v>
      </c>
      <c r="J52" s="10">
        <v>35750</v>
      </c>
      <c r="K52" s="10">
        <v>178750</v>
      </c>
      <c r="L52" s="10">
        <v>214500</v>
      </c>
      <c r="M52" s="10">
        <v>214500</v>
      </c>
      <c r="N52" s="10">
        <v>71500</v>
      </c>
      <c r="O52" s="10">
        <v>0</v>
      </c>
      <c r="P52" s="10">
        <f t="shared" si="10"/>
        <v>715000</v>
      </c>
      <c r="Q52" s="23">
        <v>0</v>
      </c>
      <c r="R52" s="23">
        <v>0</v>
      </c>
      <c r="S52" s="28">
        <v>2862</v>
      </c>
      <c r="T52" s="23">
        <v>43960.256849315068</v>
      </c>
      <c r="U52" s="23">
        <v>448358</v>
      </c>
      <c r="V52" s="23">
        <v>206118</v>
      </c>
      <c r="W52" s="23">
        <v>13701.74315068493</v>
      </c>
      <c r="X52" s="24">
        <f t="shared" si="2"/>
        <v>715000</v>
      </c>
      <c r="Y52" s="24">
        <v>715000</v>
      </c>
      <c r="Z52" s="24">
        <f t="shared" si="11"/>
        <v>0</v>
      </c>
      <c r="AA52" s="23">
        <v>0</v>
      </c>
      <c r="AB52" s="23">
        <v>0</v>
      </c>
      <c r="AC52" s="23">
        <v>0</v>
      </c>
      <c r="AD52" s="23">
        <v>7385.3231506849334</v>
      </c>
      <c r="AE52" s="23">
        <v>85254</v>
      </c>
      <c r="AF52" s="23">
        <v>27480.67684931507</v>
      </c>
      <c r="AG52" s="23">
        <v>0</v>
      </c>
      <c r="AH52" s="25">
        <f t="shared" si="3"/>
        <v>120120</v>
      </c>
      <c r="AI52" s="25">
        <f t="shared" si="15"/>
        <v>0</v>
      </c>
      <c r="AJ52" s="25">
        <f t="shared" si="15"/>
        <v>2862</v>
      </c>
      <c r="AK52" s="25">
        <f t="shared" si="15"/>
        <v>51345.58</v>
      </c>
      <c r="AL52" s="25">
        <f t="shared" si="15"/>
        <v>533612</v>
      </c>
      <c r="AM52" s="25">
        <f t="shared" si="15"/>
        <v>233598.67684931506</v>
      </c>
      <c r="AN52" s="25">
        <f t="shared" si="15"/>
        <v>13701.74315068493</v>
      </c>
      <c r="AO52" s="25">
        <f t="shared" si="5"/>
        <v>835120</v>
      </c>
      <c r="AP52" s="5">
        <v>0</v>
      </c>
      <c r="AQ52" s="5">
        <v>0</v>
      </c>
      <c r="AR52" s="15">
        <v>2862</v>
      </c>
      <c r="AS52" s="5">
        <v>51346</v>
      </c>
      <c r="AT52" s="5">
        <v>448358</v>
      </c>
      <c r="AU52" s="5">
        <v>175975.46559852004</v>
      </c>
      <c r="AV52" s="5">
        <v>36458.534401479963</v>
      </c>
      <c r="AW52" s="9">
        <f t="shared" si="13"/>
        <v>715000</v>
      </c>
      <c r="AX52" s="5">
        <v>0</v>
      </c>
      <c r="AY52" s="5">
        <v>0</v>
      </c>
      <c r="AZ52" s="5">
        <v>0</v>
      </c>
      <c r="BA52" s="5">
        <v>0</v>
      </c>
      <c r="BB52" s="5">
        <v>85254</v>
      </c>
      <c r="BC52" s="5">
        <v>29767.223549413444</v>
      </c>
      <c r="BD52" s="5">
        <v>5098.7764505865562</v>
      </c>
      <c r="BE52" s="14">
        <f t="shared" si="14"/>
        <v>120120</v>
      </c>
      <c r="BF52" s="14"/>
      <c r="BG52" s="14">
        <f>AQ52+AY52</f>
        <v>0</v>
      </c>
      <c r="BH52" s="14">
        <f>AR52+AZ52</f>
        <v>2862</v>
      </c>
      <c r="BI52" s="14">
        <f>AS52+BA52</f>
        <v>51346</v>
      </c>
      <c r="BJ52" s="14">
        <f>AT52+BB52</f>
        <v>533612</v>
      </c>
      <c r="BK52" s="14">
        <f>AU52+BC52</f>
        <v>205742.68914793347</v>
      </c>
      <c r="BL52" s="14">
        <f>AV52+BD52</f>
        <v>41557.310852066519</v>
      </c>
      <c r="BM52" s="9">
        <f t="shared" si="8"/>
        <v>835120</v>
      </c>
      <c r="BO52" s="2"/>
    </row>
    <row r="53" spans="1:67" ht="63" x14ac:dyDescent="0.25">
      <c r="A53" s="3" t="s">
        <v>42</v>
      </c>
      <c r="B53" s="3" t="s">
        <v>148</v>
      </c>
      <c r="C53" s="3" t="str">
        <f t="shared" si="9"/>
        <v>4.1.1.2.i</v>
      </c>
      <c r="D53" s="4" t="s">
        <v>85</v>
      </c>
      <c r="E53" s="4" t="s">
        <v>66</v>
      </c>
      <c r="F53" s="4" t="s">
        <v>96</v>
      </c>
      <c r="G53" s="4" t="s">
        <v>99</v>
      </c>
      <c r="H53" s="4" t="s">
        <v>95</v>
      </c>
      <c r="I53" s="10">
        <v>0</v>
      </c>
      <c r="J53" s="10">
        <v>65000</v>
      </c>
      <c r="K53" s="10">
        <v>22960085</v>
      </c>
      <c r="L53" s="10">
        <v>29413850</v>
      </c>
      <c r="M53" s="10">
        <v>38022550</v>
      </c>
      <c r="N53" s="10">
        <v>29880856</v>
      </c>
      <c r="O53" s="10">
        <v>29157659</v>
      </c>
      <c r="P53" s="10">
        <f t="shared" si="10"/>
        <v>149500000</v>
      </c>
      <c r="Q53" s="23">
        <v>0</v>
      </c>
      <c r="R53" s="23">
        <v>0</v>
      </c>
      <c r="S53" s="23">
        <v>5463876.2200000007</v>
      </c>
      <c r="T53" s="23">
        <v>8409287.9909278359</v>
      </c>
      <c r="U53" s="23">
        <v>56052739</v>
      </c>
      <c r="V53" s="23">
        <v>59126029</v>
      </c>
      <c r="W53" s="23">
        <v>20448068.009072162</v>
      </c>
      <c r="X53" s="24">
        <f t="shared" si="2"/>
        <v>149500000.22</v>
      </c>
      <c r="Y53" s="24">
        <v>149500000</v>
      </c>
      <c r="Z53" s="24">
        <f t="shared" si="11"/>
        <v>-0.2199999988079071</v>
      </c>
      <c r="AA53" s="23">
        <v>0</v>
      </c>
      <c r="AB53" s="23">
        <v>0</v>
      </c>
      <c r="AC53" s="23">
        <v>1041456.8999999999</v>
      </c>
      <c r="AD53" s="23">
        <v>1486830.7790721643</v>
      </c>
      <c r="AE53" s="23">
        <v>9921921</v>
      </c>
      <c r="AF53" s="23">
        <v>10448111</v>
      </c>
      <c r="AG53" s="23">
        <v>3571778.2209278354</v>
      </c>
      <c r="AH53" s="25">
        <f t="shared" si="3"/>
        <v>26470097.899999999</v>
      </c>
      <c r="AI53" s="25">
        <f t="shared" si="15"/>
        <v>0</v>
      </c>
      <c r="AJ53" s="25">
        <f t="shared" si="15"/>
        <v>6505333.120000001</v>
      </c>
      <c r="AK53" s="25">
        <f t="shared" si="15"/>
        <v>9896118.7699999996</v>
      </c>
      <c r="AL53" s="25">
        <f t="shared" si="15"/>
        <v>65974660</v>
      </c>
      <c r="AM53" s="25">
        <f t="shared" si="15"/>
        <v>69574140</v>
      </c>
      <c r="AN53" s="25">
        <f t="shared" si="15"/>
        <v>24019846.229999997</v>
      </c>
      <c r="AO53" s="25">
        <f t="shared" si="5"/>
        <v>175970098.11999997</v>
      </c>
      <c r="AP53" s="5">
        <v>0</v>
      </c>
      <c r="AQ53" s="5">
        <v>0</v>
      </c>
      <c r="AR53" s="5">
        <v>5463876.2200000007</v>
      </c>
      <c r="AS53" s="5">
        <v>8413597</v>
      </c>
      <c r="AT53" s="5">
        <v>39848973</v>
      </c>
      <c r="AU53" s="5">
        <v>59276038.468099952</v>
      </c>
      <c r="AV53" s="5">
        <v>36497515.531900048</v>
      </c>
      <c r="AW53" s="9">
        <f t="shared" si="13"/>
        <v>149500000.22</v>
      </c>
      <c r="AX53" s="5">
        <v>0</v>
      </c>
      <c r="AY53" s="5">
        <v>0</v>
      </c>
      <c r="AZ53" s="5">
        <v>1041456.8999999999</v>
      </c>
      <c r="BA53" s="5">
        <v>1482521.66</v>
      </c>
      <c r="BB53" s="5">
        <v>7002075.25</v>
      </c>
      <c r="BC53" s="5">
        <v>10557615.496146845</v>
      </c>
      <c r="BD53" s="5">
        <v>6386429.0938531552</v>
      </c>
      <c r="BE53" s="14">
        <f t="shared" si="14"/>
        <v>26470098.399999999</v>
      </c>
      <c r="BF53" s="14"/>
      <c r="BG53" s="14">
        <f>AQ53+AY53</f>
        <v>0</v>
      </c>
      <c r="BH53" s="14">
        <f>AR53+AZ53</f>
        <v>6505333.120000001</v>
      </c>
      <c r="BI53" s="14">
        <f>AS53+BA53</f>
        <v>9896118.6600000001</v>
      </c>
      <c r="BJ53" s="14">
        <f>AT53+BB53</f>
        <v>46851048.25</v>
      </c>
      <c r="BK53" s="14">
        <f>AU53+BC53</f>
        <v>69833653.964246795</v>
      </c>
      <c r="BL53" s="14">
        <f>AV53+BD53</f>
        <v>42883944.625753202</v>
      </c>
      <c r="BM53" s="9">
        <f t="shared" si="8"/>
        <v>175970098.62</v>
      </c>
      <c r="BO53" s="2"/>
    </row>
    <row r="54" spans="1:67" ht="63" x14ac:dyDescent="0.25">
      <c r="A54" s="3" t="s">
        <v>43</v>
      </c>
      <c r="B54" s="3" t="s">
        <v>149</v>
      </c>
      <c r="C54" s="3" t="str">
        <f t="shared" si="9"/>
        <v>4.1.1.3.i</v>
      </c>
      <c r="D54" s="4" t="s">
        <v>85</v>
      </c>
      <c r="E54" s="4" t="s">
        <v>66</v>
      </c>
      <c r="F54" s="4" t="s">
        <v>96</v>
      </c>
      <c r="G54" s="4" t="s">
        <v>99</v>
      </c>
      <c r="H54" s="4" t="s">
        <v>95</v>
      </c>
      <c r="I54" s="10">
        <v>0</v>
      </c>
      <c r="J54" s="10">
        <v>0</v>
      </c>
      <c r="K54" s="10">
        <v>850000</v>
      </c>
      <c r="L54" s="10">
        <v>2975000</v>
      </c>
      <c r="M54" s="10">
        <v>2550000</v>
      </c>
      <c r="N54" s="10">
        <v>1700000</v>
      </c>
      <c r="O54" s="10">
        <v>425000</v>
      </c>
      <c r="P54" s="10">
        <f t="shared" si="10"/>
        <v>8500000</v>
      </c>
      <c r="Q54" s="23">
        <v>0</v>
      </c>
      <c r="R54" s="23">
        <v>0</v>
      </c>
      <c r="S54" s="23">
        <v>0</v>
      </c>
      <c r="T54" s="23">
        <v>0</v>
      </c>
      <c r="U54" s="23">
        <v>5612226</v>
      </c>
      <c r="V54" s="23">
        <v>2759743</v>
      </c>
      <c r="W54" s="23">
        <v>128031</v>
      </c>
      <c r="X54" s="24">
        <f t="shared" si="2"/>
        <v>8500000</v>
      </c>
      <c r="Y54" s="24">
        <v>8500000</v>
      </c>
      <c r="Z54" s="24">
        <f t="shared" si="11"/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116332</v>
      </c>
      <c r="AF54" s="23">
        <v>36605</v>
      </c>
      <c r="AG54" s="23">
        <v>0</v>
      </c>
      <c r="AH54" s="25">
        <f t="shared" si="3"/>
        <v>152937</v>
      </c>
      <c r="AI54" s="25">
        <f t="shared" si="15"/>
        <v>0</v>
      </c>
      <c r="AJ54" s="25">
        <f t="shared" si="15"/>
        <v>0</v>
      </c>
      <c r="AK54" s="25">
        <f t="shared" si="15"/>
        <v>0</v>
      </c>
      <c r="AL54" s="25">
        <f t="shared" si="15"/>
        <v>5728558</v>
      </c>
      <c r="AM54" s="25">
        <f t="shared" si="15"/>
        <v>2796348</v>
      </c>
      <c r="AN54" s="25">
        <f t="shared" si="15"/>
        <v>128031</v>
      </c>
      <c r="AO54" s="25">
        <f t="shared" si="5"/>
        <v>8652937</v>
      </c>
      <c r="AP54" s="5">
        <v>0</v>
      </c>
      <c r="AQ54" s="5">
        <v>0</v>
      </c>
      <c r="AR54" s="5">
        <v>0</v>
      </c>
      <c r="AS54" s="5">
        <v>0</v>
      </c>
      <c r="AT54" s="5">
        <v>6056559.6900000004</v>
      </c>
      <c r="AU54" s="5">
        <v>1411243.6635949158</v>
      </c>
      <c r="AV54" s="5">
        <v>1032196.4964050844</v>
      </c>
      <c r="AW54" s="9">
        <f t="shared" si="13"/>
        <v>8499999.8499999996</v>
      </c>
      <c r="AX54" s="5">
        <v>0</v>
      </c>
      <c r="AY54" s="5">
        <v>0</v>
      </c>
      <c r="AZ54" s="5">
        <v>0</v>
      </c>
      <c r="BA54" s="5">
        <v>0</v>
      </c>
      <c r="BB54" s="5">
        <v>101606.63</v>
      </c>
      <c r="BC54" s="5">
        <v>19491.956366936076</v>
      </c>
      <c r="BD54" s="5">
        <v>17431.413633063927</v>
      </c>
      <c r="BE54" s="14">
        <f t="shared" si="14"/>
        <v>138530</v>
      </c>
      <c r="BF54" s="14"/>
      <c r="BG54" s="14">
        <f>AQ54+AY54</f>
        <v>0</v>
      </c>
      <c r="BH54" s="14">
        <f>AR54+AZ54</f>
        <v>0</v>
      </c>
      <c r="BI54" s="14">
        <f>AS54+BA54</f>
        <v>0</v>
      </c>
      <c r="BJ54" s="14">
        <f>AT54+BB54</f>
        <v>6158166.3200000003</v>
      </c>
      <c r="BK54" s="14">
        <f>AU54+BC54</f>
        <v>1430735.6199618517</v>
      </c>
      <c r="BL54" s="14">
        <f>AV54+BD54</f>
        <v>1049627.9100381483</v>
      </c>
      <c r="BM54" s="9">
        <f t="shared" si="8"/>
        <v>8638529.8500000015</v>
      </c>
      <c r="BO54" s="2"/>
    </row>
    <row r="55" spans="1:67" ht="47.25" x14ac:dyDescent="0.25">
      <c r="A55" s="3" t="s">
        <v>44</v>
      </c>
      <c r="B55" s="3" t="s">
        <v>150</v>
      </c>
      <c r="C55" s="3" t="str">
        <f t="shared" si="9"/>
        <v>4.2.1.r</v>
      </c>
      <c r="D55" s="4" t="s">
        <v>85</v>
      </c>
      <c r="E55" s="4" t="s">
        <v>66</v>
      </c>
      <c r="F55" s="4" t="s">
        <v>95</v>
      </c>
      <c r="G55" s="4"/>
      <c r="H55" s="4" t="s">
        <v>95</v>
      </c>
      <c r="I55" s="10">
        <v>0</v>
      </c>
      <c r="J55" s="10">
        <v>25000</v>
      </c>
      <c r="K55" s="10">
        <v>175000</v>
      </c>
      <c r="L55" s="10">
        <v>250000</v>
      </c>
      <c r="M55" s="10">
        <v>50000</v>
      </c>
      <c r="N55" s="10">
        <v>0</v>
      </c>
      <c r="O55" s="10">
        <v>0</v>
      </c>
      <c r="P55" s="10">
        <f t="shared" si="10"/>
        <v>500000</v>
      </c>
      <c r="Q55" s="23">
        <v>0</v>
      </c>
      <c r="R55" s="23">
        <v>0</v>
      </c>
      <c r="S55" s="23">
        <v>0</v>
      </c>
      <c r="T55" s="23">
        <v>0</v>
      </c>
      <c r="U55" s="23">
        <v>40000</v>
      </c>
      <c r="V55" s="23">
        <v>230000</v>
      </c>
      <c r="W55" s="23">
        <v>230000</v>
      </c>
      <c r="X55" s="24">
        <f t="shared" si="2"/>
        <v>500000</v>
      </c>
      <c r="Y55" s="24">
        <v>500000</v>
      </c>
      <c r="Z55" s="24">
        <f t="shared" si="11"/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8400</v>
      </c>
      <c r="AF55" s="23">
        <v>48300</v>
      </c>
      <c r="AG55" s="23">
        <v>48300</v>
      </c>
      <c r="AH55" s="25">
        <f t="shared" si="3"/>
        <v>105000</v>
      </c>
      <c r="AI55" s="25">
        <f t="shared" si="15"/>
        <v>0</v>
      </c>
      <c r="AJ55" s="25">
        <f t="shared" si="15"/>
        <v>0</v>
      </c>
      <c r="AK55" s="25">
        <f t="shared" si="15"/>
        <v>0</v>
      </c>
      <c r="AL55" s="25">
        <f t="shared" si="15"/>
        <v>48400</v>
      </c>
      <c r="AM55" s="25">
        <f t="shared" si="15"/>
        <v>278300</v>
      </c>
      <c r="AN55" s="25">
        <f t="shared" si="15"/>
        <v>278300</v>
      </c>
      <c r="AO55" s="25">
        <f t="shared" si="5"/>
        <v>605000</v>
      </c>
      <c r="AP55" s="5">
        <v>0</v>
      </c>
      <c r="AQ55" s="5">
        <v>0</v>
      </c>
      <c r="AR55" s="5">
        <v>0</v>
      </c>
      <c r="AS55" s="5">
        <v>0</v>
      </c>
      <c r="AT55" s="5">
        <v>50000</v>
      </c>
      <c r="AU55" s="5">
        <v>192096.17675150646</v>
      </c>
      <c r="AV55" s="5">
        <v>257903.82324849354</v>
      </c>
      <c r="AW55" s="9">
        <f t="shared" si="13"/>
        <v>500000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14817.018433432864</v>
      </c>
      <c r="BD55" s="5">
        <v>19892.981566567134</v>
      </c>
      <c r="BE55" s="14">
        <f t="shared" si="14"/>
        <v>34710</v>
      </c>
      <c r="BF55" s="14"/>
      <c r="BG55" s="14">
        <f>AQ55+AY55</f>
        <v>0</v>
      </c>
      <c r="BH55" s="14">
        <f>AR55+AZ55</f>
        <v>0</v>
      </c>
      <c r="BI55" s="14">
        <f>AS55+BA55</f>
        <v>0</v>
      </c>
      <c r="BJ55" s="14">
        <f>AT55+BB55</f>
        <v>50000</v>
      </c>
      <c r="BK55" s="14">
        <f>AU55+BC55</f>
        <v>206913.19518493931</v>
      </c>
      <c r="BL55" s="14">
        <f>AV55+BD55</f>
        <v>277796.80481506069</v>
      </c>
      <c r="BM55" s="9">
        <f t="shared" si="8"/>
        <v>534710</v>
      </c>
      <c r="BO55" s="2"/>
    </row>
    <row r="56" spans="1:67" ht="31.5" x14ac:dyDescent="0.25">
      <c r="A56" s="3" t="s">
        <v>45</v>
      </c>
      <c r="B56" s="3" t="s">
        <v>151</v>
      </c>
      <c r="C56" s="3" t="str">
        <f t="shared" si="9"/>
        <v>4.2.1.1.i</v>
      </c>
      <c r="D56" s="4" t="s">
        <v>85</v>
      </c>
      <c r="E56" s="4" t="s">
        <v>66</v>
      </c>
      <c r="F56" s="4" t="s">
        <v>95</v>
      </c>
      <c r="G56" s="4"/>
      <c r="H56" s="4" t="s">
        <v>95</v>
      </c>
      <c r="I56" s="10">
        <v>0</v>
      </c>
      <c r="J56" s="10">
        <v>150000</v>
      </c>
      <c r="K56" s="10">
        <v>750000</v>
      </c>
      <c r="L56" s="10">
        <v>900000</v>
      </c>
      <c r="M56" s="10">
        <v>600000</v>
      </c>
      <c r="N56" s="10">
        <v>300000</v>
      </c>
      <c r="O56" s="10">
        <v>300000</v>
      </c>
      <c r="P56" s="10">
        <f t="shared" si="10"/>
        <v>3000000</v>
      </c>
      <c r="Q56" s="23">
        <v>0</v>
      </c>
      <c r="R56" s="23">
        <v>0</v>
      </c>
      <c r="S56" s="23">
        <v>0</v>
      </c>
      <c r="T56" s="23">
        <v>0</v>
      </c>
      <c r="U56" s="23">
        <v>900000</v>
      </c>
      <c r="V56" s="23">
        <v>2100000</v>
      </c>
      <c r="W56" s="23">
        <v>0</v>
      </c>
      <c r="X56" s="24">
        <f t="shared" si="2"/>
        <v>3000000</v>
      </c>
      <c r="Y56" s="24">
        <v>3000000</v>
      </c>
      <c r="Z56" s="24">
        <f t="shared" si="11"/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189000</v>
      </c>
      <c r="AF56" s="23">
        <v>441000</v>
      </c>
      <c r="AG56" s="23">
        <v>0</v>
      </c>
      <c r="AH56" s="25">
        <f t="shared" si="3"/>
        <v>630000</v>
      </c>
      <c r="AI56" s="25">
        <f t="shared" si="15"/>
        <v>0</v>
      </c>
      <c r="AJ56" s="25">
        <f t="shared" si="15"/>
        <v>0</v>
      </c>
      <c r="AK56" s="25">
        <f t="shared" si="15"/>
        <v>0</v>
      </c>
      <c r="AL56" s="25">
        <f t="shared" si="15"/>
        <v>1089000</v>
      </c>
      <c r="AM56" s="25">
        <f t="shared" si="15"/>
        <v>2541000</v>
      </c>
      <c r="AN56" s="25">
        <f t="shared" si="15"/>
        <v>0</v>
      </c>
      <c r="AO56" s="25">
        <f t="shared" si="5"/>
        <v>3630000</v>
      </c>
      <c r="AP56" s="5">
        <v>0</v>
      </c>
      <c r="AQ56" s="5">
        <v>0</v>
      </c>
      <c r="AR56" s="5">
        <v>0</v>
      </c>
      <c r="AS56" s="5">
        <v>0</v>
      </c>
      <c r="AT56" s="5">
        <v>900000</v>
      </c>
      <c r="AU56" s="5">
        <v>2100000</v>
      </c>
      <c r="AV56" s="5">
        <v>0</v>
      </c>
      <c r="AW56" s="9">
        <f t="shared" si="13"/>
        <v>3000000</v>
      </c>
      <c r="AX56" s="5">
        <v>0</v>
      </c>
      <c r="AY56" s="5">
        <v>0</v>
      </c>
      <c r="AZ56" s="5">
        <v>0</v>
      </c>
      <c r="BA56" s="5">
        <v>0</v>
      </c>
      <c r="BB56" s="5">
        <v>189000</v>
      </c>
      <c r="BC56" s="5">
        <v>441000</v>
      </c>
      <c r="BD56" s="5">
        <v>0</v>
      </c>
      <c r="BE56" s="14">
        <f t="shared" si="14"/>
        <v>630000</v>
      </c>
      <c r="BF56" s="14"/>
      <c r="BG56" s="14">
        <f>AQ56+AY56</f>
        <v>0</v>
      </c>
      <c r="BH56" s="14">
        <f>AR56+AZ56</f>
        <v>0</v>
      </c>
      <c r="BI56" s="14">
        <f>AS56+BA56</f>
        <v>0</v>
      </c>
      <c r="BJ56" s="14">
        <f>AT56+BB56</f>
        <v>1089000</v>
      </c>
      <c r="BK56" s="14">
        <f>AU56+BC56</f>
        <v>2541000</v>
      </c>
      <c r="BL56" s="14">
        <f>AV56+BD56</f>
        <v>0</v>
      </c>
      <c r="BM56" s="9">
        <f t="shared" si="8"/>
        <v>3630000</v>
      </c>
    </row>
    <row r="57" spans="1:67" ht="94.5" x14ac:dyDescent="0.25">
      <c r="A57" s="3" t="s">
        <v>46</v>
      </c>
      <c r="B57" s="3" t="s">
        <v>152</v>
      </c>
      <c r="C57" s="3" t="str">
        <f t="shared" si="9"/>
        <v>4.3.1.r</v>
      </c>
      <c r="D57" s="4" t="s">
        <v>85</v>
      </c>
      <c r="E57" s="4" t="s">
        <v>66</v>
      </c>
      <c r="F57" s="4" t="s">
        <v>95</v>
      </c>
      <c r="G57" s="4"/>
      <c r="H57" s="4" t="s">
        <v>95</v>
      </c>
      <c r="I57" s="10">
        <v>0</v>
      </c>
      <c r="J57" s="10">
        <v>774000</v>
      </c>
      <c r="K57" s="10">
        <v>2322000</v>
      </c>
      <c r="L57" s="10">
        <v>3096000</v>
      </c>
      <c r="M57" s="10">
        <v>4644000</v>
      </c>
      <c r="N57" s="10">
        <v>3096000</v>
      </c>
      <c r="O57" s="10">
        <v>1548000</v>
      </c>
      <c r="P57" s="10">
        <f t="shared" si="10"/>
        <v>15480000</v>
      </c>
      <c r="Q57" s="23">
        <v>0</v>
      </c>
      <c r="R57" s="23">
        <v>0</v>
      </c>
      <c r="S57" s="28">
        <v>22543</v>
      </c>
      <c r="T57" s="23">
        <v>0</v>
      </c>
      <c r="U57" s="23">
        <v>3674146</v>
      </c>
      <c r="V57" s="23">
        <v>9272193</v>
      </c>
      <c r="W57" s="23">
        <v>2511118</v>
      </c>
      <c r="X57" s="24">
        <f t="shared" si="2"/>
        <v>15480000</v>
      </c>
      <c r="Y57" s="24">
        <v>15480000</v>
      </c>
      <c r="Z57" s="24">
        <f t="shared" si="11"/>
        <v>0</v>
      </c>
      <c r="AA57" s="23">
        <v>0</v>
      </c>
      <c r="AB57" s="23">
        <v>0</v>
      </c>
      <c r="AC57" s="23">
        <v>1786.29</v>
      </c>
      <c r="AD57" s="23">
        <v>0</v>
      </c>
      <c r="AE57" s="23">
        <v>731289</v>
      </c>
      <c r="AF57" s="23">
        <v>1909112</v>
      </c>
      <c r="AG57" s="23">
        <v>487884</v>
      </c>
      <c r="AH57" s="25">
        <f t="shared" si="3"/>
        <v>3130071.29</v>
      </c>
      <c r="AI57" s="25">
        <f t="shared" si="15"/>
        <v>0</v>
      </c>
      <c r="AJ57" s="25">
        <f t="shared" si="15"/>
        <v>24329.29</v>
      </c>
      <c r="AK57" s="25">
        <f t="shared" si="15"/>
        <v>0</v>
      </c>
      <c r="AL57" s="25">
        <f t="shared" si="15"/>
        <v>4405435</v>
      </c>
      <c r="AM57" s="25">
        <f t="shared" si="15"/>
        <v>11181305</v>
      </c>
      <c r="AN57" s="25">
        <f t="shared" si="15"/>
        <v>2999002</v>
      </c>
      <c r="AO57" s="25">
        <f t="shared" si="5"/>
        <v>18610071.289999999</v>
      </c>
      <c r="AP57" s="5">
        <v>0</v>
      </c>
      <c r="AQ57" s="5">
        <v>0</v>
      </c>
      <c r="AR57" s="15">
        <v>22543</v>
      </c>
      <c r="AS57" s="5">
        <v>113967</v>
      </c>
      <c r="AT57" s="5">
        <v>3674146</v>
      </c>
      <c r="AU57" s="5">
        <v>7916234.7795648007</v>
      </c>
      <c r="AV57" s="5">
        <v>3753109.2204351993</v>
      </c>
      <c r="AW57" s="9">
        <f t="shared" si="13"/>
        <v>15480000</v>
      </c>
      <c r="AX57" s="5">
        <v>0</v>
      </c>
      <c r="AY57" s="5">
        <v>0</v>
      </c>
      <c r="AZ57" s="5">
        <v>1786.29</v>
      </c>
      <c r="BA57" s="5">
        <v>10593</v>
      </c>
      <c r="BB57" s="5">
        <v>731289</v>
      </c>
      <c r="BC57" s="5">
        <v>1629924.9608463193</v>
      </c>
      <c r="BD57" s="5">
        <v>756478.03915368067</v>
      </c>
      <c r="BE57" s="14">
        <f t="shared" si="14"/>
        <v>3130071.29</v>
      </c>
      <c r="BF57" s="14"/>
      <c r="BG57" s="14">
        <f>AQ57+AY57</f>
        <v>0</v>
      </c>
      <c r="BH57" s="14">
        <f>AR57+AZ57</f>
        <v>24329.29</v>
      </c>
      <c r="BI57" s="14">
        <f>AS57+BA57</f>
        <v>124560</v>
      </c>
      <c r="BJ57" s="14">
        <f>AT57+BB57</f>
        <v>4405435</v>
      </c>
      <c r="BK57" s="14">
        <f>AU57+BC57</f>
        <v>9546159.7404111195</v>
      </c>
      <c r="BL57" s="14">
        <f>AV57+BD57</f>
        <v>4509587.2595888805</v>
      </c>
      <c r="BM57" s="9">
        <f t="shared" si="8"/>
        <v>18610071.289999999</v>
      </c>
      <c r="BO57" s="2"/>
    </row>
    <row r="58" spans="1:67" ht="63" x14ac:dyDescent="0.25">
      <c r="A58" s="3" t="s">
        <v>47</v>
      </c>
      <c r="B58" s="3" t="s">
        <v>153</v>
      </c>
      <c r="C58" s="3" t="str">
        <f t="shared" si="9"/>
        <v>4.3.1.1.i</v>
      </c>
      <c r="D58" s="4" t="s">
        <v>85</v>
      </c>
      <c r="E58" s="4" t="s">
        <v>66</v>
      </c>
      <c r="F58" s="4" t="s">
        <v>95</v>
      </c>
      <c r="G58" s="4"/>
      <c r="H58" s="4" t="s">
        <v>95</v>
      </c>
      <c r="I58" s="10">
        <v>0</v>
      </c>
      <c r="J58" s="10">
        <v>32500</v>
      </c>
      <c r="K58" s="10">
        <v>97500</v>
      </c>
      <c r="L58" s="10">
        <v>260000</v>
      </c>
      <c r="M58" s="10">
        <v>260000</v>
      </c>
      <c r="N58" s="10">
        <v>0</v>
      </c>
      <c r="O58" s="10">
        <v>0</v>
      </c>
      <c r="P58" s="10">
        <f t="shared" si="10"/>
        <v>650000</v>
      </c>
      <c r="Q58" s="23">
        <v>0</v>
      </c>
      <c r="R58" s="23">
        <v>0</v>
      </c>
      <c r="S58" s="23">
        <v>0</v>
      </c>
      <c r="T58" s="23">
        <v>103582.532908938</v>
      </c>
      <c r="U58" s="23">
        <v>541102.46709106199</v>
      </c>
      <c r="V58" s="23">
        <v>5315</v>
      </c>
      <c r="W58" s="23">
        <v>0</v>
      </c>
      <c r="X58" s="24">
        <f t="shared" si="2"/>
        <v>650000</v>
      </c>
      <c r="Y58" s="24">
        <v>650000</v>
      </c>
      <c r="Z58" s="24">
        <f t="shared" si="11"/>
        <v>0</v>
      </c>
      <c r="AA58" s="23">
        <v>0</v>
      </c>
      <c r="AB58" s="23">
        <v>0</v>
      </c>
      <c r="AC58" s="23">
        <v>0</v>
      </c>
      <c r="AD58" s="23">
        <v>20977.047091062013</v>
      </c>
      <c r="AE58" s="23">
        <v>115522.95290893799</v>
      </c>
      <c r="AF58" s="23">
        <v>0</v>
      </c>
      <c r="AG58" s="23">
        <v>0</v>
      </c>
      <c r="AH58" s="25">
        <f t="shared" si="3"/>
        <v>136500</v>
      </c>
      <c r="AI58" s="25">
        <f t="shared" si="15"/>
        <v>0</v>
      </c>
      <c r="AJ58" s="25">
        <f t="shared" si="15"/>
        <v>0</v>
      </c>
      <c r="AK58" s="25">
        <f t="shared" si="15"/>
        <v>124559.58000000002</v>
      </c>
      <c r="AL58" s="25">
        <f t="shared" si="15"/>
        <v>656625.41999999993</v>
      </c>
      <c r="AM58" s="25">
        <f t="shared" si="15"/>
        <v>5315</v>
      </c>
      <c r="AN58" s="25">
        <f t="shared" si="15"/>
        <v>0</v>
      </c>
      <c r="AO58" s="25">
        <f t="shared" si="5"/>
        <v>786500</v>
      </c>
      <c r="AP58" s="5">
        <v>0</v>
      </c>
      <c r="AQ58" s="5">
        <v>0</v>
      </c>
      <c r="AR58" s="5">
        <v>0</v>
      </c>
      <c r="AS58" s="5">
        <v>0</v>
      </c>
      <c r="AT58" s="5">
        <v>644685</v>
      </c>
      <c r="AU58" s="5">
        <v>5315</v>
      </c>
      <c r="AV58" s="5">
        <v>0</v>
      </c>
      <c r="AW58" s="9">
        <f t="shared" si="13"/>
        <v>650000</v>
      </c>
      <c r="AX58" s="5">
        <v>0</v>
      </c>
      <c r="AY58" s="5">
        <v>0</v>
      </c>
      <c r="AZ58" s="5">
        <v>0</v>
      </c>
      <c r="BA58" s="5">
        <v>0</v>
      </c>
      <c r="BB58" s="5">
        <v>136500</v>
      </c>
      <c r="BC58" s="5">
        <v>0</v>
      </c>
      <c r="BD58" s="5">
        <v>0</v>
      </c>
      <c r="BE58" s="14">
        <f t="shared" si="14"/>
        <v>136500</v>
      </c>
      <c r="BF58" s="14"/>
      <c r="BG58" s="14">
        <f>AQ58+AY58</f>
        <v>0</v>
      </c>
      <c r="BH58" s="14">
        <f>AR58+AZ58</f>
        <v>0</v>
      </c>
      <c r="BI58" s="14">
        <f>AS58+BA58</f>
        <v>0</v>
      </c>
      <c r="BJ58" s="14">
        <f>AT58+BB58</f>
        <v>781185</v>
      </c>
      <c r="BK58" s="14">
        <f>AU58+BC58</f>
        <v>5315</v>
      </c>
      <c r="BL58" s="14">
        <f>AV58+BD58</f>
        <v>0</v>
      </c>
      <c r="BM58" s="9">
        <f t="shared" si="8"/>
        <v>786500</v>
      </c>
    </row>
    <row r="59" spans="1:67" ht="63" x14ac:dyDescent="0.25">
      <c r="A59" s="3" t="s">
        <v>48</v>
      </c>
      <c r="B59" s="3" t="s">
        <v>154</v>
      </c>
      <c r="C59" s="3" t="str">
        <f t="shared" si="9"/>
        <v>5.1.1.1.i</v>
      </c>
      <c r="D59" s="4" t="s">
        <v>81</v>
      </c>
      <c r="E59" s="4" t="s">
        <v>3</v>
      </c>
      <c r="F59" s="4" t="s">
        <v>95</v>
      </c>
      <c r="G59" s="4"/>
      <c r="H59" s="4" t="s">
        <v>95</v>
      </c>
      <c r="I59" s="10">
        <v>0</v>
      </c>
      <c r="J59" s="10">
        <v>0</v>
      </c>
      <c r="K59" s="10">
        <v>749168.6326862222</v>
      </c>
      <c r="L59" s="10">
        <v>890337.26537244453</v>
      </c>
      <c r="M59" s="10">
        <v>1167737.2653724444</v>
      </c>
      <c r="N59" s="10">
        <v>890337.26537244453</v>
      </c>
      <c r="O59" s="10">
        <v>890337.26537244453</v>
      </c>
      <c r="P59" s="10">
        <f t="shared" si="10"/>
        <v>4587917.6941760005</v>
      </c>
      <c r="Q59" s="23">
        <v>0</v>
      </c>
      <c r="R59" s="23">
        <v>0</v>
      </c>
      <c r="S59" s="23">
        <v>0</v>
      </c>
      <c r="T59" s="23">
        <v>17776.747458564685</v>
      </c>
      <c r="U59" s="23">
        <v>2184696</v>
      </c>
      <c r="V59" s="23">
        <v>2190657.1</v>
      </c>
      <c r="W59" s="23">
        <v>194788.15060010529</v>
      </c>
      <c r="X59" s="24">
        <f t="shared" si="2"/>
        <v>4587917.9980586702</v>
      </c>
      <c r="Y59" s="24">
        <v>4587918</v>
      </c>
      <c r="Z59" s="24">
        <f t="shared" si="11"/>
        <v>1.941329799592495E-3</v>
      </c>
      <c r="AA59" s="23">
        <v>0</v>
      </c>
      <c r="AB59" s="23">
        <v>0</v>
      </c>
      <c r="AC59" s="23">
        <v>0</v>
      </c>
      <c r="AD59" s="23">
        <v>2304.6625414353157</v>
      </c>
      <c r="AE59" s="23">
        <v>300000</v>
      </c>
      <c r="AF59" s="23">
        <v>300000</v>
      </c>
      <c r="AG59" s="23">
        <v>87207.337458564682</v>
      </c>
      <c r="AH59" s="25">
        <f t="shared" si="3"/>
        <v>689512</v>
      </c>
      <c r="AI59" s="25">
        <f t="shared" si="15"/>
        <v>0</v>
      </c>
      <c r="AJ59" s="25">
        <f t="shared" si="15"/>
        <v>0</v>
      </c>
      <c r="AK59" s="25">
        <f t="shared" si="15"/>
        <v>20081.41</v>
      </c>
      <c r="AL59" s="25">
        <f t="shared" si="15"/>
        <v>2484696</v>
      </c>
      <c r="AM59" s="25">
        <f t="shared" si="15"/>
        <v>2490657.1</v>
      </c>
      <c r="AN59" s="25">
        <f t="shared" si="15"/>
        <v>281995.48805866996</v>
      </c>
      <c r="AO59" s="25">
        <f t="shared" si="5"/>
        <v>5277429.9980586693</v>
      </c>
      <c r="AP59" s="5">
        <v>0</v>
      </c>
      <c r="AQ59" s="5">
        <v>0</v>
      </c>
      <c r="AR59" s="5">
        <v>0</v>
      </c>
      <c r="AS59" s="5">
        <v>17776.747458564685</v>
      </c>
      <c r="AT59" s="5">
        <v>1561789.6</v>
      </c>
      <c r="AU59" s="5">
        <v>1685974.7320732269</v>
      </c>
      <c r="AV59" s="5">
        <v>1322376.9204682084</v>
      </c>
      <c r="AW59" s="9">
        <f t="shared" si="13"/>
        <v>4587918</v>
      </c>
      <c r="AX59" s="5">
        <v>0</v>
      </c>
      <c r="AY59" s="5">
        <v>0</v>
      </c>
      <c r="AZ59" s="5">
        <v>0</v>
      </c>
      <c r="BA59" s="5">
        <v>2304.6625414353157</v>
      </c>
      <c r="BB59" s="5">
        <v>0</v>
      </c>
      <c r="BC59" s="5">
        <v>0</v>
      </c>
      <c r="BD59" s="5">
        <v>0</v>
      </c>
      <c r="BE59" s="14">
        <f t="shared" si="14"/>
        <v>2304.6625414353157</v>
      </c>
      <c r="BF59" s="14"/>
      <c r="BG59" s="14">
        <f>AQ59+AY59</f>
        <v>0</v>
      </c>
      <c r="BH59" s="14">
        <f>AR59+AZ59</f>
        <v>0</v>
      </c>
      <c r="BI59" s="14">
        <f>AS59+BA59</f>
        <v>20081.41</v>
      </c>
      <c r="BJ59" s="14">
        <f>AT59+BB59</f>
        <v>1561789.6</v>
      </c>
      <c r="BK59" s="14">
        <f>AU59+BC59</f>
        <v>1685974.7320732269</v>
      </c>
      <c r="BL59" s="14">
        <f>AV59+BD59</f>
        <v>1322376.9204682084</v>
      </c>
      <c r="BM59" s="9">
        <f t="shared" si="8"/>
        <v>4590222.6625414351</v>
      </c>
      <c r="BO59" s="2"/>
    </row>
    <row r="60" spans="1:67" ht="31.5" x14ac:dyDescent="0.25">
      <c r="A60" s="3" t="s">
        <v>49</v>
      </c>
      <c r="B60" s="3" t="s">
        <v>155</v>
      </c>
      <c r="C60" s="3" t="str">
        <f t="shared" si="9"/>
        <v>5.1.1.2.i</v>
      </c>
      <c r="D60" s="4" t="s">
        <v>81</v>
      </c>
      <c r="E60" s="4" t="s">
        <v>3</v>
      </c>
      <c r="F60" s="4" t="s">
        <v>95</v>
      </c>
      <c r="G60" s="4"/>
      <c r="H60" s="4" t="s">
        <v>95</v>
      </c>
      <c r="I60" s="10">
        <v>0</v>
      </c>
      <c r="J60" s="10">
        <v>0</v>
      </c>
      <c r="K60" s="10">
        <v>10387747.6355024</v>
      </c>
      <c r="L60" s="10">
        <v>22088053.0087048</v>
      </c>
      <c r="M60" s="10">
        <v>22088053.0087048</v>
      </c>
      <c r="N60" s="10">
        <v>27174114.326455999</v>
      </c>
      <c r="O60" s="10">
        <v>27174114.326455999</v>
      </c>
      <c r="P60" s="10">
        <f t="shared" si="10"/>
        <v>108912082.305824</v>
      </c>
      <c r="Q60" s="23">
        <v>0</v>
      </c>
      <c r="R60" s="23">
        <v>0</v>
      </c>
      <c r="S60" s="23">
        <v>0</v>
      </c>
      <c r="T60" s="23">
        <v>3475201.98</v>
      </c>
      <c r="U60" s="23">
        <v>42718675</v>
      </c>
      <c r="V60" s="23">
        <v>50956041</v>
      </c>
      <c r="W60" s="23">
        <v>11762164.02</v>
      </c>
      <c r="X60" s="24">
        <f t="shared" si="2"/>
        <v>108912081.99999999</v>
      </c>
      <c r="Y60" s="24">
        <v>108912082</v>
      </c>
      <c r="Z60" s="24">
        <f t="shared" si="11"/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>
        <f t="shared" si="3"/>
        <v>0</v>
      </c>
      <c r="AI60" s="25">
        <f t="shared" si="15"/>
        <v>0</v>
      </c>
      <c r="AJ60" s="25">
        <f t="shared" si="15"/>
        <v>0</v>
      </c>
      <c r="AK60" s="25">
        <f t="shared" si="15"/>
        <v>3475201.98</v>
      </c>
      <c r="AL60" s="25">
        <f t="shared" si="15"/>
        <v>42718675</v>
      </c>
      <c r="AM60" s="25">
        <f t="shared" si="15"/>
        <v>50956041</v>
      </c>
      <c r="AN60" s="25">
        <f t="shared" si="15"/>
        <v>11762164.02</v>
      </c>
      <c r="AO60" s="25">
        <f t="shared" si="5"/>
        <v>108912081.99999999</v>
      </c>
      <c r="AP60" s="5">
        <v>0</v>
      </c>
      <c r="AQ60" s="5">
        <v>0</v>
      </c>
      <c r="AR60" s="5">
        <v>0</v>
      </c>
      <c r="AS60" s="5">
        <v>3475201.98</v>
      </c>
      <c r="AT60" s="5">
        <v>38771230.340000004</v>
      </c>
      <c r="AU60" s="5">
        <v>43019155.381140649</v>
      </c>
      <c r="AV60" s="5">
        <v>23646494.298859358</v>
      </c>
      <c r="AW60" s="9">
        <f t="shared" si="13"/>
        <v>108912082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14">
        <f t="shared" si="14"/>
        <v>0</v>
      </c>
      <c r="BF60" s="14"/>
      <c r="BG60" s="14">
        <f>AQ60+AY60</f>
        <v>0</v>
      </c>
      <c r="BH60" s="14">
        <f>AR60+AZ60</f>
        <v>0</v>
      </c>
      <c r="BI60" s="14">
        <f>AS60+BA60</f>
        <v>3475201.98</v>
      </c>
      <c r="BJ60" s="14">
        <f>AT60+BB60</f>
        <v>38771230.340000004</v>
      </c>
      <c r="BK60" s="14">
        <f>AU60+BC60</f>
        <v>43019155.381140649</v>
      </c>
      <c r="BL60" s="14">
        <f>AV60+BD60</f>
        <v>23646494.298859358</v>
      </c>
      <c r="BM60" s="9">
        <f t="shared" si="8"/>
        <v>108912082</v>
      </c>
      <c r="BO60" s="2"/>
    </row>
    <row r="61" spans="1:67" ht="31.5" x14ac:dyDescent="0.25">
      <c r="A61" s="3" t="s">
        <v>75</v>
      </c>
      <c r="B61" s="3" t="s">
        <v>174</v>
      </c>
      <c r="C61" s="3" t="str">
        <f t="shared" si="9"/>
        <v>5.2.1.1.i</v>
      </c>
      <c r="D61" s="4" t="s">
        <v>81</v>
      </c>
      <c r="E61" s="4" t="s">
        <v>19</v>
      </c>
      <c r="F61" s="4" t="s">
        <v>95</v>
      </c>
      <c r="G61" s="4"/>
      <c r="H61" s="4" t="s">
        <v>95</v>
      </c>
      <c r="I61" s="10">
        <v>0</v>
      </c>
      <c r="J61" s="10">
        <v>0</v>
      </c>
      <c r="K61" s="10">
        <v>0</v>
      </c>
      <c r="L61" s="10">
        <v>5775000.0000000009</v>
      </c>
      <c r="M61" s="10">
        <v>18975000</v>
      </c>
      <c r="N61" s="10">
        <v>33000000</v>
      </c>
      <c r="O61" s="10">
        <v>24750000</v>
      </c>
      <c r="P61" s="10">
        <f t="shared" si="10"/>
        <v>82500000</v>
      </c>
      <c r="Q61" s="23">
        <v>0</v>
      </c>
      <c r="R61" s="23">
        <v>0</v>
      </c>
      <c r="S61" s="23">
        <v>0</v>
      </c>
      <c r="T61" s="23">
        <v>224428.54</v>
      </c>
      <c r="U61" s="23">
        <v>24525571</v>
      </c>
      <c r="V61" s="23">
        <v>33000000</v>
      </c>
      <c r="W61" s="23">
        <v>24750000</v>
      </c>
      <c r="X61" s="24">
        <f t="shared" si="2"/>
        <v>82499999.539999992</v>
      </c>
      <c r="Y61" s="24">
        <v>82500000</v>
      </c>
      <c r="Z61" s="24">
        <f t="shared" si="11"/>
        <v>0.46000000834465027</v>
      </c>
      <c r="AA61" s="23">
        <v>0</v>
      </c>
      <c r="AB61" s="23">
        <v>0</v>
      </c>
      <c r="AC61" s="23">
        <v>0</v>
      </c>
      <c r="AD61" s="23">
        <v>0</v>
      </c>
      <c r="AE61" s="23">
        <v>2060953</v>
      </c>
      <c r="AF61" s="23">
        <v>3001037</v>
      </c>
      <c r="AG61" s="23">
        <v>2169424</v>
      </c>
      <c r="AH61" s="25">
        <f t="shared" si="3"/>
        <v>7231414</v>
      </c>
      <c r="AI61" s="25">
        <f t="shared" si="15"/>
        <v>0</v>
      </c>
      <c r="AJ61" s="25">
        <f t="shared" si="15"/>
        <v>0</v>
      </c>
      <c r="AK61" s="25">
        <f t="shared" si="15"/>
        <v>224428.54</v>
      </c>
      <c r="AL61" s="25">
        <f t="shared" si="15"/>
        <v>26586524</v>
      </c>
      <c r="AM61" s="25">
        <f t="shared" si="15"/>
        <v>36001037</v>
      </c>
      <c r="AN61" s="25">
        <f t="shared" si="15"/>
        <v>26919424</v>
      </c>
      <c r="AO61" s="25">
        <f t="shared" si="5"/>
        <v>89731413.539999992</v>
      </c>
      <c r="AP61" s="5">
        <v>0</v>
      </c>
      <c r="AQ61" s="5">
        <v>0</v>
      </c>
      <c r="AR61" s="5">
        <v>0</v>
      </c>
      <c r="AS61" s="5">
        <v>224428.54</v>
      </c>
      <c r="AT61" s="5">
        <v>24525571</v>
      </c>
      <c r="AU61" s="5">
        <v>28174105.923554279</v>
      </c>
      <c r="AV61" s="5">
        <v>29575894.076445721</v>
      </c>
      <c r="AW61" s="9">
        <f t="shared" si="13"/>
        <v>82499999.539999992</v>
      </c>
      <c r="AX61" s="5">
        <v>0</v>
      </c>
      <c r="AY61" s="5">
        <v>0</v>
      </c>
      <c r="AZ61" s="5">
        <v>0</v>
      </c>
      <c r="BA61" s="5">
        <v>0</v>
      </c>
      <c r="BB61" s="5">
        <v>2060953</v>
      </c>
      <c r="BC61" s="5">
        <v>2562167.7066213805</v>
      </c>
      <c r="BD61" s="5">
        <v>2608293.2933786195</v>
      </c>
      <c r="BE61" s="14">
        <f t="shared" si="14"/>
        <v>7231414</v>
      </c>
      <c r="BF61" s="14"/>
      <c r="BG61" s="14">
        <f>AQ61+AY61</f>
        <v>0</v>
      </c>
      <c r="BH61" s="14">
        <f>AR61+AZ61</f>
        <v>0</v>
      </c>
      <c r="BI61" s="14">
        <f>AS61+BA61</f>
        <v>224428.54</v>
      </c>
      <c r="BJ61" s="14">
        <f>AT61+BB61</f>
        <v>26586524</v>
      </c>
      <c r="BK61" s="14">
        <f>AU61+BC61</f>
        <v>30736273.630175658</v>
      </c>
      <c r="BL61" s="14">
        <f>AV61+BD61</f>
        <v>32184187.369824342</v>
      </c>
      <c r="BM61" s="9">
        <f t="shared" si="8"/>
        <v>89731413.539999992</v>
      </c>
      <c r="BO61" s="2"/>
    </row>
    <row r="62" spans="1:67" ht="31.5" x14ac:dyDescent="0.25">
      <c r="A62" s="3" t="s">
        <v>50</v>
      </c>
      <c r="B62" s="3" t="s">
        <v>156</v>
      </c>
      <c r="C62" s="3" t="str">
        <f t="shared" si="9"/>
        <v>6.1.1.1.i</v>
      </c>
      <c r="D62" s="4" t="s">
        <v>83</v>
      </c>
      <c r="E62" s="4" t="s">
        <v>62</v>
      </c>
      <c r="F62" s="4" t="s">
        <v>95</v>
      </c>
      <c r="G62" s="4"/>
      <c r="H62" s="4" t="s">
        <v>95</v>
      </c>
      <c r="I62" s="10">
        <v>0</v>
      </c>
      <c r="J62" s="10">
        <v>0</v>
      </c>
      <c r="K62" s="10">
        <v>900000</v>
      </c>
      <c r="L62" s="10">
        <v>850000</v>
      </c>
      <c r="M62" s="10">
        <v>350000</v>
      </c>
      <c r="N62" s="10">
        <v>0</v>
      </c>
      <c r="O62" s="10">
        <v>0</v>
      </c>
      <c r="P62" s="10">
        <f t="shared" si="10"/>
        <v>2100000</v>
      </c>
      <c r="Q62" s="23">
        <v>0</v>
      </c>
      <c r="R62" s="23">
        <v>0</v>
      </c>
      <c r="S62" s="23">
        <v>174934.01</v>
      </c>
      <c r="T62" s="23">
        <v>778998.53539627732</v>
      </c>
      <c r="U62" s="23">
        <v>1146067.4646037228</v>
      </c>
      <c r="V62" s="23">
        <v>0</v>
      </c>
      <c r="W62" s="23">
        <v>0</v>
      </c>
      <c r="X62" s="24">
        <f t="shared" si="2"/>
        <v>2100000.0100000002</v>
      </c>
      <c r="Y62" s="24">
        <v>2100000</v>
      </c>
      <c r="Z62" s="24">
        <f t="shared" si="11"/>
        <v>-1.0000000242143869E-2</v>
      </c>
      <c r="AA62" s="23">
        <v>0</v>
      </c>
      <c r="AB62" s="23">
        <v>0</v>
      </c>
      <c r="AC62" s="23">
        <v>34614.300000000003</v>
      </c>
      <c r="AD62" s="23">
        <v>159616.2546037226</v>
      </c>
      <c r="AE62" s="23">
        <v>237316.7453962774</v>
      </c>
      <c r="AF62" s="23">
        <v>0</v>
      </c>
      <c r="AG62" s="23">
        <v>0</v>
      </c>
      <c r="AH62" s="25">
        <f t="shared" si="3"/>
        <v>431547.3</v>
      </c>
      <c r="AI62" s="25">
        <f t="shared" si="15"/>
        <v>0</v>
      </c>
      <c r="AJ62" s="25">
        <f t="shared" si="15"/>
        <v>209548.31</v>
      </c>
      <c r="AK62" s="25">
        <f t="shared" si="15"/>
        <v>938614.78999999992</v>
      </c>
      <c r="AL62" s="25">
        <f t="shared" si="15"/>
        <v>1383384.2100000002</v>
      </c>
      <c r="AM62" s="25">
        <f t="shared" si="15"/>
        <v>0</v>
      </c>
      <c r="AN62" s="25">
        <f t="shared" si="15"/>
        <v>0</v>
      </c>
      <c r="AO62" s="25">
        <f t="shared" si="5"/>
        <v>2531547.31</v>
      </c>
      <c r="AP62" s="5">
        <v>0</v>
      </c>
      <c r="AQ62" s="5">
        <v>0</v>
      </c>
      <c r="AR62" s="5">
        <v>174934.01</v>
      </c>
      <c r="AS62" s="5">
        <f>778998.535396277+42843.43</f>
        <v>821841.96539627702</v>
      </c>
      <c r="AT62" s="5">
        <v>1103224.03</v>
      </c>
      <c r="AU62" s="5">
        <v>0</v>
      </c>
      <c r="AV62" s="5">
        <v>0</v>
      </c>
      <c r="AW62" s="9">
        <f t="shared" si="13"/>
        <v>2100000.0053962772</v>
      </c>
      <c r="AX62" s="5">
        <v>0</v>
      </c>
      <c r="AY62" s="5">
        <v>0</v>
      </c>
      <c r="AZ62" s="5">
        <v>34614.300000000003</v>
      </c>
      <c r="BA62" s="5">
        <f>159616.254603723-42843.43</f>
        <v>116772.82460372301</v>
      </c>
      <c r="BB62" s="5">
        <v>0</v>
      </c>
      <c r="BC62" s="5">
        <v>0</v>
      </c>
      <c r="BD62" s="5">
        <v>0</v>
      </c>
      <c r="BE62" s="14">
        <f t="shared" si="14"/>
        <v>151387.124603723</v>
      </c>
      <c r="BF62" s="14"/>
      <c r="BG62" s="14">
        <f>AQ62+AY62</f>
        <v>0</v>
      </c>
      <c r="BH62" s="14">
        <f>AR62+AZ62</f>
        <v>209548.31</v>
      </c>
      <c r="BI62" s="14">
        <f>AS62+BA62</f>
        <v>938614.79</v>
      </c>
      <c r="BJ62" s="14">
        <f>AT62+BB62</f>
        <v>1103224.03</v>
      </c>
      <c r="BK62" s="14">
        <f>AU62+BC62</f>
        <v>0</v>
      </c>
      <c r="BL62" s="14">
        <f>AV62+BD62</f>
        <v>0</v>
      </c>
      <c r="BM62" s="9">
        <f t="shared" si="8"/>
        <v>2251387.13</v>
      </c>
    </row>
    <row r="63" spans="1:67" ht="31.5" x14ac:dyDescent="0.25">
      <c r="A63" s="3" t="s">
        <v>51</v>
      </c>
      <c r="B63" s="3" t="s">
        <v>157</v>
      </c>
      <c r="C63" s="3" t="str">
        <f t="shared" si="9"/>
        <v>6.1.1.2.i</v>
      </c>
      <c r="D63" s="4" t="s">
        <v>83</v>
      </c>
      <c r="E63" s="4" t="s">
        <v>62</v>
      </c>
      <c r="F63" s="4" t="s">
        <v>95</v>
      </c>
      <c r="G63" s="4"/>
      <c r="H63" s="4" t="s">
        <v>95</v>
      </c>
      <c r="I63" s="10">
        <v>0</v>
      </c>
      <c r="J63" s="10">
        <v>0</v>
      </c>
      <c r="K63" s="10">
        <v>750000</v>
      </c>
      <c r="L63" s="10">
        <v>850000</v>
      </c>
      <c r="M63" s="10">
        <v>280000</v>
      </c>
      <c r="N63" s="10">
        <v>0</v>
      </c>
      <c r="O63" s="10">
        <v>0</v>
      </c>
      <c r="P63" s="10">
        <f t="shared" si="10"/>
        <v>1880000</v>
      </c>
      <c r="Q63" s="23">
        <v>0</v>
      </c>
      <c r="R63" s="23">
        <v>0</v>
      </c>
      <c r="S63" s="23">
        <v>392552.02</v>
      </c>
      <c r="T63" s="23">
        <v>697504.59130677173</v>
      </c>
      <c r="U63" s="23">
        <v>789943.40869322827</v>
      </c>
      <c r="V63" s="23">
        <v>0</v>
      </c>
      <c r="W63" s="23">
        <v>0</v>
      </c>
      <c r="X63" s="24">
        <f t="shared" si="2"/>
        <v>1880000.02</v>
      </c>
      <c r="Y63" s="24">
        <v>1880000</v>
      </c>
      <c r="Z63" s="24">
        <f t="shared" si="11"/>
        <v>-2.0000000018626451E-2</v>
      </c>
      <c r="AA63" s="23">
        <v>0</v>
      </c>
      <c r="AB63" s="23">
        <v>0</v>
      </c>
      <c r="AC63" s="23">
        <v>80314.080000000002</v>
      </c>
      <c r="AD63" s="23">
        <v>142501.86869322823</v>
      </c>
      <c r="AE63" s="23">
        <v>152933.13130677177</v>
      </c>
      <c r="AF63" s="23">
        <v>0</v>
      </c>
      <c r="AG63" s="23">
        <v>0</v>
      </c>
      <c r="AH63" s="25">
        <f t="shared" si="3"/>
        <v>375749.08</v>
      </c>
      <c r="AI63" s="25">
        <f t="shared" si="15"/>
        <v>0</v>
      </c>
      <c r="AJ63" s="25">
        <f t="shared" si="15"/>
        <v>472866.10000000003</v>
      </c>
      <c r="AK63" s="25">
        <f t="shared" si="15"/>
        <v>840006.46</v>
      </c>
      <c r="AL63" s="25">
        <f t="shared" si="15"/>
        <v>942876.54</v>
      </c>
      <c r="AM63" s="25">
        <f t="shared" si="15"/>
        <v>0</v>
      </c>
      <c r="AN63" s="25">
        <f t="shared" si="15"/>
        <v>0</v>
      </c>
      <c r="AO63" s="25">
        <f t="shared" si="5"/>
        <v>2255749.1</v>
      </c>
      <c r="AP63" s="5">
        <v>0</v>
      </c>
      <c r="AQ63" s="5">
        <v>0</v>
      </c>
      <c r="AR63" s="5">
        <v>392552.02</v>
      </c>
      <c r="AS63" s="5">
        <v>697504.59130677173</v>
      </c>
      <c r="AT63" s="5">
        <f>740126.27+49817.12</f>
        <v>789943.39</v>
      </c>
      <c r="AU63" s="5">
        <v>0</v>
      </c>
      <c r="AV63" s="5">
        <v>0</v>
      </c>
      <c r="AW63" s="9">
        <f t="shared" si="13"/>
        <v>1880000.0013067718</v>
      </c>
      <c r="AX63" s="5">
        <v>0</v>
      </c>
      <c r="AY63" s="5">
        <v>0</v>
      </c>
      <c r="AZ63" s="5">
        <v>80314.080000000002</v>
      </c>
      <c r="BA63" s="5">
        <v>142501.86869322823</v>
      </c>
      <c r="BB63" s="5">
        <f>153101.91-49817.12</f>
        <v>103284.79000000001</v>
      </c>
      <c r="BC63" s="5">
        <v>0</v>
      </c>
      <c r="BD63" s="5">
        <v>0</v>
      </c>
      <c r="BE63" s="14">
        <f t="shared" si="14"/>
        <v>326100.73869322822</v>
      </c>
      <c r="BF63" s="14"/>
      <c r="BG63" s="14">
        <f>AQ63+AY63</f>
        <v>0</v>
      </c>
      <c r="BH63" s="14">
        <f>AR63+AZ63</f>
        <v>472866.10000000003</v>
      </c>
      <c r="BI63" s="14">
        <f>AS63+BA63</f>
        <v>840006.46</v>
      </c>
      <c r="BJ63" s="14">
        <f>AT63+BB63</f>
        <v>893228.18</v>
      </c>
      <c r="BK63" s="14">
        <f>AU63+BC63</f>
        <v>0</v>
      </c>
      <c r="BL63" s="14">
        <f>AV63+BD63</f>
        <v>0</v>
      </c>
      <c r="BM63" s="9">
        <f t="shared" si="8"/>
        <v>2206100.7400000002</v>
      </c>
    </row>
    <row r="64" spans="1:67" ht="47.25" x14ac:dyDescent="0.25">
      <c r="A64" s="3" t="s">
        <v>76</v>
      </c>
      <c r="B64" s="3" t="s">
        <v>158</v>
      </c>
      <c r="C64" s="3" t="str">
        <f t="shared" si="9"/>
        <v>6.1.1.3.i</v>
      </c>
      <c r="D64" s="4" t="s">
        <v>83</v>
      </c>
      <c r="E64" s="4" t="s">
        <v>62</v>
      </c>
      <c r="F64" s="4" t="s">
        <v>95</v>
      </c>
      <c r="G64" s="4"/>
      <c r="H64" s="4" t="s">
        <v>95</v>
      </c>
      <c r="I64" s="10">
        <v>0</v>
      </c>
      <c r="J64" s="10">
        <v>0</v>
      </c>
      <c r="K64" s="10">
        <v>10000</v>
      </c>
      <c r="L64" s="10">
        <v>10000</v>
      </c>
      <c r="M64" s="10">
        <v>0</v>
      </c>
      <c r="N64" s="10">
        <v>0</v>
      </c>
      <c r="O64" s="10">
        <v>0</v>
      </c>
      <c r="P64" s="10">
        <f t="shared" si="10"/>
        <v>20000</v>
      </c>
      <c r="Q64" s="23">
        <v>0</v>
      </c>
      <c r="R64" s="23">
        <v>0</v>
      </c>
      <c r="S64" s="23">
        <v>0</v>
      </c>
      <c r="T64" s="23">
        <v>0</v>
      </c>
      <c r="U64" s="23">
        <v>20000</v>
      </c>
      <c r="V64" s="23">
        <v>0</v>
      </c>
      <c r="W64" s="23">
        <v>0</v>
      </c>
      <c r="X64" s="24">
        <f t="shared" si="2"/>
        <v>20000</v>
      </c>
      <c r="Y64" s="24">
        <v>20000</v>
      </c>
      <c r="Z64" s="24">
        <f t="shared" si="11"/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4200</v>
      </c>
      <c r="AF64" s="23">
        <v>0</v>
      </c>
      <c r="AG64" s="23">
        <v>0</v>
      </c>
      <c r="AH64" s="25">
        <f t="shared" si="3"/>
        <v>4200</v>
      </c>
      <c r="AI64" s="25">
        <f t="shared" si="15"/>
        <v>0</v>
      </c>
      <c r="AJ64" s="25">
        <f t="shared" si="15"/>
        <v>0</v>
      </c>
      <c r="AK64" s="25">
        <f t="shared" si="15"/>
        <v>0</v>
      </c>
      <c r="AL64" s="25">
        <f t="shared" si="15"/>
        <v>24200</v>
      </c>
      <c r="AM64" s="25">
        <f t="shared" si="15"/>
        <v>0</v>
      </c>
      <c r="AN64" s="25">
        <f t="shared" si="15"/>
        <v>0</v>
      </c>
      <c r="AO64" s="25">
        <f t="shared" si="5"/>
        <v>24200</v>
      </c>
      <c r="AP64" s="5">
        <v>0</v>
      </c>
      <c r="AQ64" s="5">
        <v>0</v>
      </c>
      <c r="AR64" s="5">
        <v>0</v>
      </c>
      <c r="AS64" s="5">
        <v>0</v>
      </c>
      <c r="AT64" s="5">
        <v>20000</v>
      </c>
      <c r="AU64" s="5">
        <v>0</v>
      </c>
      <c r="AV64" s="5">
        <v>0</v>
      </c>
      <c r="AW64" s="9">
        <f t="shared" si="13"/>
        <v>20000</v>
      </c>
      <c r="AX64" s="5">
        <v>0</v>
      </c>
      <c r="AY64" s="5">
        <v>0</v>
      </c>
      <c r="AZ64" s="5">
        <v>0</v>
      </c>
      <c r="BA64" s="5">
        <v>0</v>
      </c>
      <c r="BB64" s="5">
        <v>4200</v>
      </c>
      <c r="BC64" s="5">
        <v>0</v>
      </c>
      <c r="BD64" s="5">
        <v>0</v>
      </c>
      <c r="BE64" s="14">
        <f t="shared" si="14"/>
        <v>4200</v>
      </c>
      <c r="BF64" s="14"/>
      <c r="BG64" s="14">
        <f>AQ64+AY64</f>
        <v>0</v>
      </c>
      <c r="BH64" s="14">
        <f>AR64+AZ64</f>
        <v>0</v>
      </c>
      <c r="BI64" s="14">
        <f>AS64+BA64</f>
        <v>0</v>
      </c>
      <c r="BJ64" s="14">
        <f>AT64+BB64</f>
        <v>24200</v>
      </c>
      <c r="BK64" s="14">
        <f>AU64+BC64</f>
        <v>0</v>
      </c>
      <c r="BL64" s="14">
        <f>AV64+BD64</f>
        <v>0</v>
      </c>
      <c r="BM64" s="9">
        <f t="shared" si="8"/>
        <v>24200</v>
      </c>
    </row>
    <row r="65" spans="1:67" ht="78.75" x14ac:dyDescent="0.25">
      <c r="A65" s="3" t="s">
        <v>77</v>
      </c>
      <c r="B65" s="3" t="s">
        <v>159</v>
      </c>
      <c r="C65" s="3" t="str">
        <f t="shared" si="9"/>
        <v>6.1.2.1.i</v>
      </c>
      <c r="D65" s="4" t="s">
        <v>83</v>
      </c>
      <c r="E65" s="4" t="s">
        <v>62</v>
      </c>
      <c r="F65" s="4" t="s">
        <v>95</v>
      </c>
      <c r="G65" s="4"/>
      <c r="H65" s="4" t="s">
        <v>95</v>
      </c>
      <c r="I65" s="10">
        <v>0</v>
      </c>
      <c r="J65" s="10">
        <v>0</v>
      </c>
      <c r="K65" s="10">
        <v>0</v>
      </c>
      <c r="L65" s="10">
        <v>1000000</v>
      </c>
      <c r="M65" s="10">
        <v>2000000</v>
      </c>
      <c r="N65" s="10">
        <v>0</v>
      </c>
      <c r="O65" s="10">
        <v>0</v>
      </c>
      <c r="P65" s="10">
        <f t="shared" si="10"/>
        <v>3000000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2000000</v>
      </c>
      <c r="W65" s="23">
        <v>1000000</v>
      </c>
      <c r="X65" s="24">
        <f t="shared" si="2"/>
        <v>3000000</v>
      </c>
      <c r="Y65" s="24">
        <v>3000000</v>
      </c>
      <c r="Z65" s="24">
        <f t="shared" si="11"/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420000</v>
      </c>
      <c r="AG65" s="23">
        <v>210000</v>
      </c>
      <c r="AH65" s="25">
        <f t="shared" si="3"/>
        <v>630000</v>
      </c>
      <c r="AI65" s="25">
        <f t="shared" si="15"/>
        <v>0</v>
      </c>
      <c r="AJ65" s="25">
        <f t="shared" si="15"/>
        <v>0</v>
      </c>
      <c r="AK65" s="25">
        <f t="shared" si="15"/>
        <v>0</v>
      </c>
      <c r="AL65" s="25">
        <f t="shared" si="15"/>
        <v>0</v>
      </c>
      <c r="AM65" s="25">
        <f t="shared" si="15"/>
        <v>2420000</v>
      </c>
      <c r="AN65" s="25">
        <f t="shared" si="15"/>
        <v>1210000</v>
      </c>
      <c r="AO65" s="25">
        <f t="shared" si="5"/>
        <v>3630000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1707521.5711245018</v>
      </c>
      <c r="AV65" s="5">
        <v>1292478.4288754982</v>
      </c>
      <c r="AW65" s="9">
        <f t="shared" si="13"/>
        <v>3000000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358579.52993614535</v>
      </c>
      <c r="BD65" s="5">
        <v>271420.47006385465</v>
      </c>
      <c r="BE65" s="14">
        <f t="shared" si="14"/>
        <v>630000</v>
      </c>
      <c r="BF65" s="14"/>
      <c r="BG65" s="14">
        <f>AQ65+AY65</f>
        <v>0</v>
      </c>
      <c r="BH65" s="14">
        <f>AR65+AZ65</f>
        <v>0</v>
      </c>
      <c r="BI65" s="14">
        <f>AS65+BA65</f>
        <v>0</v>
      </c>
      <c r="BJ65" s="14">
        <f>AT65+BB65</f>
        <v>0</v>
      </c>
      <c r="BK65" s="14">
        <f>AU65+BC65</f>
        <v>2066101.1010606471</v>
      </c>
      <c r="BL65" s="14">
        <f>AV65+BD65</f>
        <v>1563898.8989393529</v>
      </c>
      <c r="BM65" s="9">
        <f t="shared" si="8"/>
        <v>3630000</v>
      </c>
      <c r="BO65" s="2"/>
    </row>
    <row r="66" spans="1:67" ht="31.5" x14ac:dyDescent="0.25">
      <c r="A66" s="3" t="s">
        <v>52</v>
      </c>
      <c r="B66" s="3" t="s">
        <v>160</v>
      </c>
      <c r="C66" s="3" t="str">
        <f t="shared" si="9"/>
        <v>6.1.2.2.i</v>
      </c>
      <c r="D66" s="4" t="s">
        <v>83</v>
      </c>
      <c r="E66" s="4" t="s">
        <v>62</v>
      </c>
      <c r="F66" s="4" t="s">
        <v>95</v>
      </c>
      <c r="G66" s="4"/>
      <c r="H66" s="4" t="s">
        <v>95</v>
      </c>
      <c r="I66" s="10">
        <v>0</v>
      </c>
      <c r="J66" s="10">
        <v>0</v>
      </c>
      <c r="K66" s="10">
        <v>135000</v>
      </c>
      <c r="L66" s="10">
        <v>0</v>
      </c>
      <c r="M66" s="10">
        <v>0</v>
      </c>
      <c r="N66" s="10">
        <v>0</v>
      </c>
      <c r="O66" s="10">
        <v>0</v>
      </c>
      <c r="P66" s="10">
        <f t="shared" si="10"/>
        <v>135000</v>
      </c>
      <c r="Q66" s="23">
        <v>0</v>
      </c>
      <c r="R66" s="23">
        <v>0</v>
      </c>
      <c r="S66" s="23">
        <v>135000</v>
      </c>
      <c r="T66" s="23">
        <v>0</v>
      </c>
      <c r="U66" s="23">
        <v>0</v>
      </c>
      <c r="V66" s="23">
        <v>0</v>
      </c>
      <c r="W66" s="23">
        <v>0</v>
      </c>
      <c r="X66" s="24">
        <f t="shared" si="2"/>
        <v>135000</v>
      </c>
      <c r="Y66" s="24">
        <v>135000</v>
      </c>
      <c r="Z66" s="24">
        <f t="shared" si="11"/>
        <v>0</v>
      </c>
      <c r="AA66" s="23">
        <v>0</v>
      </c>
      <c r="AB66" s="23">
        <v>0</v>
      </c>
      <c r="AC66" s="23">
        <v>23566.869999999995</v>
      </c>
      <c r="AD66" s="23">
        <v>0</v>
      </c>
      <c r="AE66" s="23">
        <v>0</v>
      </c>
      <c r="AF66" s="23">
        <v>0</v>
      </c>
      <c r="AG66" s="23">
        <v>0</v>
      </c>
      <c r="AH66" s="25">
        <f t="shared" si="3"/>
        <v>23566.869999999995</v>
      </c>
      <c r="AI66" s="25">
        <f t="shared" si="15"/>
        <v>0</v>
      </c>
      <c r="AJ66" s="25">
        <f t="shared" si="15"/>
        <v>158566.87</v>
      </c>
      <c r="AK66" s="25">
        <f t="shared" si="15"/>
        <v>0</v>
      </c>
      <c r="AL66" s="25">
        <f t="shared" si="15"/>
        <v>0</v>
      </c>
      <c r="AM66" s="25">
        <f t="shared" si="15"/>
        <v>0</v>
      </c>
      <c r="AN66" s="25">
        <f t="shared" si="15"/>
        <v>0</v>
      </c>
      <c r="AO66" s="25">
        <f t="shared" si="5"/>
        <v>158566.87</v>
      </c>
      <c r="AP66" s="5">
        <v>0</v>
      </c>
      <c r="AQ66" s="5">
        <v>0</v>
      </c>
      <c r="AR66" s="5">
        <v>135000</v>
      </c>
      <c r="AS66" s="5">
        <v>0</v>
      </c>
      <c r="AT66" s="5">
        <v>0</v>
      </c>
      <c r="AU66" s="5">
        <v>0</v>
      </c>
      <c r="AV66" s="5">
        <v>0</v>
      </c>
      <c r="AW66" s="9">
        <f t="shared" si="13"/>
        <v>135000</v>
      </c>
      <c r="AX66" s="5">
        <v>0</v>
      </c>
      <c r="AY66" s="5">
        <v>0</v>
      </c>
      <c r="AZ66" s="5">
        <v>23566.869999999995</v>
      </c>
      <c r="BA66" s="5">
        <v>0</v>
      </c>
      <c r="BB66" s="5">
        <v>0</v>
      </c>
      <c r="BC66" s="5">
        <v>0</v>
      </c>
      <c r="BD66" s="5">
        <v>0</v>
      </c>
      <c r="BE66" s="14">
        <f t="shared" si="14"/>
        <v>23566.869999999995</v>
      </c>
      <c r="BF66" s="14"/>
      <c r="BG66" s="14">
        <f>AQ66+AY66</f>
        <v>0</v>
      </c>
      <c r="BH66" s="14">
        <f>AR66+AZ66</f>
        <v>158566.87</v>
      </c>
      <c r="BI66" s="14">
        <f>AS66+BA66</f>
        <v>0</v>
      </c>
      <c r="BJ66" s="14">
        <f>AT66+BB66</f>
        <v>0</v>
      </c>
      <c r="BK66" s="14">
        <f>AU66+BC66</f>
        <v>0</v>
      </c>
      <c r="BL66" s="14">
        <f>AV66+BD66</f>
        <v>0</v>
      </c>
      <c r="BM66" s="9">
        <f t="shared" si="8"/>
        <v>158566.87</v>
      </c>
    </row>
    <row r="67" spans="1:67" ht="47.25" x14ac:dyDescent="0.25">
      <c r="A67" s="3" t="s">
        <v>53</v>
      </c>
      <c r="B67" s="3" t="s">
        <v>161</v>
      </c>
      <c r="C67" s="3" t="str">
        <f t="shared" si="9"/>
        <v>6.1.2.3.i</v>
      </c>
      <c r="D67" s="4" t="s">
        <v>83</v>
      </c>
      <c r="E67" s="4" t="s">
        <v>62</v>
      </c>
      <c r="F67" s="4" t="s">
        <v>95</v>
      </c>
      <c r="G67" s="4"/>
      <c r="H67" s="4" t="s">
        <v>95</v>
      </c>
      <c r="I67" s="10">
        <v>0</v>
      </c>
      <c r="J67" s="10">
        <v>0</v>
      </c>
      <c r="K67" s="10">
        <v>0</v>
      </c>
      <c r="L67" s="10">
        <v>1392000</v>
      </c>
      <c r="M67" s="10">
        <v>0</v>
      </c>
      <c r="N67" s="10">
        <v>0</v>
      </c>
      <c r="O67" s="10">
        <v>0</v>
      </c>
      <c r="P67" s="10">
        <f t="shared" si="10"/>
        <v>1392000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1392000</v>
      </c>
      <c r="W67" s="23">
        <v>0</v>
      </c>
      <c r="X67" s="24">
        <f t="shared" si="2"/>
        <v>1392000</v>
      </c>
      <c r="Y67" s="24">
        <v>1392000</v>
      </c>
      <c r="Z67" s="24">
        <f t="shared" si="11"/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292320</v>
      </c>
      <c r="AG67" s="23">
        <v>0</v>
      </c>
      <c r="AH67" s="25">
        <f t="shared" si="3"/>
        <v>292320</v>
      </c>
      <c r="AI67" s="25">
        <f t="shared" si="15"/>
        <v>0</v>
      </c>
      <c r="AJ67" s="25">
        <f t="shared" si="15"/>
        <v>0</v>
      </c>
      <c r="AK67" s="25">
        <f t="shared" si="15"/>
        <v>0</v>
      </c>
      <c r="AL67" s="25">
        <f t="shared" si="15"/>
        <v>0</v>
      </c>
      <c r="AM67" s="25">
        <f t="shared" si="15"/>
        <v>1684320</v>
      </c>
      <c r="AN67" s="25">
        <f t="shared" si="15"/>
        <v>0</v>
      </c>
      <c r="AO67" s="25">
        <f t="shared" si="5"/>
        <v>1684320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1392000</v>
      </c>
      <c r="AV67" s="5">
        <v>0</v>
      </c>
      <c r="AW67" s="9">
        <f t="shared" si="13"/>
        <v>1392000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292320</v>
      </c>
      <c r="BD67" s="5">
        <v>0</v>
      </c>
      <c r="BE67" s="14">
        <f t="shared" si="14"/>
        <v>292320</v>
      </c>
      <c r="BF67" s="14"/>
      <c r="BG67" s="14">
        <f>AQ67+AY67</f>
        <v>0</v>
      </c>
      <c r="BH67" s="14">
        <f>AR67+AZ67</f>
        <v>0</v>
      </c>
      <c r="BI67" s="14">
        <f>AS67+BA67</f>
        <v>0</v>
      </c>
      <c r="BJ67" s="14">
        <f>AT67+BB67</f>
        <v>0</v>
      </c>
      <c r="BK67" s="14">
        <f>AU67+BC67</f>
        <v>1684320</v>
      </c>
      <c r="BL67" s="14">
        <f>AV67+BD67</f>
        <v>0</v>
      </c>
      <c r="BM67" s="9">
        <f t="shared" si="8"/>
        <v>1684320</v>
      </c>
    </row>
    <row r="68" spans="1:67" ht="63" x14ac:dyDescent="0.25">
      <c r="A68" s="3" t="s">
        <v>54</v>
      </c>
      <c r="B68" s="3" t="s">
        <v>162</v>
      </c>
      <c r="C68" s="3" t="str">
        <f t="shared" si="9"/>
        <v>6.1.2.4.i</v>
      </c>
      <c r="D68" s="4" t="s">
        <v>83</v>
      </c>
      <c r="E68" s="4" t="s">
        <v>62</v>
      </c>
      <c r="F68" s="4" t="s">
        <v>96</v>
      </c>
      <c r="G68" s="4" t="s">
        <v>99</v>
      </c>
      <c r="H68" s="4" t="s">
        <v>95</v>
      </c>
      <c r="I68" s="10">
        <v>0</v>
      </c>
      <c r="J68" s="10">
        <v>0</v>
      </c>
      <c r="K68" s="10">
        <v>9422</v>
      </c>
      <c r="L68" s="10">
        <v>487716</v>
      </c>
      <c r="M68" s="10">
        <v>6304287</v>
      </c>
      <c r="N68" s="10">
        <v>3393189</v>
      </c>
      <c r="O68" s="10">
        <v>2563386</v>
      </c>
      <c r="P68" s="10">
        <f t="shared" si="10"/>
        <v>12758000</v>
      </c>
      <c r="Q68" s="23">
        <v>0</v>
      </c>
      <c r="R68" s="23">
        <v>0</v>
      </c>
      <c r="S68" s="23">
        <v>0</v>
      </c>
      <c r="T68" s="23">
        <v>439016.52892561984</v>
      </c>
      <c r="U68" s="23">
        <v>4471788</v>
      </c>
      <c r="V68" s="23">
        <v>3294089</v>
      </c>
      <c r="W68" s="23">
        <v>4553106.47107438</v>
      </c>
      <c r="X68" s="24">
        <f t="shared" si="2"/>
        <v>12758000</v>
      </c>
      <c r="Y68" s="24">
        <v>12758000</v>
      </c>
      <c r="Z68" s="24">
        <f t="shared" si="11"/>
        <v>0</v>
      </c>
      <c r="AA68" s="23">
        <v>0</v>
      </c>
      <c r="AB68" s="23">
        <v>0</v>
      </c>
      <c r="AC68" s="23">
        <v>0</v>
      </c>
      <c r="AD68" s="23">
        <v>92193.471074380155</v>
      </c>
      <c r="AE68" s="23">
        <v>9087184</v>
      </c>
      <c r="AF68" s="23">
        <v>9773823</v>
      </c>
      <c r="AG68" s="23">
        <v>7423115.52892562</v>
      </c>
      <c r="AH68" s="25">
        <f t="shared" si="3"/>
        <v>26376316</v>
      </c>
      <c r="AI68" s="25">
        <f t="shared" si="15"/>
        <v>0</v>
      </c>
      <c r="AJ68" s="25">
        <f t="shared" si="15"/>
        <v>0</v>
      </c>
      <c r="AK68" s="25">
        <f t="shared" si="15"/>
        <v>531210</v>
      </c>
      <c r="AL68" s="25">
        <f t="shared" si="15"/>
        <v>13558972</v>
      </c>
      <c r="AM68" s="25">
        <f t="shared" si="15"/>
        <v>13067912</v>
      </c>
      <c r="AN68" s="25">
        <f t="shared" si="15"/>
        <v>11976222</v>
      </c>
      <c r="AO68" s="25">
        <f t="shared" si="5"/>
        <v>39134316</v>
      </c>
      <c r="AP68" s="5">
        <v>0</v>
      </c>
      <c r="AQ68" s="5">
        <v>0</v>
      </c>
      <c r="AR68" s="5">
        <v>0</v>
      </c>
      <c r="AS68" s="5">
        <v>439016.52892561984</v>
      </c>
      <c r="AT68" s="5">
        <v>1909422</v>
      </c>
      <c r="AU68" s="5">
        <v>3503906.3820382971</v>
      </c>
      <c r="AV68" s="5">
        <v>6905655.0890360828</v>
      </c>
      <c r="AW68" s="9">
        <f t="shared" si="13"/>
        <v>12758000</v>
      </c>
      <c r="AX68" s="5">
        <v>0</v>
      </c>
      <c r="AY68" s="5">
        <v>0</v>
      </c>
      <c r="AZ68" s="5">
        <v>0</v>
      </c>
      <c r="BA68" s="5">
        <v>92193.471074380155</v>
      </c>
      <c r="BB68" s="5">
        <v>400978.62</v>
      </c>
      <c r="BC68" s="5">
        <v>735820.34022804233</v>
      </c>
      <c r="BD68" s="5">
        <v>1450187.5686975776</v>
      </c>
      <c r="BE68" s="14">
        <f t="shared" si="14"/>
        <v>2679180</v>
      </c>
      <c r="BF68" s="14"/>
      <c r="BG68" s="14">
        <f>AQ68+AY68</f>
        <v>0</v>
      </c>
      <c r="BH68" s="14">
        <f>AR68+AZ68</f>
        <v>0</v>
      </c>
      <c r="BI68" s="14">
        <f>AS68+BA68</f>
        <v>531210</v>
      </c>
      <c r="BJ68" s="14">
        <f>AT68+BB68</f>
        <v>2310400.62</v>
      </c>
      <c r="BK68" s="14">
        <f>AU68+BC68</f>
        <v>4239726.7222663397</v>
      </c>
      <c r="BL68" s="14">
        <f>AV68+BD68</f>
        <v>8355842.6577336602</v>
      </c>
      <c r="BM68" s="9">
        <f t="shared" si="8"/>
        <v>15437180</v>
      </c>
      <c r="BO68" s="2"/>
    </row>
    <row r="69" spans="1:67" ht="63" x14ac:dyDescent="0.25">
      <c r="A69" s="3" t="s">
        <v>55</v>
      </c>
      <c r="B69" s="3" t="s">
        <v>163</v>
      </c>
      <c r="C69" s="3" t="str">
        <f t="shared" si="9"/>
        <v>6.2.1.1.i</v>
      </c>
      <c r="D69" s="4" t="s">
        <v>83</v>
      </c>
      <c r="E69" s="4" t="s">
        <v>63</v>
      </c>
      <c r="F69" s="4" t="s">
        <v>95</v>
      </c>
      <c r="G69" s="4"/>
      <c r="H69" s="4" t="s">
        <v>95</v>
      </c>
      <c r="I69" s="10">
        <v>0</v>
      </c>
      <c r="J69" s="10">
        <v>70122</v>
      </c>
      <c r="K69" s="10">
        <v>344906</v>
      </c>
      <c r="L69" s="10">
        <v>457662</v>
      </c>
      <c r="M69" s="10">
        <v>601320</v>
      </c>
      <c r="N69" s="10">
        <v>0</v>
      </c>
      <c r="O69" s="10">
        <v>0</v>
      </c>
      <c r="P69" s="10">
        <f t="shared" si="10"/>
        <v>1474010</v>
      </c>
      <c r="Q69" s="23">
        <v>0</v>
      </c>
      <c r="R69" s="23">
        <v>0</v>
      </c>
      <c r="S69" s="23">
        <v>0</v>
      </c>
      <c r="T69" s="23">
        <v>705483.44451364467</v>
      </c>
      <c r="U69" s="23">
        <v>768526.55548635533</v>
      </c>
      <c r="V69" s="23">
        <v>0</v>
      </c>
      <c r="W69" s="23">
        <v>0</v>
      </c>
      <c r="X69" s="24">
        <f t="shared" si="2"/>
        <v>1474010</v>
      </c>
      <c r="Y69" s="24">
        <v>1474010</v>
      </c>
      <c r="Z69" s="24">
        <f t="shared" si="11"/>
        <v>0</v>
      </c>
      <c r="AA69" s="23">
        <v>0</v>
      </c>
      <c r="AB69" s="23">
        <v>0</v>
      </c>
      <c r="AC69" s="23">
        <v>0</v>
      </c>
      <c r="AD69" s="23">
        <v>148151.47548635537</v>
      </c>
      <c r="AE69" s="23">
        <v>161390.52451364463</v>
      </c>
      <c r="AF69" s="23">
        <v>0</v>
      </c>
      <c r="AG69" s="23">
        <v>0</v>
      </c>
      <c r="AH69" s="25">
        <f t="shared" si="3"/>
        <v>309542</v>
      </c>
      <c r="AI69" s="25">
        <f t="shared" si="15"/>
        <v>0</v>
      </c>
      <c r="AJ69" s="25">
        <f t="shared" si="15"/>
        <v>0</v>
      </c>
      <c r="AK69" s="25">
        <f t="shared" si="15"/>
        <v>853634.92</v>
      </c>
      <c r="AL69" s="25">
        <f t="shared" si="15"/>
        <v>929917.08</v>
      </c>
      <c r="AM69" s="25">
        <f t="shared" si="15"/>
        <v>0</v>
      </c>
      <c r="AN69" s="25">
        <f t="shared" si="15"/>
        <v>0</v>
      </c>
      <c r="AO69" s="25">
        <f t="shared" si="5"/>
        <v>1783552</v>
      </c>
      <c r="AP69" s="5">
        <v>0</v>
      </c>
      <c r="AQ69" s="5">
        <v>0</v>
      </c>
      <c r="AR69" s="5">
        <v>0</v>
      </c>
      <c r="AS69" s="5">
        <v>705483.44451364467</v>
      </c>
      <c r="AT69" s="5">
        <v>658012</v>
      </c>
      <c r="AU69" s="5">
        <v>110514.55548635544</v>
      </c>
      <c r="AV69" s="5">
        <v>0</v>
      </c>
      <c r="AW69" s="9">
        <f t="shared" si="13"/>
        <v>1474010</v>
      </c>
      <c r="AX69" s="5">
        <v>0</v>
      </c>
      <c r="AY69" s="5">
        <v>0</v>
      </c>
      <c r="AZ69" s="5">
        <v>0</v>
      </c>
      <c r="BA69" s="5">
        <f>148151.475486355-0.64</f>
        <v>148150.83548635498</v>
      </c>
      <c r="BB69" s="5">
        <v>114200.42</v>
      </c>
      <c r="BC69" s="5">
        <v>28856.78</v>
      </c>
      <c r="BD69" s="5">
        <v>0</v>
      </c>
      <c r="BE69" s="14">
        <f t="shared" si="14"/>
        <v>291208.03548635496</v>
      </c>
      <c r="BF69" s="14"/>
      <c r="BG69" s="14">
        <f>AQ69+AY69</f>
        <v>0</v>
      </c>
      <c r="BH69" s="14">
        <f>AR69+AZ69</f>
        <v>0</v>
      </c>
      <c r="BI69" s="14">
        <f>AS69+BA69</f>
        <v>853634.27999999968</v>
      </c>
      <c r="BJ69" s="14">
        <f>AT69+BB69</f>
        <v>772212.42</v>
      </c>
      <c r="BK69" s="14">
        <f>AU69+BC69</f>
        <v>139371.33548635544</v>
      </c>
      <c r="BL69" s="14">
        <f>AV69+BD69</f>
        <v>0</v>
      </c>
      <c r="BM69" s="9">
        <f t="shared" si="8"/>
        <v>1765218.0354863552</v>
      </c>
    </row>
    <row r="70" spans="1:67" ht="47.25" x14ac:dyDescent="0.25">
      <c r="A70" s="3" t="s">
        <v>56</v>
      </c>
      <c r="B70" s="3" t="s">
        <v>164</v>
      </c>
      <c r="C70" s="3" t="str">
        <f t="shared" si="9"/>
        <v>6.2.1.2.i</v>
      </c>
      <c r="D70" s="4" t="s">
        <v>83</v>
      </c>
      <c r="E70" s="4" t="s">
        <v>63</v>
      </c>
      <c r="F70" s="4" t="s">
        <v>95</v>
      </c>
      <c r="G70" s="4"/>
      <c r="H70" s="4" t="s">
        <v>95</v>
      </c>
      <c r="I70" s="10">
        <v>0</v>
      </c>
      <c r="J70" s="10">
        <v>0</v>
      </c>
      <c r="K70" s="10">
        <v>50000</v>
      </c>
      <c r="L70" s="10">
        <v>500000</v>
      </c>
      <c r="M70" s="10">
        <v>500000</v>
      </c>
      <c r="N70" s="10">
        <v>0</v>
      </c>
      <c r="O70" s="10">
        <v>0</v>
      </c>
      <c r="P70" s="10">
        <f t="shared" si="10"/>
        <v>1050000</v>
      </c>
      <c r="Q70" s="23">
        <v>0</v>
      </c>
      <c r="R70" s="23">
        <v>0</v>
      </c>
      <c r="S70" s="23">
        <v>299010</v>
      </c>
      <c r="T70" s="23">
        <v>38999.082644628099</v>
      </c>
      <c r="U70" s="23">
        <v>702198</v>
      </c>
      <c r="V70" s="23">
        <v>9793</v>
      </c>
      <c r="W70" s="23">
        <v>0</v>
      </c>
      <c r="X70" s="24">
        <f t="shared" si="2"/>
        <v>1050000.0826446281</v>
      </c>
      <c r="Y70" s="24">
        <v>1050000</v>
      </c>
      <c r="Z70" s="24">
        <f t="shared" si="11"/>
        <v>-8.2644628128036857E-2</v>
      </c>
      <c r="AA70" s="23">
        <v>0</v>
      </c>
      <c r="AB70" s="23">
        <v>0</v>
      </c>
      <c r="AC70" s="23">
        <v>62792.1</v>
      </c>
      <c r="AD70" s="23">
        <v>8189.8073553719005</v>
      </c>
      <c r="AE70" s="23">
        <v>147461</v>
      </c>
      <c r="AF70" s="23">
        <v>2057</v>
      </c>
      <c r="AG70" s="23">
        <v>0</v>
      </c>
      <c r="AH70" s="25">
        <f t="shared" si="3"/>
        <v>220499.90735537189</v>
      </c>
      <c r="AI70" s="25">
        <f t="shared" si="15"/>
        <v>0</v>
      </c>
      <c r="AJ70" s="25">
        <f t="shared" si="15"/>
        <v>361802.1</v>
      </c>
      <c r="AK70" s="25">
        <f t="shared" si="15"/>
        <v>47188.89</v>
      </c>
      <c r="AL70" s="25">
        <f t="shared" si="15"/>
        <v>849659</v>
      </c>
      <c r="AM70" s="25">
        <f t="shared" si="15"/>
        <v>11850</v>
      </c>
      <c r="AN70" s="25">
        <f t="shared" si="15"/>
        <v>0</v>
      </c>
      <c r="AO70" s="25">
        <f t="shared" si="5"/>
        <v>1270499.99</v>
      </c>
      <c r="AP70" s="5">
        <v>0</v>
      </c>
      <c r="AQ70" s="5">
        <v>0</v>
      </c>
      <c r="AR70" s="5">
        <v>299010</v>
      </c>
      <c r="AS70" s="5">
        <v>38999.082644628099</v>
      </c>
      <c r="AT70" s="5">
        <v>702198</v>
      </c>
      <c r="AU70" s="5">
        <v>9793</v>
      </c>
      <c r="AV70" s="5">
        <v>0</v>
      </c>
      <c r="AW70" s="9">
        <f t="shared" si="13"/>
        <v>1050000.0826446281</v>
      </c>
      <c r="AX70" s="5">
        <v>0</v>
      </c>
      <c r="AY70" s="5">
        <v>0</v>
      </c>
      <c r="AZ70" s="5">
        <v>62792.1</v>
      </c>
      <c r="BA70" s="5">
        <v>8189.8073553719005</v>
      </c>
      <c r="BB70" s="5">
        <v>147461</v>
      </c>
      <c r="BC70" s="5">
        <v>2057</v>
      </c>
      <c r="BD70" s="5">
        <v>0</v>
      </c>
      <c r="BE70" s="14">
        <f t="shared" si="14"/>
        <v>220499.90735537189</v>
      </c>
      <c r="BF70" s="14"/>
      <c r="BG70" s="14">
        <f>AQ70+AY70</f>
        <v>0</v>
      </c>
      <c r="BH70" s="14">
        <f>AR70+AZ70</f>
        <v>361802.1</v>
      </c>
      <c r="BI70" s="14">
        <f>AS70+BA70</f>
        <v>47188.89</v>
      </c>
      <c r="BJ70" s="14">
        <f>AT70+BB70</f>
        <v>849659</v>
      </c>
      <c r="BK70" s="14">
        <f>AU70+BC70</f>
        <v>11850</v>
      </c>
      <c r="BL70" s="14">
        <f>AV70+BD70</f>
        <v>0</v>
      </c>
      <c r="BM70" s="9">
        <f t="shared" si="8"/>
        <v>1270499.99</v>
      </c>
    </row>
    <row r="71" spans="1:67" ht="110.25" x14ac:dyDescent="0.25">
      <c r="A71" s="3" t="s">
        <v>57</v>
      </c>
      <c r="B71" s="3" t="s">
        <v>165</v>
      </c>
      <c r="C71" s="3" t="str">
        <f t="shared" si="9"/>
        <v>6.2.1.3.i</v>
      </c>
      <c r="D71" s="4" t="s">
        <v>83</v>
      </c>
      <c r="E71" s="4" t="s">
        <v>67</v>
      </c>
      <c r="F71" s="4" t="s">
        <v>95</v>
      </c>
      <c r="G71" s="4"/>
      <c r="H71" s="4" t="s">
        <v>95</v>
      </c>
      <c r="I71" s="10">
        <v>0</v>
      </c>
      <c r="J71" s="10">
        <v>0</v>
      </c>
      <c r="K71" s="10">
        <v>1007626</v>
      </c>
      <c r="L71" s="10">
        <v>2275569</v>
      </c>
      <c r="M71" s="10">
        <v>2189867</v>
      </c>
      <c r="N71" s="10">
        <v>1367721</v>
      </c>
      <c r="O71" s="10">
        <v>731247</v>
      </c>
      <c r="P71" s="10">
        <f t="shared" si="10"/>
        <v>7572030</v>
      </c>
      <c r="Q71" s="23">
        <v>0</v>
      </c>
      <c r="R71" s="23">
        <v>0</v>
      </c>
      <c r="S71" s="23">
        <v>0</v>
      </c>
      <c r="T71" s="23">
        <v>252283.45668253556</v>
      </c>
      <c r="U71" s="23">
        <v>5459372</v>
      </c>
      <c r="V71" s="23">
        <v>1247284</v>
      </c>
      <c r="W71" s="23">
        <v>613090.54331746441</v>
      </c>
      <c r="X71" s="24">
        <f t="shared" si="2"/>
        <v>7572030</v>
      </c>
      <c r="Y71" s="24">
        <v>7572030</v>
      </c>
      <c r="Z71" s="24">
        <f t="shared" si="11"/>
        <v>0</v>
      </c>
      <c r="AA71" s="23">
        <v>0</v>
      </c>
      <c r="AB71" s="23">
        <v>0</v>
      </c>
      <c r="AC71" s="23">
        <v>0</v>
      </c>
      <c r="AD71" s="23">
        <v>37946.653317464428</v>
      </c>
      <c r="AE71" s="23">
        <v>983296</v>
      </c>
      <c r="AF71" s="23">
        <v>101850</v>
      </c>
      <c r="AG71" s="23">
        <v>15837.346682535601</v>
      </c>
      <c r="AH71" s="25">
        <f t="shared" si="3"/>
        <v>1138930</v>
      </c>
      <c r="AI71" s="25">
        <f t="shared" si="15"/>
        <v>0</v>
      </c>
      <c r="AJ71" s="25">
        <f t="shared" si="15"/>
        <v>0</v>
      </c>
      <c r="AK71" s="25">
        <f t="shared" si="15"/>
        <v>290230.11</v>
      </c>
      <c r="AL71" s="25">
        <f t="shared" si="15"/>
        <v>6442668</v>
      </c>
      <c r="AM71" s="25">
        <f t="shared" si="15"/>
        <v>1349134</v>
      </c>
      <c r="AN71" s="25">
        <f t="shared" si="15"/>
        <v>628927.89</v>
      </c>
      <c r="AO71" s="25">
        <f t="shared" si="5"/>
        <v>8710960</v>
      </c>
      <c r="AP71" s="5">
        <v>0</v>
      </c>
      <c r="AQ71" s="5">
        <v>0</v>
      </c>
      <c r="AR71" s="5">
        <v>0</v>
      </c>
      <c r="AS71" s="5">
        <v>279179</v>
      </c>
      <c r="AT71" s="5">
        <v>5459372</v>
      </c>
      <c r="AU71" s="5">
        <v>1064882.1676592266</v>
      </c>
      <c r="AV71" s="5">
        <v>768596.83234077343</v>
      </c>
      <c r="AW71" s="9">
        <f t="shared" si="13"/>
        <v>7572030</v>
      </c>
      <c r="AX71" s="5">
        <v>0</v>
      </c>
      <c r="AY71" s="5">
        <v>0</v>
      </c>
      <c r="AZ71" s="5">
        <v>0</v>
      </c>
      <c r="BA71" s="5">
        <v>11050</v>
      </c>
      <c r="BB71" s="5">
        <v>983296</v>
      </c>
      <c r="BC71" s="5">
        <v>86955.536009515257</v>
      </c>
      <c r="BD71" s="5">
        <v>30731.810673020344</v>
      </c>
      <c r="BE71" s="14">
        <f t="shared" si="14"/>
        <v>1112033.3466825355</v>
      </c>
      <c r="BF71" s="14"/>
      <c r="BG71" s="14">
        <f>AQ71+AY71</f>
        <v>0</v>
      </c>
      <c r="BH71" s="14">
        <f>AR71+AZ71</f>
        <v>0</v>
      </c>
      <c r="BI71" s="14">
        <f>AS71+BA71</f>
        <v>290229</v>
      </c>
      <c r="BJ71" s="14">
        <f>AT71+BB71</f>
        <v>6442668</v>
      </c>
      <c r="BK71" s="14">
        <f>AU71+BC71</f>
        <v>1151837.7036687417</v>
      </c>
      <c r="BL71" s="14">
        <f>AV71+BD71</f>
        <v>799328.64301379374</v>
      </c>
      <c r="BM71" s="9">
        <f t="shared" si="8"/>
        <v>8684063.3466825355</v>
      </c>
      <c r="BO71" s="2"/>
    </row>
    <row r="72" spans="1:67" ht="47.25" x14ac:dyDescent="0.25">
      <c r="A72" s="3" t="s">
        <v>58</v>
      </c>
      <c r="B72" s="3" t="s">
        <v>166</v>
      </c>
      <c r="C72" s="3" t="str">
        <f t="shared" si="9"/>
        <v>6.3.1.1.i</v>
      </c>
      <c r="D72" s="4" t="s">
        <v>83</v>
      </c>
      <c r="E72" s="4" t="s">
        <v>86</v>
      </c>
      <c r="F72" s="4" t="s">
        <v>95</v>
      </c>
      <c r="G72" s="4"/>
      <c r="H72" s="4" t="s">
        <v>95</v>
      </c>
      <c r="I72" s="10">
        <v>0</v>
      </c>
      <c r="J72" s="10">
        <v>100000</v>
      </c>
      <c r="K72" s="10">
        <v>150000</v>
      </c>
      <c r="L72" s="10">
        <v>150000</v>
      </c>
      <c r="M72" s="10">
        <v>100000</v>
      </c>
      <c r="N72" s="10">
        <v>50000</v>
      </c>
      <c r="O72" s="10">
        <v>50000</v>
      </c>
      <c r="P72" s="10">
        <f t="shared" si="10"/>
        <v>600000</v>
      </c>
      <c r="Q72" s="23">
        <v>0</v>
      </c>
      <c r="R72" s="23">
        <v>0</v>
      </c>
      <c r="S72" s="23">
        <v>5751.28</v>
      </c>
      <c r="T72" s="23">
        <v>50175.094178082196</v>
      </c>
      <c r="U72" s="23">
        <v>145350</v>
      </c>
      <c r="V72" s="23">
        <v>245300</v>
      </c>
      <c r="W72" s="23">
        <v>153423.19582191782</v>
      </c>
      <c r="X72" s="24">
        <f t="shared" ref="X72:X79" si="16">Q72+R72+S72+T72+U72+V72+W72</f>
        <v>599999.57000000007</v>
      </c>
      <c r="Y72" s="24">
        <v>600000</v>
      </c>
      <c r="Z72" s="24">
        <f t="shared" si="11"/>
        <v>0.42999999993480742</v>
      </c>
      <c r="AA72" s="23">
        <v>0</v>
      </c>
      <c r="AB72" s="23">
        <v>0</v>
      </c>
      <c r="AC72" s="23">
        <v>0</v>
      </c>
      <c r="AD72" s="23">
        <v>8429.4158219178062</v>
      </c>
      <c r="AE72" s="23">
        <v>25500</v>
      </c>
      <c r="AF72" s="23">
        <v>53500</v>
      </c>
      <c r="AG72" s="23">
        <v>12570.58417808219</v>
      </c>
      <c r="AH72" s="25">
        <f t="shared" ref="AH72:AH79" si="17">AG72+AF72+AE72+AD72+AC72+AB72+AA72</f>
        <v>100000</v>
      </c>
      <c r="AI72" s="25">
        <f t="shared" si="15"/>
        <v>0</v>
      </c>
      <c r="AJ72" s="25">
        <f t="shared" si="15"/>
        <v>5751.28</v>
      </c>
      <c r="AK72" s="25">
        <f t="shared" si="15"/>
        <v>58604.51</v>
      </c>
      <c r="AL72" s="25">
        <f t="shared" si="15"/>
        <v>170850</v>
      </c>
      <c r="AM72" s="25">
        <f t="shared" si="15"/>
        <v>298800</v>
      </c>
      <c r="AN72" s="25">
        <f t="shared" si="15"/>
        <v>165993.78</v>
      </c>
      <c r="AO72" s="25">
        <f t="shared" ref="AO72:AO79" si="18">AI72+AJ72+AK72+AL72+AM72+AN72</f>
        <v>699999.57000000007</v>
      </c>
      <c r="AP72" s="5">
        <v>0</v>
      </c>
      <c r="AQ72" s="5">
        <v>0</v>
      </c>
      <c r="AR72" s="5">
        <v>5751.28</v>
      </c>
      <c r="AS72" s="5">
        <v>50175.094178082196</v>
      </c>
      <c r="AT72" s="5">
        <v>145350</v>
      </c>
      <c r="AU72" s="5">
        <v>209427.52069842018</v>
      </c>
      <c r="AV72" s="5">
        <v>189296.1051234976</v>
      </c>
      <c r="AW72" s="9">
        <f t="shared" ref="AW72:AW79" si="19">AP72+AQ72+AR72+AS72+AT72+AU72+AV72</f>
        <v>600000</v>
      </c>
      <c r="AX72" s="5">
        <v>0</v>
      </c>
      <c r="AY72" s="5">
        <v>0</v>
      </c>
      <c r="AZ72" s="5">
        <v>0</v>
      </c>
      <c r="BA72" s="5">
        <v>8429.4158219178062</v>
      </c>
      <c r="BB72" s="5">
        <v>25500</v>
      </c>
      <c r="BC72" s="5">
        <v>45676.202027580424</v>
      </c>
      <c r="BD72" s="5">
        <v>20394.797972419576</v>
      </c>
      <c r="BE72" s="14">
        <f t="shared" ref="BE72:BE79" si="20">BD72+BC72+BB72+BA72+AZ72+AY72+AX72</f>
        <v>100000.41582191781</v>
      </c>
      <c r="BF72" s="14"/>
      <c r="BG72" s="14">
        <f>AQ72+AY72</f>
        <v>0</v>
      </c>
      <c r="BH72" s="14">
        <f>AR72+AZ72</f>
        <v>5751.28</v>
      </c>
      <c r="BI72" s="14">
        <f>AS72+BA72</f>
        <v>58604.51</v>
      </c>
      <c r="BJ72" s="14">
        <f>AT72+BB72</f>
        <v>170850</v>
      </c>
      <c r="BK72" s="14">
        <f>AU72+BC72</f>
        <v>255103.72272600059</v>
      </c>
      <c r="BL72" s="14">
        <f>AV72+BD72</f>
        <v>209690.90309591719</v>
      </c>
      <c r="BM72" s="9">
        <f t="shared" ref="BM72:BM79" si="21">BG72+BH72+BI72+BJ72+BK72+BL72</f>
        <v>700000.41582191782</v>
      </c>
      <c r="BO72" s="2"/>
    </row>
    <row r="73" spans="1:67" ht="63" x14ac:dyDescent="0.25">
      <c r="A73" s="3" t="s">
        <v>59</v>
      </c>
      <c r="B73" s="3" t="s">
        <v>167</v>
      </c>
      <c r="C73" s="3" t="str">
        <f t="shared" ref="C73:C78" si="22">LEFT(B73,LEN(B73)-1)</f>
        <v>6.3.1.2.i</v>
      </c>
      <c r="D73" s="4" t="s">
        <v>83</v>
      </c>
      <c r="E73" s="4" t="s">
        <v>86</v>
      </c>
      <c r="F73" s="4" t="s">
        <v>95</v>
      </c>
      <c r="G73" s="4"/>
      <c r="H73" s="4" t="s">
        <v>95</v>
      </c>
      <c r="I73" s="10">
        <v>0</v>
      </c>
      <c r="J73" s="10">
        <v>300000</v>
      </c>
      <c r="K73" s="10">
        <v>350000</v>
      </c>
      <c r="L73" s="10">
        <v>400000</v>
      </c>
      <c r="M73" s="10">
        <v>300000</v>
      </c>
      <c r="N73" s="10">
        <v>250000</v>
      </c>
      <c r="O73" s="10">
        <v>200000</v>
      </c>
      <c r="P73" s="10">
        <f t="shared" ref="P73:P75" si="23">O73+N73+M73+L73+K73+J73+I73</f>
        <v>1800000</v>
      </c>
      <c r="Q73" s="23">
        <v>0</v>
      </c>
      <c r="R73" s="23">
        <v>0</v>
      </c>
      <c r="S73" s="23">
        <v>0</v>
      </c>
      <c r="T73" s="23">
        <v>303720.37671232875</v>
      </c>
      <c r="U73" s="23">
        <v>570000</v>
      </c>
      <c r="V73" s="23">
        <v>575000</v>
      </c>
      <c r="W73" s="23">
        <v>351279.40328767127</v>
      </c>
      <c r="X73" s="24">
        <f t="shared" si="16"/>
        <v>1799999.78</v>
      </c>
      <c r="Y73" s="24">
        <v>1800000</v>
      </c>
      <c r="Z73" s="24">
        <f t="shared" ref="Z73:Z78" si="24">Y73-X73</f>
        <v>0.21999999997206032</v>
      </c>
      <c r="AA73" s="23">
        <v>0</v>
      </c>
      <c r="AB73" s="23">
        <v>0</v>
      </c>
      <c r="AC73" s="23">
        <v>0</v>
      </c>
      <c r="AD73" s="23">
        <v>51025.023287671269</v>
      </c>
      <c r="AE73" s="23">
        <v>96000</v>
      </c>
      <c r="AF73" s="23">
        <v>95000</v>
      </c>
      <c r="AG73" s="23">
        <v>60374.976712328731</v>
      </c>
      <c r="AH73" s="25">
        <f t="shared" si="17"/>
        <v>302400</v>
      </c>
      <c r="AI73" s="25">
        <f t="shared" si="15"/>
        <v>0</v>
      </c>
      <c r="AJ73" s="25">
        <f t="shared" si="15"/>
        <v>0</v>
      </c>
      <c r="AK73" s="25">
        <f t="shared" si="15"/>
        <v>354745.4</v>
      </c>
      <c r="AL73" s="25">
        <f t="shared" si="15"/>
        <v>666000</v>
      </c>
      <c r="AM73" s="25">
        <f t="shared" si="15"/>
        <v>670000</v>
      </c>
      <c r="AN73" s="25">
        <f t="shared" si="15"/>
        <v>411654.38</v>
      </c>
      <c r="AO73" s="25">
        <f t="shared" si="18"/>
        <v>2102399.7799999998</v>
      </c>
      <c r="AP73" s="5">
        <v>0</v>
      </c>
      <c r="AQ73" s="5">
        <v>0</v>
      </c>
      <c r="AR73" s="5">
        <v>0</v>
      </c>
      <c r="AS73" s="5">
        <v>303720.37671232875</v>
      </c>
      <c r="AT73" s="5">
        <v>374000</v>
      </c>
      <c r="AU73" s="5">
        <v>658250.41942928114</v>
      </c>
      <c r="AV73" s="5">
        <v>464029.58057071886</v>
      </c>
      <c r="AW73" s="9">
        <f t="shared" si="19"/>
        <v>1800000.3767123288</v>
      </c>
      <c r="AX73" s="5">
        <v>0</v>
      </c>
      <c r="AY73" s="5">
        <v>0</v>
      </c>
      <c r="AZ73" s="5">
        <v>0</v>
      </c>
      <c r="BA73" s="5">
        <v>51025.023287671269</v>
      </c>
      <c r="BB73" s="5">
        <v>60093</v>
      </c>
      <c r="BC73" s="5">
        <v>118672.74919315291</v>
      </c>
      <c r="BD73" s="5">
        <v>72609.250806847092</v>
      </c>
      <c r="BE73" s="14">
        <f t="shared" si="20"/>
        <v>302400.02328767127</v>
      </c>
      <c r="BF73" s="14"/>
      <c r="BG73" s="14">
        <f>AQ73+AY73</f>
        <v>0</v>
      </c>
      <c r="BH73" s="14">
        <f>AR73+AZ73</f>
        <v>0</v>
      </c>
      <c r="BI73" s="14">
        <f>AS73+BA73</f>
        <v>354745.4</v>
      </c>
      <c r="BJ73" s="14">
        <f>AT73+BB73</f>
        <v>434093</v>
      </c>
      <c r="BK73" s="14">
        <f>AU73+BC73</f>
        <v>776923.16862243402</v>
      </c>
      <c r="BL73" s="14">
        <f>AV73+BD73</f>
        <v>536638.83137756598</v>
      </c>
      <c r="BM73" s="9">
        <f t="shared" si="21"/>
        <v>2102400.4</v>
      </c>
      <c r="BO73" s="2"/>
    </row>
    <row r="74" spans="1:67" ht="47.25" x14ac:dyDescent="0.25">
      <c r="A74" s="3" t="s">
        <v>60</v>
      </c>
      <c r="B74" s="3" t="s">
        <v>168</v>
      </c>
      <c r="C74" s="3" t="str">
        <f t="shared" si="22"/>
        <v>6.3.1.3.i</v>
      </c>
      <c r="D74" s="4" t="s">
        <v>83</v>
      </c>
      <c r="E74" s="4" t="s">
        <v>86</v>
      </c>
      <c r="F74" s="4" t="s">
        <v>95</v>
      </c>
      <c r="G74" s="4"/>
      <c r="H74" s="4" t="s">
        <v>95</v>
      </c>
      <c r="I74" s="10">
        <v>0</v>
      </c>
      <c r="J74" s="10">
        <v>300000</v>
      </c>
      <c r="K74" s="10">
        <v>250000</v>
      </c>
      <c r="L74" s="10">
        <v>350000</v>
      </c>
      <c r="M74" s="10">
        <v>0</v>
      </c>
      <c r="N74" s="10">
        <v>0</v>
      </c>
      <c r="O74" s="10">
        <v>0</v>
      </c>
      <c r="P74" s="10">
        <f t="shared" si="23"/>
        <v>900000</v>
      </c>
      <c r="Q74" s="23">
        <v>0</v>
      </c>
      <c r="R74" s="23">
        <v>0</v>
      </c>
      <c r="S74" s="23">
        <v>0</v>
      </c>
      <c r="T74" s="23">
        <v>168460.71221696111</v>
      </c>
      <c r="U74" s="23">
        <v>320663</v>
      </c>
      <c r="V74" s="23">
        <v>410876.28778303892</v>
      </c>
      <c r="W74" s="23">
        <v>0</v>
      </c>
      <c r="X74" s="24">
        <f t="shared" si="16"/>
        <v>900000</v>
      </c>
      <c r="Y74" s="24">
        <v>900000</v>
      </c>
      <c r="Z74" s="24">
        <f t="shared" si="24"/>
        <v>0</v>
      </c>
      <c r="AA74" s="23">
        <v>0</v>
      </c>
      <c r="AB74" s="23">
        <v>0</v>
      </c>
      <c r="AC74" s="23">
        <v>0</v>
      </c>
      <c r="AD74" s="23">
        <v>22058.827783038898</v>
      </c>
      <c r="AE74" s="23">
        <v>46000</v>
      </c>
      <c r="AF74" s="23">
        <v>53741.172216961102</v>
      </c>
      <c r="AG74" s="23">
        <v>0</v>
      </c>
      <c r="AH74" s="25">
        <f t="shared" si="17"/>
        <v>121800</v>
      </c>
      <c r="AI74" s="25">
        <f t="shared" si="15"/>
        <v>0</v>
      </c>
      <c r="AJ74" s="25">
        <f t="shared" si="15"/>
        <v>0</v>
      </c>
      <c r="AK74" s="25">
        <f t="shared" si="15"/>
        <v>190519.54</v>
      </c>
      <c r="AL74" s="25">
        <f t="shared" si="15"/>
        <v>366663</v>
      </c>
      <c r="AM74" s="25">
        <f t="shared" si="15"/>
        <v>464617.46</v>
      </c>
      <c r="AN74" s="25">
        <f t="shared" si="15"/>
        <v>0</v>
      </c>
      <c r="AO74" s="25">
        <f t="shared" si="18"/>
        <v>1021800</v>
      </c>
      <c r="AP74" s="5">
        <v>0</v>
      </c>
      <c r="AQ74" s="5">
        <v>0</v>
      </c>
      <c r="AR74" s="5">
        <v>0</v>
      </c>
      <c r="AS74" s="5">
        <v>168460.71221696111</v>
      </c>
      <c r="AT74" s="5">
        <v>320663</v>
      </c>
      <c r="AU74" s="5">
        <v>410876</v>
      </c>
      <c r="AV74" s="5">
        <v>0</v>
      </c>
      <c r="AW74" s="9">
        <f t="shared" si="19"/>
        <v>899999.71221696108</v>
      </c>
      <c r="AX74" s="5">
        <v>0</v>
      </c>
      <c r="AY74" s="5">
        <v>0</v>
      </c>
      <c r="AZ74" s="5">
        <v>0</v>
      </c>
      <c r="BA74" s="5">
        <v>22058.827783038898</v>
      </c>
      <c r="BB74" s="5">
        <v>46000</v>
      </c>
      <c r="BC74" s="5">
        <v>53741</v>
      </c>
      <c r="BD74" s="5">
        <v>0</v>
      </c>
      <c r="BE74" s="14">
        <f t="shared" si="20"/>
        <v>121799.8277830389</v>
      </c>
      <c r="BF74" s="14"/>
      <c r="BG74" s="14">
        <f>AQ74+AY74</f>
        <v>0</v>
      </c>
      <c r="BH74" s="14">
        <f>AR74+AZ74</f>
        <v>0</v>
      </c>
      <c r="BI74" s="14">
        <f>AS74+BA74</f>
        <v>190519.54</v>
      </c>
      <c r="BJ74" s="14">
        <f>AT74+BB74</f>
        <v>366663</v>
      </c>
      <c r="BK74" s="14">
        <f>AU74+BC74</f>
        <v>464617</v>
      </c>
      <c r="BL74" s="14">
        <f>AV74+BD74</f>
        <v>0</v>
      </c>
      <c r="BM74" s="9">
        <f t="shared" si="21"/>
        <v>1021799.54</v>
      </c>
    </row>
    <row r="75" spans="1:67" ht="78.75" x14ac:dyDescent="0.25">
      <c r="A75" s="3" t="s">
        <v>61</v>
      </c>
      <c r="B75" s="3" t="s">
        <v>169</v>
      </c>
      <c r="C75" s="3" t="str">
        <f t="shared" si="22"/>
        <v>6.3.1.4.i</v>
      </c>
      <c r="D75" s="4" t="s">
        <v>83</v>
      </c>
      <c r="E75" s="4" t="s">
        <v>86</v>
      </c>
      <c r="F75" s="4" t="s">
        <v>95</v>
      </c>
      <c r="G75" s="4"/>
      <c r="H75" s="4" t="s">
        <v>95</v>
      </c>
      <c r="I75" s="10">
        <v>0</v>
      </c>
      <c r="J75" s="10">
        <v>0</v>
      </c>
      <c r="K75" s="10">
        <v>300000</v>
      </c>
      <c r="L75" s="10">
        <v>650000</v>
      </c>
      <c r="M75" s="10">
        <v>650000</v>
      </c>
      <c r="N75" s="10">
        <v>568960</v>
      </c>
      <c r="O75" s="10">
        <v>150000</v>
      </c>
      <c r="P75" s="10">
        <f t="shared" si="23"/>
        <v>2318960</v>
      </c>
      <c r="Q75" s="23">
        <v>0</v>
      </c>
      <c r="R75" s="23">
        <v>0</v>
      </c>
      <c r="S75" s="23">
        <v>0</v>
      </c>
      <c r="T75" s="23">
        <v>322737.14</v>
      </c>
      <c r="U75" s="23">
        <v>750000</v>
      </c>
      <c r="V75" s="23">
        <v>800000</v>
      </c>
      <c r="W75" s="23">
        <v>446223</v>
      </c>
      <c r="X75" s="24">
        <f t="shared" si="16"/>
        <v>2318960.14</v>
      </c>
      <c r="Y75" s="24">
        <v>2318960</v>
      </c>
      <c r="Z75" s="24">
        <f t="shared" si="24"/>
        <v>-0.14000000013038516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>
        <f t="shared" si="17"/>
        <v>0</v>
      </c>
      <c r="AI75" s="25">
        <f t="shared" si="15"/>
        <v>0</v>
      </c>
      <c r="AJ75" s="25">
        <f t="shared" si="15"/>
        <v>0</v>
      </c>
      <c r="AK75" s="25">
        <f t="shared" si="15"/>
        <v>322737.14</v>
      </c>
      <c r="AL75" s="25">
        <f t="shared" si="15"/>
        <v>750000</v>
      </c>
      <c r="AM75" s="25">
        <f t="shared" si="15"/>
        <v>800000</v>
      </c>
      <c r="AN75" s="25">
        <f t="shared" si="15"/>
        <v>446223</v>
      </c>
      <c r="AO75" s="25">
        <f t="shared" si="18"/>
        <v>2318960.14</v>
      </c>
      <c r="AP75" s="5">
        <v>0</v>
      </c>
      <c r="AQ75" s="5">
        <v>0</v>
      </c>
      <c r="AR75" s="5">
        <v>0</v>
      </c>
      <c r="AS75" s="5">
        <v>322737.14</v>
      </c>
      <c r="AT75" s="5">
        <v>1275677</v>
      </c>
      <c r="AU75" s="5">
        <v>489103.33259368787</v>
      </c>
      <c r="AV75" s="5">
        <v>231442.52740631212</v>
      </c>
      <c r="AW75" s="9">
        <f t="shared" si="19"/>
        <v>2318960</v>
      </c>
      <c r="AX75" s="5">
        <v>0</v>
      </c>
      <c r="AY75" s="5">
        <v>0</v>
      </c>
      <c r="AZ75" s="5">
        <v>0</v>
      </c>
      <c r="BA75" s="5">
        <v>0</v>
      </c>
      <c r="BB75" s="5">
        <v>10300</v>
      </c>
      <c r="BC75" s="5">
        <v>36983.209708985582</v>
      </c>
      <c r="BD75" s="5">
        <v>11534.790291014418</v>
      </c>
      <c r="BE75" s="14">
        <f t="shared" si="20"/>
        <v>58818</v>
      </c>
      <c r="BF75" s="14"/>
      <c r="BG75" s="14">
        <f>AQ75+AY75</f>
        <v>0</v>
      </c>
      <c r="BH75" s="14">
        <f>AR75+AZ75</f>
        <v>0</v>
      </c>
      <c r="BI75" s="14">
        <f>AS75+BA75</f>
        <v>322737.14</v>
      </c>
      <c r="BJ75" s="14">
        <f>AT75+BB75</f>
        <v>1285977</v>
      </c>
      <c r="BK75" s="14">
        <f>AU75+BC75</f>
        <v>526086.54230267345</v>
      </c>
      <c r="BL75" s="14">
        <f>AV75+BD75</f>
        <v>242977.31769732654</v>
      </c>
      <c r="BM75" s="9">
        <f t="shared" si="21"/>
        <v>2377778</v>
      </c>
      <c r="BO75" s="2"/>
    </row>
    <row r="76" spans="1:67" ht="94.5" x14ac:dyDescent="0.25">
      <c r="A76" s="3" t="s">
        <v>176</v>
      </c>
      <c r="B76" s="3" t="s">
        <v>170</v>
      </c>
      <c r="C76" s="3" t="str">
        <f t="shared" si="22"/>
        <v>7.1.1.1.i</v>
      </c>
      <c r="D76" s="4" t="s">
        <v>173</v>
      </c>
      <c r="E76" s="4" t="s">
        <v>179</v>
      </c>
      <c r="F76" s="4" t="s">
        <v>96</v>
      </c>
      <c r="G76" s="4" t="s">
        <v>100</v>
      </c>
      <c r="H76" s="4" t="s">
        <v>95</v>
      </c>
      <c r="I76" s="10"/>
      <c r="J76" s="10"/>
      <c r="K76" s="10"/>
      <c r="L76" s="10"/>
      <c r="M76" s="10"/>
      <c r="N76" s="10"/>
      <c r="O76" s="10"/>
      <c r="P76" s="10"/>
      <c r="Q76" s="23">
        <v>0</v>
      </c>
      <c r="R76" s="23">
        <v>0</v>
      </c>
      <c r="S76" s="23">
        <v>0</v>
      </c>
      <c r="T76" s="23">
        <v>0</v>
      </c>
      <c r="U76" s="23">
        <v>29950000</v>
      </c>
      <c r="V76" s="23">
        <v>29693378</v>
      </c>
      <c r="W76" s="23">
        <v>700000</v>
      </c>
      <c r="X76" s="24">
        <f t="shared" si="16"/>
        <v>60343378</v>
      </c>
      <c r="Y76" s="24">
        <v>60343378</v>
      </c>
      <c r="Z76" s="24">
        <f t="shared" si="24"/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>
        <f t="shared" si="17"/>
        <v>0</v>
      </c>
      <c r="AI76" s="25">
        <f t="shared" si="15"/>
        <v>0</v>
      </c>
      <c r="AJ76" s="25">
        <f t="shared" si="15"/>
        <v>0</v>
      </c>
      <c r="AK76" s="25">
        <f t="shared" si="15"/>
        <v>0</v>
      </c>
      <c r="AL76" s="25">
        <f t="shared" si="15"/>
        <v>29950000</v>
      </c>
      <c r="AM76" s="25">
        <f t="shared" si="15"/>
        <v>29693378</v>
      </c>
      <c r="AN76" s="25">
        <f t="shared" si="15"/>
        <v>700000</v>
      </c>
      <c r="AO76" s="25">
        <f t="shared" si="18"/>
        <v>60343378</v>
      </c>
      <c r="AP76" s="5">
        <v>0</v>
      </c>
      <c r="AQ76" s="5">
        <v>0</v>
      </c>
      <c r="AR76" s="5">
        <v>0</v>
      </c>
      <c r="AS76" s="5">
        <v>0</v>
      </c>
      <c r="AT76" s="5">
        <v>18638804.456</v>
      </c>
      <c r="AU76" s="5">
        <v>41704574</v>
      </c>
      <c r="AV76" s="5">
        <v>0</v>
      </c>
      <c r="AW76" s="9">
        <f t="shared" si="19"/>
        <v>60343378.456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14">
        <f t="shared" si="20"/>
        <v>0</v>
      </c>
      <c r="BF76" s="14"/>
      <c r="BG76" s="14">
        <f>AQ76+AY76</f>
        <v>0</v>
      </c>
      <c r="BH76" s="14">
        <f>AR76+AZ76</f>
        <v>0</v>
      </c>
      <c r="BI76" s="14">
        <f>AS76+BA76</f>
        <v>0</v>
      </c>
      <c r="BJ76" s="14">
        <f>AT76+BB76</f>
        <v>18638804.456</v>
      </c>
      <c r="BK76" s="14">
        <f>AU76+BC76</f>
        <v>41704574</v>
      </c>
      <c r="BL76" s="14">
        <f>AV76+BD76</f>
        <v>0</v>
      </c>
      <c r="BM76" s="9">
        <f t="shared" si="21"/>
        <v>60343378.456</v>
      </c>
    </row>
    <row r="77" spans="1:67" ht="94.5" x14ac:dyDescent="0.25">
      <c r="A77" s="3" t="s">
        <v>177</v>
      </c>
      <c r="B77" s="3" t="s">
        <v>171</v>
      </c>
      <c r="C77" s="3" t="str">
        <f t="shared" si="22"/>
        <v>7.1.1.2.i</v>
      </c>
      <c r="D77" s="4" t="s">
        <v>173</v>
      </c>
      <c r="E77" s="4" t="s">
        <v>179</v>
      </c>
      <c r="F77" s="4" t="s">
        <v>96</v>
      </c>
      <c r="G77" s="4" t="s">
        <v>100</v>
      </c>
      <c r="H77" s="4" t="s">
        <v>95</v>
      </c>
      <c r="I77" s="10"/>
      <c r="J77" s="10"/>
      <c r="K77" s="10"/>
      <c r="L77" s="10"/>
      <c r="M77" s="10"/>
      <c r="N77" s="10"/>
      <c r="O77" s="10"/>
      <c r="P77" s="10"/>
      <c r="Q77" s="23">
        <v>0</v>
      </c>
      <c r="R77" s="23">
        <v>0</v>
      </c>
      <c r="S77" s="23">
        <v>0</v>
      </c>
      <c r="T77" s="23">
        <v>0</v>
      </c>
      <c r="U77" s="23">
        <v>24181158</v>
      </c>
      <c r="V77" s="23">
        <v>33746500</v>
      </c>
      <c r="W77" s="23">
        <v>14972342</v>
      </c>
      <c r="X77" s="24">
        <f t="shared" si="16"/>
        <v>72900000</v>
      </c>
      <c r="Y77" s="24">
        <v>72900000</v>
      </c>
      <c r="Z77" s="24">
        <f t="shared" si="24"/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5">
        <f t="shared" si="17"/>
        <v>0</v>
      </c>
      <c r="AI77" s="25">
        <f t="shared" si="15"/>
        <v>0</v>
      </c>
      <c r="AJ77" s="25">
        <f t="shared" si="15"/>
        <v>0</v>
      </c>
      <c r="AK77" s="25">
        <f t="shared" si="15"/>
        <v>0</v>
      </c>
      <c r="AL77" s="25">
        <f t="shared" si="15"/>
        <v>24181158</v>
      </c>
      <c r="AM77" s="25">
        <f t="shared" si="15"/>
        <v>33746500</v>
      </c>
      <c r="AN77" s="25">
        <f t="shared" si="15"/>
        <v>14972342</v>
      </c>
      <c r="AO77" s="25">
        <f t="shared" si="18"/>
        <v>72900000</v>
      </c>
      <c r="AP77" s="5">
        <v>0</v>
      </c>
      <c r="AQ77" s="5">
        <v>0</v>
      </c>
      <c r="AR77" s="5">
        <v>0</v>
      </c>
      <c r="AS77" s="5">
        <v>0</v>
      </c>
      <c r="AT77" s="5">
        <v>13166958</v>
      </c>
      <c r="AU77" s="5">
        <v>38666520.331753112</v>
      </c>
      <c r="AV77" s="5">
        <v>21066521.668246888</v>
      </c>
      <c r="AW77" s="9">
        <f t="shared" si="19"/>
        <v>72900000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14">
        <f t="shared" si="20"/>
        <v>0</v>
      </c>
      <c r="BF77" s="14"/>
      <c r="BG77" s="14">
        <f>AQ77+AY77</f>
        <v>0</v>
      </c>
      <c r="BH77" s="14">
        <f>AR77+AZ77</f>
        <v>0</v>
      </c>
      <c r="BI77" s="14">
        <f>AS77+BA77</f>
        <v>0</v>
      </c>
      <c r="BJ77" s="14">
        <f>AT77+BB77</f>
        <v>13166958</v>
      </c>
      <c r="BK77" s="14">
        <f>AU77+BC77</f>
        <v>38666520.331753112</v>
      </c>
      <c r="BL77" s="14">
        <f>AV77+BD77</f>
        <v>21066521.668246888</v>
      </c>
      <c r="BM77" s="9">
        <f t="shared" si="21"/>
        <v>72900000</v>
      </c>
      <c r="BO77" s="2"/>
    </row>
    <row r="78" spans="1:67" ht="94.5" x14ac:dyDescent="0.25">
      <c r="A78" s="3" t="s">
        <v>178</v>
      </c>
      <c r="B78" s="3" t="s">
        <v>172</v>
      </c>
      <c r="C78" s="3" t="str">
        <f t="shared" si="22"/>
        <v>7.1.1.3.i</v>
      </c>
      <c r="D78" s="4" t="s">
        <v>173</v>
      </c>
      <c r="E78" s="4" t="s">
        <v>179</v>
      </c>
      <c r="F78" s="4" t="s">
        <v>96</v>
      </c>
      <c r="G78" s="4" t="s">
        <v>100</v>
      </c>
      <c r="H78" s="4" t="s">
        <v>95</v>
      </c>
      <c r="I78" s="10"/>
      <c r="J78" s="10"/>
      <c r="K78" s="10"/>
      <c r="L78" s="10"/>
      <c r="M78" s="10"/>
      <c r="N78" s="10"/>
      <c r="O78" s="10"/>
      <c r="P78" s="10"/>
      <c r="Q78" s="23">
        <v>0</v>
      </c>
      <c r="R78" s="23">
        <v>0</v>
      </c>
      <c r="S78" s="23">
        <v>0</v>
      </c>
      <c r="T78" s="23">
        <v>0</v>
      </c>
      <c r="U78" s="23">
        <v>800000</v>
      </c>
      <c r="V78" s="23">
        <v>440000</v>
      </c>
      <c r="W78" s="23">
        <v>260000</v>
      </c>
      <c r="X78" s="24">
        <f t="shared" si="16"/>
        <v>1500000</v>
      </c>
      <c r="Y78" s="24">
        <v>1500000</v>
      </c>
      <c r="Z78" s="24">
        <f t="shared" si="24"/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5">
        <f t="shared" si="17"/>
        <v>0</v>
      </c>
      <c r="AI78" s="25">
        <f t="shared" si="15"/>
        <v>0</v>
      </c>
      <c r="AJ78" s="25">
        <f t="shared" si="15"/>
        <v>0</v>
      </c>
      <c r="AK78" s="25">
        <f t="shared" si="15"/>
        <v>0</v>
      </c>
      <c r="AL78" s="25">
        <f t="shared" si="15"/>
        <v>800000</v>
      </c>
      <c r="AM78" s="25">
        <f t="shared" si="15"/>
        <v>440000</v>
      </c>
      <c r="AN78" s="25">
        <f t="shared" si="15"/>
        <v>260000</v>
      </c>
      <c r="AO78" s="25">
        <f t="shared" si="18"/>
        <v>1500000</v>
      </c>
      <c r="AP78" s="5">
        <v>0</v>
      </c>
      <c r="AQ78" s="5">
        <v>0</v>
      </c>
      <c r="AR78" s="5">
        <v>0</v>
      </c>
      <c r="AS78" s="5">
        <v>0</v>
      </c>
      <c r="AT78" s="5">
        <v>800000</v>
      </c>
      <c r="AU78" s="5">
        <v>375654.74564739037</v>
      </c>
      <c r="AV78" s="5">
        <v>324345.25435260963</v>
      </c>
      <c r="AW78" s="9">
        <f t="shared" si="19"/>
        <v>1500000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14">
        <f t="shared" si="20"/>
        <v>0</v>
      </c>
      <c r="BF78" s="14"/>
      <c r="BG78" s="14">
        <f>AQ78+AY78</f>
        <v>0</v>
      </c>
      <c r="BH78" s="14">
        <f>AR78+AZ78</f>
        <v>0</v>
      </c>
      <c r="BI78" s="14">
        <f>AS78+BA78</f>
        <v>0</v>
      </c>
      <c r="BJ78" s="14">
        <f>AT78+BB78</f>
        <v>800000</v>
      </c>
      <c r="BK78" s="14">
        <f>AU78+BC78</f>
        <v>375654.74564739037</v>
      </c>
      <c r="BL78" s="14">
        <f>AV78+BD78</f>
        <v>324345.25435260963</v>
      </c>
      <c r="BM78" s="9">
        <f t="shared" si="21"/>
        <v>1500000</v>
      </c>
      <c r="BO78" s="2"/>
    </row>
    <row r="79" spans="1:67" ht="15.75" x14ac:dyDescent="0.25">
      <c r="A79" s="3" t="s">
        <v>90</v>
      </c>
      <c r="B79" s="3"/>
      <c r="C79" s="3"/>
      <c r="D79" s="4" t="s">
        <v>91</v>
      </c>
      <c r="E79" s="4" t="s">
        <v>93</v>
      </c>
      <c r="F79" s="4" t="s">
        <v>95</v>
      </c>
      <c r="G79" s="4"/>
      <c r="H79" s="4" t="s">
        <v>95</v>
      </c>
      <c r="I79" s="10"/>
      <c r="J79" s="10"/>
      <c r="K79" s="10"/>
      <c r="L79" s="10"/>
      <c r="M79" s="10"/>
      <c r="N79" s="10"/>
      <c r="O79" s="10"/>
      <c r="P79" s="10"/>
      <c r="Q79" s="23">
        <v>0</v>
      </c>
      <c r="R79" s="23">
        <v>0</v>
      </c>
      <c r="S79" s="23">
        <v>0</v>
      </c>
      <c r="T79" s="23">
        <v>0</v>
      </c>
      <c r="U79" s="23"/>
      <c r="V79" s="23"/>
      <c r="W79" s="23"/>
      <c r="X79" s="24">
        <f t="shared" si="16"/>
        <v>0</v>
      </c>
      <c r="Y79" s="24"/>
      <c r="Z79" s="24"/>
      <c r="AA79" s="23">
        <v>0</v>
      </c>
      <c r="AB79" s="23">
        <v>357419.19</v>
      </c>
      <c r="AC79" s="23">
        <v>3286182.4600000004</v>
      </c>
      <c r="AD79" s="23">
        <v>5207999.4000000004</v>
      </c>
      <c r="AE79" s="23">
        <v>6529722</v>
      </c>
      <c r="AF79" s="23">
        <v>6637682</v>
      </c>
      <c r="AG79" s="23">
        <v>6079390</v>
      </c>
      <c r="AH79" s="25">
        <f t="shared" si="17"/>
        <v>28098395.050000001</v>
      </c>
      <c r="AI79" s="25">
        <f t="shared" si="15"/>
        <v>357419.19</v>
      </c>
      <c r="AJ79" s="25">
        <f t="shared" si="15"/>
        <v>3286182.4600000004</v>
      </c>
      <c r="AK79" s="25">
        <f t="shared" si="15"/>
        <v>5207999.4000000004</v>
      </c>
      <c r="AL79" s="25">
        <f t="shared" si="15"/>
        <v>6529722</v>
      </c>
      <c r="AM79" s="25">
        <f t="shared" si="15"/>
        <v>6637682</v>
      </c>
      <c r="AN79" s="25">
        <f t="shared" si="15"/>
        <v>6079390</v>
      </c>
      <c r="AO79" s="25">
        <f t="shared" si="18"/>
        <v>28098395.050000001</v>
      </c>
      <c r="AP79" s="5">
        <v>0</v>
      </c>
      <c r="AQ79" s="5">
        <v>0</v>
      </c>
      <c r="AR79" s="5">
        <v>0</v>
      </c>
      <c r="AS79" s="5">
        <v>0</v>
      </c>
      <c r="AT79" s="5"/>
      <c r="AU79" s="5">
        <v>0</v>
      </c>
      <c r="AV79" s="5">
        <v>0</v>
      </c>
      <c r="AW79" s="9">
        <f t="shared" si="19"/>
        <v>0</v>
      </c>
      <c r="AX79" s="5">
        <v>0</v>
      </c>
      <c r="AY79" s="5">
        <v>357419.19</v>
      </c>
      <c r="AZ79" s="5">
        <v>3286182.4600000004</v>
      </c>
      <c r="BA79" s="5">
        <v>5207999.4000000004</v>
      </c>
      <c r="BB79" s="5">
        <v>5801571.1699999999</v>
      </c>
      <c r="BC79" s="5">
        <v>6342994.6500000004</v>
      </c>
      <c r="BD79" s="5">
        <v>6250252.6500000004</v>
      </c>
      <c r="BE79" s="14">
        <f t="shared" si="20"/>
        <v>27246419.52</v>
      </c>
      <c r="BF79" s="14"/>
      <c r="BG79" s="14">
        <f>AQ79+AY79</f>
        <v>357419.19</v>
      </c>
      <c r="BH79" s="14">
        <f>AR79+AZ79</f>
        <v>3286182.4600000004</v>
      </c>
      <c r="BI79" s="14">
        <f>AS79+BA79</f>
        <v>5207999.4000000004</v>
      </c>
      <c r="BJ79" s="14">
        <f>AT79+BB79</f>
        <v>5801571.1699999999</v>
      </c>
      <c r="BK79" s="14">
        <f>AU79+BC79</f>
        <v>6342994.6500000004</v>
      </c>
      <c r="BL79" s="14">
        <f>AV79+BD79</f>
        <v>6250252.6500000004</v>
      </c>
      <c r="BM79" s="9">
        <f t="shared" si="21"/>
        <v>27246419.520000003</v>
      </c>
    </row>
    <row r="80" spans="1:67" x14ac:dyDescent="0.25"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56" x14ac:dyDescent="0.25">
      <c r="A81" s="7"/>
      <c r="B81" s="7"/>
      <c r="C81" s="7"/>
      <c r="S81" s="16"/>
      <c r="T81" s="2"/>
      <c r="U81" s="2"/>
      <c r="V81" s="2"/>
      <c r="W81" s="2"/>
      <c r="X81" s="16"/>
      <c r="Y81" s="16"/>
      <c r="Z81" s="16"/>
      <c r="AR81" s="16"/>
      <c r="AS81" s="2"/>
      <c r="AT81" s="2"/>
      <c r="AU81" s="2"/>
      <c r="AV81" s="2"/>
      <c r="AW81" s="16"/>
      <c r="BD81" s="2"/>
    </row>
    <row r="84" spans="1:56" x14ac:dyDescent="0.25">
      <c r="AV84" s="2"/>
    </row>
    <row r="85" spans="1:56" x14ac:dyDescent="0.25">
      <c r="AT85" s="2"/>
    </row>
    <row r="86" spans="1:56" x14ac:dyDescent="0.25">
      <c r="AQ86" s="2"/>
    </row>
    <row r="87" spans="1:56" x14ac:dyDescent="0.25">
      <c r="AR87" s="2"/>
      <c r="AT87" s="2"/>
    </row>
    <row r="88" spans="1:56" x14ac:dyDescent="0.25">
      <c r="AV88" s="2"/>
    </row>
    <row r="90" spans="1:56" x14ac:dyDescent="0.25">
      <c r="AV90" s="2"/>
    </row>
    <row r="91" spans="1:56" x14ac:dyDescent="0.25">
      <c r="AT91" s="2"/>
      <c r="AU91" s="2"/>
      <c r="AV91" s="29"/>
    </row>
  </sheetData>
  <autoFilter ref="A7:BM79" xr:uid="{00000000-0009-0000-0000-000001000000}"/>
  <mergeCells count="32">
    <mergeCell ref="A1:BM1"/>
    <mergeCell ref="AI3:AO3"/>
    <mergeCell ref="BG3:BM3"/>
    <mergeCell ref="I4:P4"/>
    <mergeCell ref="Q4:X4"/>
    <mergeCell ref="Y4:Z4"/>
    <mergeCell ref="AA4:AH4"/>
    <mergeCell ref="AI4:AO4"/>
    <mergeCell ref="AP4:AW4"/>
    <mergeCell ref="AX4:BE4"/>
    <mergeCell ref="BG4:BM4"/>
    <mergeCell ref="A6:E6"/>
    <mergeCell ref="AA9:AA10"/>
    <mergeCell ref="AB9:AB10"/>
    <mergeCell ref="AC9:AC10"/>
    <mergeCell ref="AI9:AI10"/>
    <mergeCell ref="AJ9:AJ10"/>
    <mergeCell ref="AX9:AX10"/>
    <mergeCell ref="AY9:AY10"/>
    <mergeCell ref="AZ9:AZ10"/>
    <mergeCell ref="BG9:BG10"/>
    <mergeCell ref="BH9:BH10"/>
    <mergeCell ref="AA12:AA13"/>
    <mergeCell ref="AB12:AB13"/>
    <mergeCell ref="AC12:AC13"/>
    <mergeCell ref="AI12:AI13"/>
    <mergeCell ref="AJ12:AJ13"/>
    <mergeCell ref="AX12:AX13"/>
    <mergeCell ref="AY12:AY13"/>
    <mergeCell ref="AZ12:AZ13"/>
    <mergeCell ref="BG12:BG13"/>
    <mergeCell ref="BH12:BH13"/>
  </mergeCells>
  <dataValidations count="2">
    <dataValidation type="list" allowBlank="1" showInputMessage="1" showErrorMessage="1" sqref="A46:A50 A44" xr:uid="{2D211992-07DA-4634-9929-CB3E4F3E5C08}">
      <formula1>#REF!</formula1>
    </dataValidation>
    <dataValidation type="list" allowBlank="1" showInputMessage="1" showErrorMessage="1" sqref="A31:A32 A17:A18 A22 A26:A29 A66:A74 A62:A63 A59:A60 A35:A36 A14:A15 A24" xr:uid="{6B6DA024-5A4E-4DEE-AAF2-C7F073E41AD5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2_AF_budžets_05.07.2024</vt:lpstr>
      <vt:lpstr>2_AF_budžets_30.07.2024</vt:lpstr>
      <vt:lpstr>'2_AF_budžets_05.07.2024'!Print_Area</vt:lpstr>
      <vt:lpstr>'2_AF_budžets_30.07.2024'!Print_Area</vt:lpstr>
      <vt:lpstr>'2_AF_budžets_05.07.2024'!Print_Titles</vt:lpstr>
      <vt:lpstr>'2_AF_budžets_30.07.2024'!Print_Titles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Dzelzkalejs</dc:creator>
  <cp:lastModifiedBy>Reinis Dzelzkalejs</cp:lastModifiedBy>
  <cp:lastPrinted>2023-07-19T09:25:14Z</cp:lastPrinted>
  <dcterms:created xsi:type="dcterms:W3CDTF">2021-09-02T20:50:27Z</dcterms:created>
  <dcterms:modified xsi:type="dcterms:W3CDTF">2024-09-06T06:28:42Z</dcterms:modified>
</cp:coreProperties>
</file>